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zakázky" sheetId="1" r:id="rId1"/>
    <sheet name="001 - ZRN - most km 163,520" sheetId="2" r:id="rId2"/>
    <sheet name="002 - VRN - most km 163,520" sheetId="3" r:id="rId3"/>
    <sheet name="001 - ZRN - most km 163,600" sheetId="4" r:id="rId4"/>
    <sheet name="002 - VRN - most km 163,600" sheetId="5" r:id="rId5"/>
    <sheet name="001 - ZRN - most km 164,648" sheetId="6" r:id="rId6"/>
    <sheet name="002 - VRN - most km 164,648" sheetId="7" r:id="rId7"/>
    <sheet name="001 - ZRN - propustek km ..." sheetId="8" r:id="rId8"/>
    <sheet name="002 - VRN - propustek km ..." sheetId="9" r:id="rId9"/>
    <sheet name="001 - ZRN - propustek km ..._01" sheetId="10" r:id="rId10"/>
    <sheet name="002 - VRN - propustek km ..._01" sheetId="11" r:id="rId11"/>
    <sheet name="001 - ZRN - propustek km ..._02" sheetId="12" r:id="rId12"/>
    <sheet name="002 - VRN - propustek km ..._02" sheetId="13" r:id="rId13"/>
  </sheets>
  <definedNames>
    <definedName name="_xlnm.Print_Area" localSheetId="0">'Rekapitulace zakázky'!$D$4:$AO$76,'Rekapitulace zakázky'!$C$82:$AQ$113</definedName>
    <definedName name="_xlnm.Print_Titles" localSheetId="0">'Rekapitulace zakázky'!$92:$92</definedName>
    <definedName name="_xlnm._FilterDatabase" localSheetId="1" hidden="1">'001 - ZRN - most km 163,520'!$C$131:$K$580</definedName>
    <definedName name="_xlnm.Print_Area" localSheetId="1">'001 - ZRN - most km 163,520'!$C$4:$J$76,'001 - ZRN - most km 163,520'!$C$82:$J$111,'001 - ZRN - most km 163,520'!$C$117:$K$580</definedName>
    <definedName name="_xlnm.Print_Titles" localSheetId="1">'001 - ZRN - most km 163,520'!$131:$131</definedName>
    <definedName name="_xlnm._FilterDatabase" localSheetId="2" hidden="1">'002 - VRN - most km 163,520'!$C$123:$K$140</definedName>
    <definedName name="_xlnm.Print_Area" localSheetId="2">'002 - VRN - most km 163,520'!$C$4:$J$76,'002 - VRN - most km 163,520'!$C$82:$J$103,'002 - VRN - most km 163,520'!$C$109:$K$140</definedName>
    <definedName name="_xlnm.Print_Titles" localSheetId="2">'002 - VRN - most km 163,520'!$123:$123</definedName>
    <definedName name="_xlnm._FilterDatabase" localSheetId="3" hidden="1">'001 - ZRN - most km 163,600'!$C$131:$K$637</definedName>
    <definedName name="_xlnm.Print_Area" localSheetId="3">'001 - ZRN - most km 163,600'!$C$4:$J$76,'001 - ZRN - most km 163,600'!$C$82:$J$111,'001 - ZRN - most km 163,600'!$C$117:$K$637</definedName>
    <definedName name="_xlnm.Print_Titles" localSheetId="3">'001 - ZRN - most km 163,600'!$131:$131</definedName>
    <definedName name="_xlnm._FilterDatabase" localSheetId="4" hidden="1">'002 - VRN - most km 163,600'!$C$125:$K$159</definedName>
    <definedName name="_xlnm.Print_Area" localSheetId="4">'002 - VRN - most km 163,600'!$C$4:$J$76,'002 - VRN - most km 163,600'!$C$82:$J$105,'002 - VRN - most km 163,600'!$C$111:$K$159</definedName>
    <definedName name="_xlnm.Print_Titles" localSheetId="4">'002 - VRN - most km 163,600'!$125:$125</definedName>
    <definedName name="_xlnm._FilterDatabase" localSheetId="5" hidden="1">'001 - ZRN - most km 164,648'!$C$131:$K$561</definedName>
    <definedName name="_xlnm.Print_Area" localSheetId="5">'001 - ZRN - most km 164,648'!$C$4:$J$76,'001 - ZRN - most km 164,648'!$C$82:$J$111,'001 - ZRN - most km 164,648'!$C$117:$K$561</definedName>
    <definedName name="_xlnm.Print_Titles" localSheetId="5">'001 - ZRN - most km 164,648'!$131:$131</definedName>
    <definedName name="_xlnm._FilterDatabase" localSheetId="6" hidden="1">'002 - VRN - most km 164,648'!$C$124:$K$145</definedName>
    <definedName name="_xlnm.Print_Area" localSheetId="6">'002 - VRN - most km 164,648'!$C$4:$J$76,'002 - VRN - most km 164,648'!$C$82:$J$104,'002 - VRN - most km 164,648'!$C$110:$K$145</definedName>
    <definedName name="_xlnm.Print_Titles" localSheetId="6">'002 - VRN - most km 164,648'!$124:$124</definedName>
    <definedName name="_xlnm._FilterDatabase" localSheetId="7" hidden="1">'001 - ZRN - propustek km ...'!$C$131:$K$545</definedName>
    <definedName name="_xlnm.Print_Area" localSheetId="7">'001 - ZRN - propustek km ...'!$C$4:$J$76,'001 - ZRN - propustek km ...'!$C$82:$J$111,'001 - ZRN - propustek km ...'!$C$117:$K$545</definedName>
    <definedName name="_xlnm.Print_Titles" localSheetId="7">'001 - ZRN - propustek km ...'!$131:$131</definedName>
    <definedName name="_xlnm._FilterDatabase" localSheetId="8" hidden="1">'002 - VRN - propustek km ...'!$C$123:$K$144</definedName>
    <definedName name="_xlnm.Print_Area" localSheetId="8">'002 - VRN - propustek km ...'!$C$4:$J$76,'002 - VRN - propustek km ...'!$C$82:$J$103,'002 - VRN - propustek km ...'!$C$109:$K$144</definedName>
    <definedName name="_xlnm.Print_Titles" localSheetId="8">'002 - VRN - propustek km ...'!$123:$123</definedName>
    <definedName name="_xlnm._FilterDatabase" localSheetId="9" hidden="1">'001 - ZRN - propustek km ..._01'!$C$131:$K$563</definedName>
    <definedName name="_xlnm.Print_Area" localSheetId="9">'001 - ZRN - propustek km ..._01'!$C$4:$J$76,'001 - ZRN - propustek km ..._01'!$C$82:$J$111,'001 - ZRN - propustek km ..._01'!$C$117:$K$563</definedName>
    <definedName name="_xlnm.Print_Titles" localSheetId="9">'001 - ZRN - propustek km ..._01'!$131:$131</definedName>
    <definedName name="_xlnm._FilterDatabase" localSheetId="10" hidden="1">'002 - VRN - propustek km ..._01'!$C$123:$K$140</definedName>
    <definedName name="_xlnm.Print_Area" localSheetId="10">'002 - VRN - propustek km ..._01'!$C$4:$J$76,'002 - VRN - propustek km ..._01'!$C$82:$J$103,'002 - VRN - propustek km ..._01'!$C$109:$K$140</definedName>
    <definedName name="_xlnm.Print_Titles" localSheetId="10">'002 - VRN - propustek km ..._01'!$123:$123</definedName>
    <definedName name="_xlnm._FilterDatabase" localSheetId="11" hidden="1">'001 - ZRN - propustek km ..._02'!$C$130:$K$422</definedName>
    <definedName name="_xlnm.Print_Area" localSheetId="11">'001 - ZRN - propustek km ..._02'!$C$4:$J$76,'001 - ZRN - propustek km ..._02'!$C$82:$J$110,'001 - ZRN - propustek km ..._02'!$C$116:$K$422</definedName>
    <definedName name="_xlnm.Print_Titles" localSheetId="11">'001 - ZRN - propustek km ..._02'!$130:$130</definedName>
    <definedName name="_xlnm._FilterDatabase" localSheetId="12" hidden="1">'002 - VRN - propustek km ..._02'!$C$123:$K$140</definedName>
    <definedName name="_xlnm.Print_Area" localSheetId="12">'002 - VRN - propustek km ..._02'!$C$4:$J$76,'002 - VRN - propustek km ..._02'!$C$82:$J$103,'002 - VRN - propustek km ..._02'!$C$109:$K$140</definedName>
    <definedName name="_xlnm.Print_Titles" localSheetId="12">'002 - VRN - propustek km ..._02'!$123:$123</definedName>
  </definedNames>
  <calcPr/>
</workbook>
</file>

<file path=xl/calcChain.xml><?xml version="1.0" encoding="utf-8"?>
<calcChain xmlns="http://schemas.openxmlformats.org/spreadsheetml/2006/main">
  <c i="13" r="J39"/>
  <c r="J38"/>
  <c i="1" r="AY112"/>
  <c i="13" r="J37"/>
  <c i="1" r="AX112"/>
  <c i="13" r="BI138"/>
  <c r="BH138"/>
  <c r="BG138"/>
  <c r="BF138"/>
  <c r="T138"/>
  <c r="T137"/>
  <c r="R138"/>
  <c r="R137"/>
  <c r="P138"/>
  <c r="P137"/>
  <c r="BK138"/>
  <c r="BK137"/>
  <c r="J137"/>
  <c r="J138"/>
  <c r="BE138"/>
  <c r="J102"/>
  <c r="BI134"/>
  <c r="BH134"/>
  <c r="BG134"/>
  <c r="BF134"/>
  <c r="T134"/>
  <c r="T133"/>
  <c r="R134"/>
  <c r="R133"/>
  <c r="P134"/>
  <c r="P133"/>
  <c r="BK134"/>
  <c r="BK133"/>
  <c r="J133"/>
  <c r="J134"/>
  <c r="BE134"/>
  <c r="J101"/>
  <c r="BI130"/>
  <c r="BH130"/>
  <c r="BG130"/>
  <c r="BF130"/>
  <c r="T130"/>
  <c r="R130"/>
  <c r="P130"/>
  <c r="BK130"/>
  <c r="J130"/>
  <c r="BE130"/>
  <c r="BI127"/>
  <c r="F39"/>
  <c i="1" r="BD112"/>
  <c i="13" r="BH127"/>
  <c r="F38"/>
  <c i="1" r="BC112"/>
  <c i="13" r="BG127"/>
  <c r="F37"/>
  <c i="1" r="BB112"/>
  <c i="13" r="BF127"/>
  <c r="J36"/>
  <c i="1" r="AW112"/>
  <c i="13" r="F36"/>
  <c i="1" r="BA112"/>
  <c i="13" r="T127"/>
  <c r="T126"/>
  <c r="T125"/>
  <c r="T124"/>
  <c r="R127"/>
  <c r="R126"/>
  <c r="R125"/>
  <c r="R124"/>
  <c r="P127"/>
  <c r="P126"/>
  <c r="P125"/>
  <c r="P124"/>
  <c i="1" r="AU112"/>
  <c i="13" r="BK127"/>
  <c r="BK126"/>
  <c r="J126"/>
  <c r="BK125"/>
  <c r="J125"/>
  <c r="BK124"/>
  <c r="J124"/>
  <c r="J98"/>
  <c r="J32"/>
  <c i="1" r="AG112"/>
  <c i="13" r="J127"/>
  <c r="BE127"/>
  <c r="J35"/>
  <c i="1" r="AV112"/>
  <c i="13" r="F35"/>
  <c i="1" r="AZ112"/>
  <c i="13" r="J100"/>
  <c r="J99"/>
  <c r="J120"/>
  <c r="F120"/>
  <c r="F118"/>
  <c r="E116"/>
  <c r="J93"/>
  <c r="F93"/>
  <c r="F91"/>
  <c r="E89"/>
  <c r="J41"/>
  <c r="J26"/>
  <c r="E26"/>
  <c r="J121"/>
  <c r="J94"/>
  <c r="J25"/>
  <c r="J20"/>
  <c r="E20"/>
  <c r="F121"/>
  <c r="F94"/>
  <c r="J19"/>
  <c r="J14"/>
  <c r="J118"/>
  <c r="J91"/>
  <c r="E7"/>
  <c r="E112"/>
  <c r="E85"/>
  <c i="12" r="J39"/>
  <c r="J38"/>
  <c i="1" r="AY111"/>
  <c i="12" r="J37"/>
  <c i="1" r="AX111"/>
  <c i="12" r="BI419"/>
  <c r="BH419"/>
  <c r="BG419"/>
  <c r="BF419"/>
  <c r="T419"/>
  <c r="T418"/>
  <c r="R419"/>
  <c r="R418"/>
  <c r="P419"/>
  <c r="P418"/>
  <c r="BK419"/>
  <c r="BK418"/>
  <c r="J418"/>
  <c r="J419"/>
  <c r="BE419"/>
  <c r="J109"/>
  <c r="BI415"/>
  <c r="BH415"/>
  <c r="BG415"/>
  <c r="BF415"/>
  <c r="T415"/>
  <c r="R415"/>
  <c r="P415"/>
  <c r="BK415"/>
  <c r="J415"/>
  <c r="BE415"/>
  <c r="BI411"/>
  <c r="BH411"/>
  <c r="BG411"/>
  <c r="BF411"/>
  <c r="T411"/>
  <c r="R411"/>
  <c r="P411"/>
  <c r="BK411"/>
  <c r="J411"/>
  <c r="BE411"/>
  <c r="BI407"/>
  <c r="BH407"/>
  <c r="BG407"/>
  <c r="BF407"/>
  <c r="T407"/>
  <c r="R407"/>
  <c r="P407"/>
  <c r="BK407"/>
  <c r="J407"/>
  <c r="BE407"/>
  <c r="BI403"/>
  <c r="BH403"/>
  <c r="BG403"/>
  <c r="BF403"/>
  <c r="T403"/>
  <c r="R403"/>
  <c r="P403"/>
  <c r="BK403"/>
  <c r="J403"/>
  <c r="BE403"/>
  <c r="BI398"/>
  <c r="BH398"/>
  <c r="BG398"/>
  <c r="BF398"/>
  <c r="T398"/>
  <c r="T397"/>
  <c r="T396"/>
  <c r="R398"/>
  <c r="R397"/>
  <c r="R396"/>
  <c r="P398"/>
  <c r="P397"/>
  <c r="P396"/>
  <c r="BK398"/>
  <c r="BK397"/>
  <c r="J397"/>
  <c r="BK396"/>
  <c r="J396"/>
  <c r="J398"/>
  <c r="BE398"/>
  <c r="J108"/>
  <c r="J107"/>
  <c r="BI392"/>
  <c r="BH392"/>
  <c r="BG392"/>
  <c r="BF392"/>
  <c r="T392"/>
  <c r="T391"/>
  <c r="R392"/>
  <c r="R391"/>
  <c r="P392"/>
  <c r="P391"/>
  <c r="BK392"/>
  <c r="BK391"/>
  <c r="J391"/>
  <c r="J392"/>
  <c r="BE392"/>
  <c r="J106"/>
  <c r="BI386"/>
  <c r="BH386"/>
  <c r="BG386"/>
  <c r="BF386"/>
  <c r="T386"/>
  <c r="R386"/>
  <c r="P386"/>
  <c r="BK386"/>
  <c r="J386"/>
  <c r="BE386"/>
  <c r="BI384"/>
  <c r="BH384"/>
  <c r="BG384"/>
  <c r="BF384"/>
  <c r="T384"/>
  <c r="R384"/>
  <c r="P384"/>
  <c r="BK384"/>
  <c r="J384"/>
  <c r="BE384"/>
  <c r="BI379"/>
  <c r="BH379"/>
  <c r="BG379"/>
  <c r="BF379"/>
  <c r="T379"/>
  <c r="R379"/>
  <c r="P379"/>
  <c r="BK379"/>
  <c r="J379"/>
  <c r="BE379"/>
  <c r="BI371"/>
  <c r="BH371"/>
  <c r="BG371"/>
  <c r="BF371"/>
  <c r="T371"/>
  <c r="R371"/>
  <c r="P371"/>
  <c r="BK371"/>
  <c r="J371"/>
  <c r="BE371"/>
  <c r="BI366"/>
  <c r="BH366"/>
  <c r="BG366"/>
  <c r="BF366"/>
  <c r="T366"/>
  <c r="R366"/>
  <c r="P366"/>
  <c r="BK366"/>
  <c r="J366"/>
  <c r="BE366"/>
  <c r="BI359"/>
  <c r="BH359"/>
  <c r="BG359"/>
  <c r="BF359"/>
  <c r="T359"/>
  <c r="T358"/>
  <c r="R359"/>
  <c r="R358"/>
  <c r="P359"/>
  <c r="P358"/>
  <c r="BK359"/>
  <c r="BK358"/>
  <c r="J358"/>
  <c r="J359"/>
  <c r="BE359"/>
  <c r="J105"/>
  <c r="BI355"/>
  <c r="BH355"/>
  <c r="BG355"/>
  <c r="BF355"/>
  <c r="T355"/>
  <c r="R355"/>
  <c r="P355"/>
  <c r="BK355"/>
  <c r="J355"/>
  <c r="BE355"/>
  <c r="BI347"/>
  <c r="BH347"/>
  <c r="BG347"/>
  <c r="BF347"/>
  <c r="T347"/>
  <c r="R347"/>
  <c r="P347"/>
  <c r="BK347"/>
  <c r="J347"/>
  <c r="BE347"/>
  <c r="BI343"/>
  <c r="BH343"/>
  <c r="BG343"/>
  <c r="BF343"/>
  <c r="T343"/>
  <c r="R343"/>
  <c r="P343"/>
  <c r="BK343"/>
  <c r="J343"/>
  <c r="BE343"/>
  <c r="BI339"/>
  <c r="BH339"/>
  <c r="BG339"/>
  <c r="BF339"/>
  <c r="T339"/>
  <c r="R339"/>
  <c r="P339"/>
  <c r="BK339"/>
  <c r="J339"/>
  <c r="BE339"/>
  <c r="BI334"/>
  <c r="BH334"/>
  <c r="BG334"/>
  <c r="BF334"/>
  <c r="T334"/>
  <c r="R334"/>
  <c r="P334"/>
  <c r="BK334"/>
  <c r="J334"/>
  <c r="BE334"/>
  <c r="BI330"/>
  <c r="BH330"/>
  <c r="BG330"/>
  <c r="BF330"/>
  <c r="T330"/>
  <c r="R330"/>
  <c r="P330"/>
  <c r="BK330"/>
  <c r="J330"/>
  <c r="BE330"/>
  <c r="BI321"/>
  <c r="BH321"/>
  <c r="BG321"/>
  <c r="BF321"/>
  <c r="T321"/>
  <c r="R321"/>
  <c r="P321"/>
  <c r="BK321"/>
  <c r="J321"/>
  <c r="BE321"/>
  <c r="BI318"/>
  <c r="BH318"/>
  <c r="BG318"/>
  <c r="BF318"/>
  <c r="T318"/>
  <c r="R318"/>
  <c r="P318"/>
  <c r="BK318"/>
  <c r="J318"/>
  <c r="BE318"/>
  <c r="BI315"/>
  <c r="BH315"/>
  <c r="BG315"/>
  <c r="BF315"/>
  <c r="T315"/>
  <c r="R315"/>
  <c r="P315"/>
  <c r="BK315"/>
  <c r="J315"/>
  <c r="BE315"/>
  <c r="BI312"/>
  <c r="BH312"/>
  <c r="BG312"/>
  <c r="BF312"/>
  <c r="T312"/>
  <c r="T311"/>
  <c r="R312"/>
  <c r="R311"/>
  <c r="P312"/>
  <c r="P311"/>
  <c r="BK312"/>
  <c r="BK311"/>
  <c r="J311"/>
  <c r="J312"/>
  <c r="BE312"/>
  <c r="J104"/>
  <c r="BI305"/>
  <c r="BH305"/>
  <c r="BG305"/>
  <c r="BF305"/>
  <c r="T305"/>
  <c r="T304"/>
  <c r="R305"/>
  <c r="R304"/>
  <c r="P305"/>
  <c r="P304"/>
  <c r="BK305"/>
  <c r="BK304"/>
  <c r="J304"/>
  <c r="J305"/>
  <c r="BE305"/>
  <c r="J103"/>
  <c r="BI300"/>
  <c r="BH300"/>
  <c r="BG300"/>
  <c r="BF300"/>
  <c r="T300"/>
  <c r="R300"/>
  <c r="P300"/>
  <c r="BK300"/>
  <c r="J300"/>
  <c r="BE300"/>
  <c r="BI296"/>
  <c r="BH296"/>
  <c r="BG296"/>
  <c r="BF296"/>
  <c r="T296"/>
  <c r="R296"/>
  <c r="P296"/>
  <c r="BK296"/>
  <c r="J296"/>
  <c r="BE296"/>
  <c r="BI292"/>
  <c r="BH292"/>
  <c r="BG292"/>
  <c r="BF292"/>
  <c r="T292"/>
  <c r="R292"/>
  <c r="P292"/>
  <c r="BK292"/>
  <c r="J292"/>
  <c r="BE292"/>
  <c r="BI288"/>
  <c r="BH288"/>
  <c r="BG288"/>
  <c r="BF288"/>
  <c r="T288"/>
  <c r="R288"/>
  <c r="P288"/>
  <c r="BK288"/>
  <c r="J288"/>
  <c r="BE288"/>
  <c r="BI284"/>
  <c r="BH284"/>
  <c r="BG284"/>
  <c r="BF284"/>
  <c r="T284"/>
  <c r="R284"/>
  <c r="P284"/>
  <c r="BK284"/>
  <c r="J284"/>
  <c r="BE284"/>
  <c r="BI279"/>
  <c r="BH279"/>
  <c r="BG279"/>
  <c r="BF279"/>
  <c r="T279"/>
  <c r="R279"/>
  <c r="P279"/>
  <c r="BK279"/>
  <c r="J279"/>
  <c r="BE279"/>
  <c r="BI275"/>
  <c r="BH275"/>
  <c r="BG275"/>
  <c r="BF275"/>
  <c r="T275"/>
  <c r="R275"/>
  <c r="P275"/>
  <c r="BK275"/>
  <c r="J275"/>
  <c r="BE275"/>
  <c r="BI271"/>
  <c r="BH271"/>
  <c r="BG271"/>
  <c r="BF271"/>
  <c r="T271"/>
  <c r="R271"/>
  <c r="P271"/>
  <c r="BK271"/>
  <c r="J271"/>
  <c r="BE271"/>
  <c r="BI266"/>
  <c r="BH266"/>
  <c r="BG266"/>
  <c r="BF266"/>
  <c r="T266"/>
  <c r="T265"/>
  <c r="R266"/>
  <c r="R265"/>
  <c r="P266"/>
  <c r="P265"/>
  <c r="BK266"/>
  <c r="BK265"/>
  <c r="J265"/>
  <c r="J266"/>
  <c r="BE266"/>
  <c r="J102"/>
  <c r="BI261"/>
  <c r="BH261"/>
  <c r="BG261"/>
  <c r="BF261"/>
  <c r="T261"/>
  <c r="R261"/>
  <c r="P261"/>
  <c r="BK261"/>
  <c r="J261"/>
  <c r="BE261"/>
  <c r="BI253"/>
  <c r="BH253"/>
  <c r="BG253"/>
  <c r="BF253"/>
  <c r="T253"/>
  <c r="R253"/>
  <c r="P253"/>
  <c r="BK253"/>
  <c r="J253"/>
  <c r="BE253"/>
  <c r="BI247"/>
  <c r="BH247"/>
  <c r="BG247"/>
  <c r="BF247"/>
  <c r="T247"/>
  <c r="R247"/>
  <c r="P247"/>
  <c r="BK247"/>
  <c r="J247"/>
  <c r="BE247"/>
  <c r="BI241"/>
  <c r="BH241"/>
  <c r="BG241"/>
  <c r="BF241"/>
  <c r="T241"/>
  <c r="R241"/>
  <c r="P241"/>
  <c r="BK241"/>
  <c r="J241"/>
  <c r="BE241"/>
  <c r="BI237"/>
  <c r="BH237"/>
  <c r="BG237"/>
  <c r="BF237"/>
  <c r="T237"/>
  <c r="R237"/>
  <c r="P237"/>
  <c r="BK237"/>
  <c r="J237"/>
  <c r="BE237"/>
  <c r="BI233"/>
  <c r="BH233"/>
  <c r="BG233"/>
  <c r="BF233"/>
  <c r="T233"/>
  <c r="R233"/>
  <c r="P233"/>
  <c r="BK233"/>
  <c r="J233"/>
  <c r="BE233"/>
  <c r="BI229"/>
  <c r="BH229"/>
  <c r="BG229"/>
  <c r="BF229"/>
  <c r="T229"/>
  <c r="T228"/>
  <c r="R229"/>
  <c r="R228"/>
  <c r="P229"/>
  <c r="P228"/>
  <c r="BK229"/>
  <c r="BK228"/>
  <c r="J228"/>
  <c r="J229"/>
  <c r="BE229"/>
  <c r="J101"/>
  <c r="BI224"/>
  <c r="BH224"/>
  <c r="BG224"/>
  <c r="BF224"/>
  <c r="T224"/>
  <c r="R224"/>
  <c r="P224"/>
  <c r="BK224"/>
  <c r="J224"/>
  <c r="BE224"/>
  <c r="BI220"/>
  <c r="BH220"/>
  <c r="BG220"/>
  <c r="BF220"/>
  <c r="T220"/>
  <c r="R220"/>
  <c r="P220"/>
  <c r="BK220"/>
  <c r="J220"/>
  <c r="BE220"/>
  <c r="BI217"/>
  <c r="BH217"/>
  <c r="BG217"/>
  <c r="BF217"/>
  <c r="T217"/>
  <c r="R217"/>
  <c r="P217"/>
  <c r="BK217"/>
  <c r="J217"/>
  <c r="BE217"/>
  <c r="BI213"/>
  <c r="BH213"/>
  <c r="BG213"/>
  <c r="BF213"/>
  <c r="T213"/>
  <c r="R213"/>
  <c r="P213"/>
  <c r="BK213"/>
  <c r="J213"/>
  <c r="BE213"/>
  <c r="BI209"/>
  <c r="BH209"/>
  <c r="BG209"/>
  <c r="BF209"/>
  <c r="T209"/>
  <c r="R209"/>
  <c r="P209"/>
  <c r="BK209"/>
  <c r="J209"/>
  <c r="BE209"/>
  <c r="BI206"/>
  <c r="BH206"/>
  <c r="BG206"/>
  <c r="BF206"/>
  <c r="T206"/>
  <c r="R206"/>
  <c r="P206"/>
  <c r="BK206"/>
  <c r="J206"/>
  <c r="BE206"/>
  <c r="BI203"/>
  <c r="BH203"/>
  <c r="BG203"/>
  <c r="BF203"/>
  <c r="T203"/>
  <c r="R203"/>
  <c r="P203"/>
  <c r="BK203"/>
  <c r="J203"/>
  <c r="BE203"/>
  <c r="BI199"/>
  <c r="BH199"/>
  <c r="BG199"/>
  <c r="BF199"/>
  <c r="T199"/>
  <c r="R199"/>
  <c r="P199"/>
  <c r="BK199"/>
  <c r="J199"/>
  <c r="BE199"/>
  <c r="BI195"/>
  <c r="BH195"/>
  <c r="BG195"/>
  <c r="BF195"/>
  <c r="T195"/>
  <c r="R195"/>
  <c r="P195"/>
  <c r="BK195"/>
  <c r="J195"/>
  <c r="BE195"/>
  <c r="BI192"/>
  <c r="BH192"/>
  <c r="BG192"/>
  <c r="BF192"/>
  <c r="T192"/>
  <c r="R192"/>
  <c r="P192"/>
  <c r="BK192"/>
  <c r="J192"/>
  <c r="BE192"/>
  <c r="BI188"/>
  <c r="BH188"/>
  <c r="BG188"/>
  <c r="BF188"/>
  <c r="T188"/>
  <c r="R188"/>
  <c r="P188"/>
  <c r="BK188"/>
  <c r="J188"/>
  <c r="BE188"/>
  <c r="BI183"/>
  <c r="BH183"/>
  <c r="BG183"/>
  <c r="BF183"/>
  <c r="T183"/>
  <c r="R183"/>
  <c r="P183"/>
  <c r="BK183"/>
  <c r="J183"/>
  <c r="BE183"/>
  <c r="BI178"/>
  <c r="BH178"/>
  <c r="BG178"/>
  <c r="BF178"/>
  <c r="T178"/>
  <c r="R178"/>
  <c r="P178"/>
  <c r="BK178"/>
  <c r="J178"/>
  <c r="BE178"/>
  <c r="BI174"/>
  <c r="BH174"/>
  <c r="BG174"/>
  <c r="BF174"/>
  <c r="T174"/>
  <c r="R174"/>
  <c r="P174"/>
  <c r="BK174"/>
  <c r="J174"/>
  <c r="BE174"/>
  <c r="BI170"/>
  <c r="BH170"/>
  <c r="BG170"/>
  <c r="BF170"/>
  <c r="T170"/>
  <c r="R170"/>
  <c r="P170"/>
  <c r="BK170"/>
  <c r="J170"/>
  <c r="BE170"/>
  <c r="BI166"/>
  <c r="BH166"/>
  <c r="BG166"/>
  <c r="BF166"/>
  <c r="T166"/>
  <c r="R166"/>
  <c r="P166"/>
  <c r="BK166"/>
  <c r="J166"/>
  <c r="BE166"/>
  <c r="BI163"/>
  <c r="BH163"/>
  <c r="BG163"/>
  <c r="BF163"/>
  <c r="T163"/>
  <c r="R163"/>
  <c r="P163"/>
  <c r="BK163"/>
  <c r="J163"/>
  <c r="BE163"/>
  <c r="BI159"/>
  <c r="BH159"/>
  <c r="BG159"/>
  <c r="BF159"/>
  <c r="T159"/>
  <c r="R159"/>
  <c r="P159"/>
  <c r="BK159"/>
  <c r="J159"/>
  <c r="BE159"/>
  <c r="BI152"/>
  <c r="BH152"/>
  <c r="BG152"/>
  <c r="BF152"/>
  <c r="T152"/>
  <c r="R152"/>
  <c r="P152"/>
  <c r="BK152"/>
  <c r="J152"/>
  <c r="BE152"/>
  <c r="BI147"/>
  <c r="BH147"/>
  <c r="BG147"/>
  <c r="BF147"/>
  <c r="T147"/>
  <c r="R147"/>
  <c r="P147"/>
  <c r="BK147"/>
  <c r="J147"/>
  <c r="BE147"/>
  <c r="BI142"/>
  <c r="BH142"/>
  <c r="BG142"/>
  <c r="BF142"/>
  <c r="T142"/>
  <c r="R142"/>
  <c r="P142"/>
  <c r="BK142"/>
  <c r="J142"/>
  <c r="BE142"/>
  <c r="BI138"/>
  <c r="BH138"/>
  <c r="BG138"/>
  <c r="BF138"/>
  <c r="T138"/>
  <c r="R138"/>
  <c r="P138"/>
  <c r="BK138"/>
  <c r="J138"/>
  <c r="BE138"/>
  <c r="BI134"/>
  <c r="F39"/>
  <c i="1" r="BD111"/>
  <c i="12" r="BH134"/>
  <c r="F38"/>
  <c i="1" r="BC111"/>
  <c i="12" r="BG134"/>
  <c r="F37"/>
  <c i="1" r="BB111"/>
  <c i="12" r="BF134"/>
  <c r="J36"/>
  <c i="1" r="AW111"/>
  <c i="12" r="F36"/>
  <c i="1" r="BA111"/>
  <c i="12" r="T134"/>
  <c r="T133"/>
  <c r="T132"/>
  <c r="T131"/>
  <c r="R134"/>
  <c r="R133"/>
  <c r="R132"/>
  <c r="R131"/>
  <c r="P134"/>
  <c r="P133"/>
  <c r="P132"/>
  <c r="P131"/>
  <c i="1" r="AU111"/>
  <c i="12" r="BK134"/>
  <c r="BK133"/>
  <c r="J133"/>
  <c r="BK132"/>
  <c r="J132"/>
  <c r="BK131"/>
  <c r="J131"/>
  <c r="J98"/>
  <c r="J32"/>
  <c i="1" r="AG111"/>
  <c i="12" r="J134"/>
  <c r="BE134"/>
  <c r="J35"/>
  <c i="1" r="AV111"/>
  <c i="12" r="F35"/>
  <c i="1" r="AZ111"/>
  <c i="12" r="J100"/>
  <c r="J99"/>
  <c r="J127"/>
  <c r="F127"/>
  <c r="F125"/>
  <c r="E123"/>
  <c r="J93"/>
  <c r="F93"/>
  <c r="F91"/>
  <c r="E89"/>
  <c r="J41"/>
  <c r="J26"/>
  <c r="E26"/>
  <c r="J128"/>
  <c r="J94"/>
  <c r="J25"/>
  <c r="J20"/>
  <c r="E20"/>
  <c r="F128"/>
  <c r="F94"/>
  <c r="J19"/>
  <c r="J14"/>
  <c r="J125"/>
  <c r="J91"/>
  <c r="E7"/>
  <c r="E119"/>
  <c r="E85"/>
  <c i="11" r="J39"/>
  <c r="J38"/>
  <c i="1" r="AY109"/>
  <c i="11" r="J37"/>
  <c i="1" r="AX109"/>
  <c i="11" r="BI138"/>
  <c r="BH138"/>
  <c r="BG138"/>
  <c r="BF138"/>
  <c r="T138"/>
  <c r="T137"/>
  <c r="R138"/>
  <c r="R137"/>
  <c r="P138"/>
  <c r="P137"/>
  <c r="BK138"/>
  <c r="BK137"/>
  <c r="J137"/>
  <c r="J138"/>
  <c r="BE138"/>
  <c r="J102"/>
  <c r="BI134"/>
  <c r="BH134"/>
  <c r="BG134"/>
  <c r="BF134"/>
  <c r="T134"/>
  <c r="T133"/>
  <c r="R134"/>
  <c r="R133"/>
  <c r="P134"/>
  <c r="P133"/>
  <c r="BK134"/>
  <c r="BK133"/>
  <c r="J133"/>
  <c r="J134"/>
  <c r="BE134"/>
  <c r="J101"/>
  <c r="BI130"/>
  <c r="BH130"/>
  <c r="BG130"/>
  <c r="BF130"/>
  <c r="T130"/>
  <c r="R130"/>
  <c r="P130"/>
  <c r="BK130"/>
  <c r="J130"/>
  <c r="BE130"/>
  <c r="BI127"/>
  <c r="F39"/>
  <c i="1" r="BD109"/>
  <c i="11" r="BH127"/>
  <c r="F38"/>
  <c i="1" r="BC109"/>
  <c i="11" r="BG127"/>
  <c r="F37"/>
  <c i="1" r="BB109"/>
  <c i="11" r="BF127"/>
  <c r="J36"/>
  <c i="1" r="AW109"/>
  <c i="11" r="F36"/>
  <c i="1" r="BA109"/>
  <c i="11" r="T127"/>
  <c r="T126"/>
  <c r="T125"/>
  <c r="T124"/>
  <c r="R127"/>
  <c r="R126"/>
  <c r="R125"/>
  <c r="R124"/>
  <c r="P127"/>
  <c r="P126"/>
  <c r="P125"/>
  <c r="P124"/>
  <c i="1" r="AU109"/>
  <c i="11" r="BK127"/>
  <c r="BK126"/>
  <c r="J126"/>
  <c r="BK125"/>
  <c r="J125"/>
  <c r="BK124"/>
  <c r="J124"/>
  <c r="J98"/>
  <c r="J32"/>
  <c i="1" r="AG109"/>
  <c i="11" r="J127"/>
  <c r="BE127"/>
  <c r="J35"/>
  <c i="1" r="AV109"/>
  <c i="11" r="F35"/>
  <c i="1" r="AZ109"/>
  <c i="11" r="J100"/>
  <c r="J99"/>
  <c r="J120"/>
  <c r="F120"/>
  <c r="F118"/>
  <c r="E116"/>
  <c r="J93"/>
  <c r="F93"/>
  <c r="F91"/>
  <c r="E89"/>
  <c r="J41"/>
  <c r="J26"/>
  <c r="E26"/>
  <c r="J121"/>
  <c r="J94"/>
  <c r="J25"/>
  <c r="J20"/>
  <c r="E20"/>
  <c r="F121"/>
  <c r="F94"/>
  <c r="J19"/>
  <c r="J14"/>
  <c r="J118"/>
  <c r="J91"/>
  <c r="E7"/>
  <c r="E112"/>
  <c r="E85"/>
  <c i="10" r="J39"/>
  <c r="J38"/>
  <c i="1" r="AY108"/>
  <c i="10" r="J37"/>
  <c i="1" r="AX108"/>
  <c i="10" r="BI555"/>
  <c r="BH555"/>
  <c r="BG555"/>
  <c r="BF555"/>
  <c r="T555"/>
  <c r="T554"/>
  <c r="R555"/>
  <c r="R554"/>
  <c r="P555"/>
  <c r="P554"/>
  <c r="BK555"/>
  <c r="BK554"/>
  <c r="J554"/>
  <c r="J555"/>
  <c r="BE555"/>
  <c r="J110"/>
  <c r="BI550"/>
  <c r="BH550"/>
  <c r="BG550"/>
  <c r="BF550"/>
  <c r="T550"/>
  <c r="R550"/>
  <c r="P550"/>
  <c r="BK550"/>
  <c r="J550"/>
  <c r="BE550"/>
  <c r="BI546"/>
  <c r="BH546"/>
  <c r="BG546"/>
  <c r="BF546"/>
  <c r="T546"/>
  <c r="R546"/>
  <c r="P546"/>
  <c r="BK546"/>
  <c r="J546"/>
  <c r="BE546"/>
  <c r="BI540"/>
  <c r="BH540"/>
  <c r="BG540"/>
  <c r="BF540"/>
  <c r="T540"/>
  <c r="R540"/>
  <c r="P540"/>
  <c r="BK540"/>
  <c r="J540"/>
  <c r="BE540"/>
  <c r="BI536"/>
  <c r="BH536"/>
  <c r="BG536"/>
  <c r="BF536"/>
  <c r="T536"/>
  <c r="R536"/>
  <c r="P536"/>
  <c r="BK536"/>
  <c r="J536"/>
  <c r="BE536"/>
  <c r="BI531"/>
  <c r="BH531"/>
  <c r="BG531"/>
  <c r="BF531"/>
  <c r="T531"/>
  <c r="T530"/>
  <c r="T529"/>
  <c r="R531"/>
  <c r="R530"/>
  <c r="R529"/>
  <c r="P531"/>
  <c r="P530"/>
  <c r="P529"/>
  <c r="BK531"/>
  <c r="BK530"/>
  <c r="J530"/>
  <c r="BK529"/>
  <c r="J529"/>
  <c r="J531"/>
  <c r="BE531"/>
  <c r="J109"/>
  <c r="J108"/>
  <c r="BI525"/>
  <c r="BH525"/>
  <c r="BG525"/>
  <c r="BF525"/>
  <c r="T525"/>
  <c r="R525"/>
  <c r="P525"/>
  <c r="BK525"/>
  <c r="J525"/>
  <c r="BE525"/>
  <c r="BI522"/>
  <c r="BH522"/>
  <c r="BG522"/>
  <c r="BF522"/>
  <c r="T522"/>
  <c r="T521"/>
  <c r="R522"/>
  <c r="R521"/>
  <c r="P522"/>
  <c r="P521"/>
  <c r="BK522"/>
  <c r="BK521"/>
  <c r="J521"/>
  <c r="J522"/>
  <c r="BE522"/>
  <c r="J107"/>
  <c r="BI513"/>
  <c r="BH513"/>
  <c r="BG513"/>
  <c r="BF513"/>
  <c r="T513"/>
  <c r="R513"/>
  <c r="P513"/>
  <c r="BK513"/>
  <c r="J513"/>
  <c r="BE513"/>
  <c r="BI509"/>
  <c r="BH509"/>
  <c r="BG509"/>
  <c r="BF509"/>
  <c r="T509"/>
  <c r="R509"/>
  <c r="P509"/>
  <c r="BK509"/>
  <c r="J509"/>
  <c r="BE509"/>
  <c r="BI504"/>
  <c r="BH504"/>
  <c r="BG504"/>
  <c r="BF504"/>
  <c r="T504"/>
  <c r="R504"/>
  <c r="P504"/>
  <c r="BK504"/>
  <c r="J504"/>
  <c r="BE504"/>
  <c r="BI501"/>
  <c r="BH501"/>
  <c r="BG501"/>
  <c r="BF501"/>
  <c r="T501"/>
  <c r="R501"/>
  <c r="P501"/>
  <c r="BK501"/>
  <c r="J501"/>
  <c r="BE501"/>
  <c r="BI496"/>
  <c r="BH496"/>
  <c r="BG496"/>
  <c r="BF496"/>
  <c r="T496"/>
  <c r="R496"/>
  <c r="P496"/>
  <c r="BK496"/>
  <c r="J496"/>
  <c r="BE496"/>
  <c r="BI491"/>
  <c r="BH491"/>
  <c r="BG491"/>
  <c r="BF491"/>
  <c r="T491"/>
  <c r="R491"/>
  <c r="P491"/>
  <c r="BK491"/>
  <c r="J491"/>
  <c r="BE491"/>
  <c r="BI487"/>
  <c r="BH487"/>
  <c r="BG487"/>
  <c r="BF487"/>
  <c r="T487"/>
  <c r="T486"/>
  <c r="R487"/>
  <c r="R486"/>
  <c r="P487"/>
  <c r="P486"/>
  <c r="BK487"/>
  <c r="BK486"/>
  <c r="J486"/>
  <c r="J487"/>
  <c r="BE487"/>
  <c r="J106"/>
  <c r="BI481"/>
  <c r="BH481"/>
  <c r="BG481"/>
  <c r="BF481"/>
  <c r="T481"/>
  <c r="R481"/>
  <c r="P481"/>
  <c r="BK481"/>
  <c r="J481"/>
  <c r="BE481"/>
  <c r="BI478"/>
  <c r="BH478"/>
  <c r="BG478"/>
  <c r="BF478"/>
  <c r="T478"/>
  <c r="R478"/>
  <c r="P478"/>
  <c r="BK478"/>
  <c r="J478"/>
  <c r="BE478"/>
  <c r="BI468"/>
  <c r="BH468"/>
  <c r="BG468"/>
  <c r="BF468"/>
  <c r="T468"/>
  <c r="R468"/>
  <c r="P468"/>
  <c r="BK468"/>
  <c r="J468"/>
  <c r="BE468"/>
  <c r="BI461"/>
  <c r="BH461"/>
  <c r="BG461"/>
  <c r="BF461"/>
  <c r="T461"/>
  <c r="R461"/>
  <c r="P461"/>
  <c r="BK461"/>
  <c r="J461"/>
  <c r="BE461"/>
  <c r="BI456"/>
  <c r="BH456"/>
  <c r="BG456"/>
  <c r="BF456"/>
  <c r="T456"/>
  <c r="R456"/>
  <c r="P456"/>
  <c r="BK456"/>
  <c r="J456"/>
  <c r="BE456"/>
  <c r="BI452"/>
  <c r="BH452"/>
  <c r="BG452"/>
  <c r="BF452"/>
  <c r="T452"/>
  <c r="R452"/>
  <c r="P452"/>
  <c r="BK452"/>
  <c r="J452"/>
  <c r="BE452"/>
  <c r="BI447"/>
  <c r="BH447"/>
  <c r="BG447"/>
  <c r="BF447"/>
  <c r="T447"/>
  <c r="R447"/>
  <c r="P447"/>
  <c r="BK447"/>
  <c r="J447"/>
  <c r="BE447"/>
  <c r="BI437"/>
  <c r="BH437"/>
  <c r="BG437"/>
  <c r="BF437"/>
  <c r="T437"/>
  <c r="R437"/>
  <c r="P437"/>
  <c r="BK437"/>
  <c r="J437"/>
  <c r="BE437"/>
  <c r="BI428"/>
  <c r="BH428"/>
  <c r="BG428"/>
  <c r="BF428"/>
  <c r="T428"/>
  <c r="R428"/>
  <c r="P428"/>
  <c r="BK428"/>
  <c r="J428"/>
  <c r="BE428"/>
  <c r="BI423"/>
  <c r="BH423"/>
  <c r="BG423"/>
  <c r="BF423"/>
  <c r="T423"/>
  <c r="R423"/>
  <c r="P423"/>
  <c r="BK423"/>
  <c r="J423"/>
  <c r="BE423"/>
  <c r="BI416"/>
  <c r="BH416"/>
  <c r="BG416"/>
  <c r="BF416"/>
  <c r="T416"/>
  <c r="R416"/>
  <c r="P416"/>
  <c r="BK416"/>
  <c r="J416"/>
  <c r="BE416"/>
  <c r="BI410"/>
  <c r="BH410"/>
  <c r="BG410"/>
  <c r="BF410"/>
  <c r="T410"/>
  <c r="R410"/>
  <c r="P410"/>
  <c r="BK410"/>
  <c r="J410"/>
  <c r="BE410"/>
  <c r="BI402"/>
  <c r="BH402"/>
  <c r="BG402"/>
  <c r="BF402"/>
  <c r="T402"/>
  <c r="R402"/>
  <c r="P402"/>
  <c r="BK402"/>
  <c r="J402"/>
  <c r="BE402"/>
  <c r="BI398"/>
  <c r="BH398"/>
  <c r="BG398"/>
  <c r="BF398"/>
  <c r="T398"/>
  <c r="R398"/>
  <c r="P398"/>
  <c r="BK398"/>
  <c r="J398"/>
  <c r="BE398"/>
  <c r="BI394"/>
  <c r="BH394"/>
  <c r="BG394"/>
  <c r="BF394"/>
  <c r="T394"/>
  <c r="R394"/>
  <c r="P394"/>
  <c r="BK394"/>
  <c r="J394"/>
  <c r="BE394"/>
  <c r="BI390"/>
  <c r="BH390"/>
  <c r="BG390"/>
  <c r="BF390"/>
  <c r="T390"/>
  <c r="R390"/>
  <c r="P390"/>
  <c r="BK390"/>
  <c r="J390"/>
  <c r="BE390"/>
  <c r="BI384"/>
  <c r="BH384"/>
  <c r="BG384"/>
  <c r="BF384"/>
  <c r="T384"/>
  <c r="R384"/>
  <c r="P384"/>
  <c r="BK384"/>
  <c r="J384"/>
  <c r="BE384"/>
  <c r="BI379"/>
  <c r="BH379"/>
  <c r="BG379"/>
  <c r="BF379"/>
  <c r="T379"/>
  <c r="R379"/>
  <c r="P379"/>
  <c r="BK379"/>
  <c r="J379"/>
  <c r="BE379"/>
  <c r="BI373"/>
  <c r="BH373"/>
  <c r="BG373"/>
  <c r="BF373"/>
  <c r="T373"/>
  <c r="R373"/>
  <c r="P373"/>
  <c r="BK373"/>
  <c r="J373"/>
  <c r="BE373"/>
  <c r="BI366"/>
  <c r="BH366"/>
  <c r="BG366"/>
  <c r="BF366"/>
  <c r="T366"/>
  <c r="R366"/>
  <c r="P366"/>
  <c r="BK366"/>
  <c r="J366"/>
  <c r="BE366"/>
  <c r="BI363"/>
  <c r="BH363"/>
  <c r="BG363"/>
  <c r="BF363"/>
  <c r="T363"/>
  <c r="R363"/>
  <c r="P363"/>
  <c r="BK363"/>
  <c r="J363"/>
  <c r="BE363"/>
  <c r="BI358"/>
  <c r="BH358"/>
  <c r="BG358"/>
  <c r="BF358"/>
  <c r="T358"/>
  <c r="R358"/>
  <c r="P358"/>
  <c r="BK358"/>
  <c r="J358"/>
  <c r="BE358"/>
  <c r="BI354"/>
  <c r="BH354"/>
  <c r="BG354"/>
  <c r="BF354"/>
  <c r="T354"/>
  <c r="R354"/>
  <c r="P354"/>
  <c r="BK354"/>
  <c r="J354"/>
  <c r="BE354"/>
  <c r="BI349"/>
  <c r="BH349"/>
  <c r="BG349"/>
  <c r="BF349"/>
  <c r="T349"/>
  <c r="R349"/>
  <c r="P349"/>
  <c r="BK349"/>
  <c r="J349"/>
  <c r="BE349"/>
  <c r="BI344"/>
  <c r="BH344"/>
  <c r="BG344"/>
  <c r="BF344"/>
  <c r="T344"/>
  <c r="R344"/>
  <c r="P344"/>
  <c r="BK344"/>
  <c r="J344"/>
  <c r="BE344"/>
  <c r="BI340"/>
  <c r="BH340"/>
  <c r="BG340"/>
  <c r="BF340"/>
  <c r="T340"/>
  <c r="T339"/>
  <c r="R340"/>
  <c r="R339"/>
  <c r="P340"/>
  <c r="P339"/>
  <c r="BK340"/>
  <c r="BK339"/>
  <c r="J339"/>
  <c r="J340"/>
  <c r="BE340"/>
  <c r="J105"/>
  <c r="BI336"/>
  <c r="BH336"/>
  <c r="BG336"/>
  <c r="BF336"/>
  <c r="T336"/>
  <c r="R336"/>
  <c r="P336"/>
  <c r="BK336"/>
  <c r="J336"/>
  <c r="BE336"/>
  <c r="BI327"/>
  <c r="BH327"/>
  <c r="BG327"/>
  <c r="BF327"/>
  <c r="T327"/>
  <c r="T326"/>
  <c r="R327"/>
  <c r="R326"/>
  <c r="P327"/>
  <c r="P326"/>
  <c r="BK327"/>
  <c r="BK326"/>
  <c r="J326"/>
  <c r="J327"/>
  <c r="BE327"/>
  <c r="J104"/>
  <c r="BI320"/>
  <c r="BH320"/>
  <c r="BG320"/>
  <c r="BF320"/>
  <c r="T320"/>
  <c r="R320"/>
  <c r="P320"/>
  <c r="BK320"/>
  <c r="J320"/>
  <c r="BE320"/>
  <c r="BI314"/>
  <c r="BH314"/>
  <c r="BG314"/>
  <c r="BF314"/>
  <c r="T314"/>
  <c r="R314"/>
  <c r="P314"/>
  <c r="BK314"/>
  <c r="J314"/>
  <c r="BE314"/>
  <c r="BI310"/>
  <c r="BH310"/>
  <c r="BG310"/>
  <c r="BF310"/>
  <c r="T310"/>
  <c r="R310"/>
  <c r="P310"/>
  <c r="BK310"/>
  <c r="J310"/>
  <c r="BE310"/>
  <c r="BI304"/>
  <c r="BH304"/>
  <c r="BG304"/>
  <c r="BF304"/>
  <c r="T304"/>
  <c r="T303"/>
  <c r="R304"/>
  <c r="R303"/>
  <c r="P304"/>
  <c r="P303"/>
  <c r="BK304"/>
  <c r="BK303"/>
  <c r="J303"/>
  <c r="J304"/>
  <c r="BE304"/>
  <c r="J103"/>
  <c r="BI299"/>
  <c r="BH299"/>
  <c r="BG299"/>
  <c r="BF299"/>
  <c r="T299"/>
  <c r="R299"/>
  <c r="P299"/>
  <c r="BK299"/>
  <c r="J299"/>
  <c r="BE299"/>
  <c r="BI292"/>
  <c r="BH292"/>
  <c r="BG292"/>
  <c r="BF292"/>
  <c r="T292"/>
  <c r="R292"/>
  <c r="P292"/>
  <c r="BK292"/>
  <c r="J292"/>
  <c r="BE292"/>
  <c r="BI285"/>
  <c r="BH285"/>
  <c r="BG285"/>
  <c r="BF285"/>
  <c r="T285"/>
  <c r="R285"/>
  <c r="P285"/>
  <c r="BK285"/>
  <c r="J285"/>
  <c r="BE285"/>
  <c r="BI278"/>
  <c r="BH278"/>
  <c r="BG278"/>
  <c r="BF278"/>
  <c r="T278"/>
  <c r="R278"/>
  <c r="P278"/>
  <c r="BK278"/>
  <c r="J278"/>
  <c r="BE278"/>
  <c r="BI271"/>
  <c r="BH271"/>
  <c r="BG271"/>
  <c r="BF271"/>
  <c r="T271"/>
  <c r="T270"/>
  <c r="R271"/>
  <c r="R270"/>
  <c r="P271"/>
  <c r="P270"/>
  <c r="BK271"/>
  <c r="BK270"/>
  <c r="J270"/>
  <c r="J271"/>
  <c r="BE271"/>
  <c r="J102"/>
  <c r="BI264"/>
  <c r="BH264"/>
  <c r="BG264"/>
  <c r="BF264"/>
  <c r="T264"/>
  <c r="R264"/>
  <c r="P264"/>
  <c r="BK264"/>
  <c r="J264"/>
  <c r="BE264"/>
  <c r="BI260"/>
  <c r="BH260"/>
  <c r="BG260"/>
  <c r="BF260"/>
  <c r="T260"/>
  <c r="R260"/>
  <c r="P260"/>
  <c r="BK260"/>
  <c r="J260"/>
  <c r="BE260"/>
  <c r="BI256"/>
  <c r="BH256"/>
  <c r="BG256"/>
  <c r="BF256"/>
  <c r="T256"/>
  <c r="R256"/>
  <c r="P256"/>
  <c r="BK256"/>
  <c r="J256"/>
  <c r="BE256"/>
  <c r="BI252"/>
  <c r="BH252"/>
  <c r="BG252"/>
  <c r="BF252"/>
  <c r="T252"/>
  <c r="R252"/>
  <c r="P252"/>
  <c r="BK252"/>
  <c r="J252"/>
  <c r="BE252"/>
  <c r="BI244"/>
  <c r="BH244"/>
  <c r="BG244"/>
  <c r="BF244"/>
  <c r="T244"/>
  <c r="R244"/>
  <c r="P244"/>
  <c r="BK244"/>
  <c r="J244"/>
  <c r="BE244"/>
  <c r="BI240"/>
  <c r="BH240"/>
  <c r="BG240"/>
  <c r="BF240"/>
  <c r="T240"/>
  <c r="R240"/>
  <c r="P240"/>
  <c r="BK240"/>
  <c r="J240"/>
  <c r="BE240"/>
  <c r="BI235"/>
  <c r="BH235"/>
  <c r="BG235"/>
  <c r="BF235"/>
  <c r="T235"/>
  <c r="T234"/>
  <c r="R235"/>
  <c r="R234"/>
  <c r="P235"/>
  <c r="P234"/>
  <c r="BK235"/>
  <c r="BK234"/>
  <c r="J234"/>
  <c r="J235"/>
  <c r="BE235"/>
  <c r="J101"/>
  <c r="BI231"/>
  <c r="BH231"/>
  <c r="BG231"/>
  <c r="BF231"/>
  <c r="T231"/>
  <c r="R231"/>
  <c r="P231"/>
  <c r="BK231"/>
  <c r="J231"/>
  <c r="BE231"/>
  <c r="BI226"/>
  <c r="BH226"/>
  <c r="BG226"/>
  <c r="BF226"/>
  <c r="T226"/>
  <c r="R226"/>
  <c r="P226"/>
  <c r="BK226"/>
  <c r="J226"/>
  <c r="BE226"/>
  <c r="BI223"/>
  <c r="BH223"/>
  <c r="BG223"/>
  <c r="BF223"/>
  <c r="T223"/>
  <c r="R223"/>
  <c r="P223"/>
  <c r="BK223"/>
  <c r="J223"/>
  <c r="BE223"/>
  <c r="BI218"/>
  <c r="BH218"/>
  <c r="BG218"/>
  <c r="BF218"/>
  <c r="T218"/>
  <c r="R218"/>
  <c r="P218"/>
  <c r="BK218"/>
  <c r="J218"/>
  <c r="BE218"/>
  <c r="BI213"/>
  <c r="BH213"/>
  <c r="BG213"/>
  <c r="BF213"/>
  <c r="T213"/>
  <c r="R213"/>
  <c r="P213"/>
  <c r="BK213"/>
  <c r="J213"/>
  <c r="BE213"/>
  <c r="BI209"/>
  <c r="BH209"/>
  <c r="BG209"/>
  <c r="BF209"/>
  <c r="T209"/>
  <c r="R209"/>
  <c r="P209"/>
  <c r="BK209"/>
  <c r="J209"/>
  <c r="BE209"/>
  <c r="BI206"/>
  <c r="BH206"/>
  <c r="BG206"/>
  <c r="BF206"/>
  <c r="T206"/>
  <c r="R206"/>
  <c r="P206"/>
  <c r="BK206"/>
  <c r="J206"/>
  <c r="BE206"/>
  <c r="BI201"/>
  <c r="BH201"/>
  <c r="BG201"/>
  <c r="BF201"/>
  <c r="T201"/>
  <c r="R201"/>
  <c r="P201"/>
  <c r="BK201"/>
  <c r="J201"/>
  <c r="BE201"/>
  <c r="BI196"/>
  <c r="BH196"/>
  <c r="BG196"/>
  <c r="BF196"/>
  <c r="T196"/>
  <c r="R196"/>
  <c r="P196"/>
  <c r="BK196"/>
  <c r="J196"/>
  <c r="BE196"/>
  <c r="BI192"/>
  <c r="BH192"/>
  <c r="BG192"/>
  <c r="BF192"/>
  <c r="T192"/>
  <c r="R192"/>
  <c r="P192"/>
  <c r="BK192"/>
  <c r="J192"/>
  <c r="BE192"/>
  <c r="BI184"/>
  <c r="BH184"/>
  <c r="BG184"/>
  <c r="BF184"/>
  <c r="T184"/>
  <c r="R184"/>
  <c r="P184"/>
  <c r="BK184"/>
  <c r="J184"/>
  <c r="BE184"/>
  <c r="BI179"/>
  <c r="BH179"/>
  <c r="BG179"/>
  <c r="BF179"/>
  <c r="T179"/>
  <c r="R179"/>
  <c r="P179"/>
  <c r="BK179"/>
  <c r="J179"/>
  <c r="BE179"/>
  <c r="BI175"/>
  <c r="BH175"/>
  <c r="BG175"/>
  <c r="BF175"/>
  <c r="T175"/>
  <c r="R175"/>
  <c r="P175"/>
  <c r="BK175"/>
  <c r="J175"/>
  <c r="BE175"/>
  <c r="BI167"/>
  <c r="BH167"/>
  <c r="BG167"/>
  <c r="BF167"/>
  <c r="T167"/>
  <c r="R167"/>
  <c r="P167"/>
  <c r="BK167"/>
  <c r="J167"/>
  <c r="BE167"/>
  <c r="BI163"/>
  <c r="BH163"/>
  <c r="BG163"/>
  <c r="BF163"/>
  <c r="T163"/>
  <c r="R163"/>
  <c r="P163"/>
  <c r="BK163"/>
  <c r="J163"/>
  <c r="BE163"/>
  <c r="BI155"/>
  <c r="BH155"/>
  <c r="BG155"/>
  <c r="BF155"/>
  <c r="T155"/>
  <c r="R155"/>
  <c r="P155"/>
  <c r="BK155"/>
  <c r="J155"/>
  <c r="BE155"/>
  <c r="BI151"/>
  <c r="BH151"/>
  <c r="BG151"/>
  <c r="BF151"/>
  <c r="T151"/>
  <c r="R151"/>
  <c r="P151"/>
  <c r="BK151"/>
  <c r="J151"/>
  <c r="BE151"/>
  <c r="BI146"/>
  <c r="BH146"/>
  <c r="BG146"/>
  <c r="BF146"/>
  <c r="T146"/>
  <c r="R146"/>
  <c r="P146"/>
  <c r="BK146"/>
  <c r="J146"/>
  <c r="BE146"/>
  <c r="BI142"/>
  <c r="BH142"/>
  <c r="BG142"/>
  <c r="BF142"/>
  <c r="T142"/>
  <c r="R142"/>
  <c r="P142"/>
  <c r="BK142"/>
  <c r="J142"/>
  <c r="BE142"/>
  <c r="BI135"/>
  <c r="F39"/>
  <c i="1" r="BD108"/>
  <c i="10" r="BH135"/>
  <c r="F38"/>
  <c i="1" r="BC108"/>
  <c i="10" r="BG135"/>
  <c r="F37"/>
  <c i="1" r="BB108"/>
  <c i="10" r="BF135"/>
  <c r="J36"/>
  <c i="1" r="AW108"/>
  <c i="10" r="F36"/>
  <c i="1" r="BA108"/>
  <c i="10" r="T135"/>
  <c r="T134"/>
  <c r="T133"/>
  <c r="T132"/>
  <c r="R135"/>
  <c r="R134"/>
  <c r="R133"/>
  <c r="R132"/>
  <c r="P135"/>
  <c r="P134"/>
  <c r="P133"/>
  <c r="P132"/>
  <c i="1" r="AU108"/>
  <c i="10" r="BK135"/>
  <c r="BK134"/>
  <c r="J134"/>
  <c r="BK133"/>
  <c r="J133"/>
  <c r="BK132"/>
  <c r="J132"/>
  <c r="J98"/>
  <c r="J32"/>
  <c i="1" r="AG108"/>
  <c i="10" r="J135"/>
  <c r="BE135"/>
  <c r="J35"/>
  <c i="1" r="AV108"/>
  <c i="10" r="F35"/>
  <c i="1" r="AZ108"/>
  <c i="10" r="J100"/>
  <c r="J99"/>
  <c r="F126"/>
  <c r="E124"/>
  <c r="F91"/>
  <c r="E89"/>
  <c r="J41"/>
  <c r="J26"/>
  <c r="E26"/>
  <c r="J129"/>
  <c r="J94"/>
  <c r="J25"/>
  <c r="J23"/>
  <c r="E23"/>
  <c r="J128"/>
  <c r="J93"/>
  <c r="J22"/>
  <c r="J20"/>
  <c r="E20"/>
  <c r="F129"/>
  <c r="F94"/>
  <c r="J19"/>
  <c r="J17"/>
  <c r="E17"/>
  <c r="F128"/>
  <c r="F93"/>
  <c r="J16"/>
  <c r="J14"/>
  <c r="J126"/>
  <c r="J91"/>
  <c r="E7"/>
  <c r="E120"/>
  <c r="E85"/>
  <c i="9" r="J39"/>
  <c r="J38"/>
  <c i="1" r="AY106"/>
  <c i="9" r="J37"/>
  <c i="1" r="AX106"/>
  <c i="9" r="BI142"/>
  <c r="BH142"/>
  <c r="BG142"/>
  <c r="BF142"/>
  <c r="T142"/>
  <c r="R142"/>
  <c r="P142"/>
  <c r="BK142"/>
  <c r="J142"/>
  <c r="BE142"/>
  <c r="BI138"/>
  <c r="BH138"/>
  <c r="BG138"/>
  <c r="BF138"/>
  <c r="T138"/>
  <c r="T137"/>
  <c r="R138"/>
  <c r="R137"/>
  <c r="P138"/>
  <c r="P137"/>
  <c r="BK138"/>
  <c r="BK137"/>
  <c r="J137"/>
  <c r="J138"/>
  <c r="BE138"/>
  <c r="J102"/>
  <c r="BI134"/>
  <c r="BH134"/>
  <c r="BG134"/>
  <c r="BF134"/>
  <c r="T134"/>
  <c r="T133"/>
  <c r="R134"/>
  <c r="R133"/>
  <c r="P134"/>
  <c r="P133"/>
  <c r="BK134"/>
  <c r="BK133"/>
  <c r="J133"/>
  <c r="J134"/>
  <c r="BE134"/>
  <c r="J101"/>
  <c r="BI130"/>
  <c r="BH130"/>
  <c r="BG130"/>
  <c r="BF130"/>
  <c r="T130"/>
  <c r="R130"/>
  <c r="P130"/>
  <c r="BK130"/>
  <c r="J130"/>
  <c r="BE130"/>
  <c r="BI127"/>
  <c r="F39"/>
  <c i="1" r="BD106"/>
  <c i="9" r="BH127"/>
  <c r="F38"/>
  <c i="1" r="BC106"/>
  <c i="9" r="BG127"/>
  <c r="F37"/>
  <c i="1" r="BB106"/>
  <c i="9" r="BF127"/>
  <c r="J36"/>
  <c i="1" r="AW106"/>
  <c i="9" r="F36"/>
  <c i="1" r="BA106"/>
  <c i="9" r="T127"/>
  <c r="T126"/>
  <c r="T125"/>
  <c r="T124"/>
  <c r="R127"/>
  <c r="R126"/>
  <c r="R125"/>
  <c r="R124"/>
  <c r="P127"/>
  <c r="P126"/>
  <c r="P125"/>
  <c r="P124"/>
  <c i="1" r="AU106"/>
  <c i="9" r="BK127"/>
  <c r="BK126"/>
  <c r="J126"/>
  <c r="BK125"/>
  <c r="J125"/>
  <c r="BK124"/>
  <c r="J124"/>
  <c r="J98"/>
  <c r="J32"/>
  <c i="1" r="AG106"/>
  <c i="9" r="J127"/>
  <c r="BE127"/>
  <c r="J35"/>
  <c i="1" r="AV106"/>
  <c i="9" r="F35"/>
  <c i="1" r="AZ106"/>
  <c i="9" r="J100"/>
  <c r="J99"/>
  <c r="J120"/>
  <c r="F120"/>
  <c r="F118"/>
  <c r="E116"/>
  <c r="J93"/>
  <c r="F93"/>
  <c r="F91"/>
  <c r="E89"/>
  <c r="J41"/>
  <c r="J26"/>
  <c r="E26"/>
  <c r="J121"/>
  <c r="J94"/>
  <c r="J25"/>
  <c r="J20"/>
  <c r="E20"/>
  <c r="F121"/>
  <c r="F94"/>
  <c r="J19"/>
  <c r="J14"/>
  <c r="J118"/>
  <c r="J91"/>
  <c r="E7"/>
  <c r="E112"/>
  <c r="E85"/>
  <c i="8" r="J39"/>
  <c r="J38"/>
  <c i="1" r="AY105"/>
  <c i="8" r="J37"/>
  <c i="1" r="AX105"/>
  <c i="8" r="BI538"/>
  <c r="BH538"/>
  <c r="BG538"/>
  <c r="BF538"/>
  <c r="T538"/>
  <c r="T537"/>
  <c r="R538"/>
  <c r="R537"/>
  <c r="P538"/>
  <c r="P537"/>
  <c r="BK538"/>
  <c r="BK537"/>
  <c r="J537"/>
  <c r="J538"/>
  <c r="BE538"/>
  <c r="J110"/>
  <c r="BI534"/>
  <c r="BH534"/>
  <c r="BG534"/>
  <c r="BF534"/>
  <c r="T534"/>
  <c r="R534"/>
  <c r="P534"/>
  <c r="BK534"/>
  <c r="J534"/>
  <c r="BE534"/>
  <c r="BI530"/>
  <c r="BH530"/>
  <c r="BG530"/>
  <c r="BF530"/>
  <c r="T530"/>
  <c r="R530"/>
  <c r="P530"/>
  <c r="BK530"/>
  <c r="J530"/>
  <c r="BE530"/>
  <c r="BI527"/>
  <c r="BH527"/>
  <c r="BG527"/>
  <c r="BF527"/>
  <c r="T527"/>
  <c r="R527"/>
  <c r="P527"/>
  <c r="BK527"/>
  <c r="J527"/>
  <c r="BE527"/>
  <c r="BI523"/>
  <c r="BH523"/>
  <c r="BG523"/>
  <c r="BF523"/>
  <c r="T523"/>
  <c r="R523"/>
  <c r="P523"/>
  <c r="BK523"/>
  <c r="J523"/>
  <c r="BE523"/>
  <c r="BI519"/>
  <c r="BH519"/>
  <c r="BG519"/>
  <c r="BF519"/>
  <c r="T519"/>
  <c r="R519"/>
  <c r="P519"/>
  <c r="BK519"/>
  <c r="J519"/>
  <c r="BE519"/>
  <c r="BI513"/>
  <c r="BH513"/>
  <c r="BG513"/>
  <c r="BF513"/>
  <c r="T513"/>
  <c r="R513"/>
  <c r="P513"/>
  <c r="BK513"/>
  <c r="J513"/>
  <c r="BE513"/>
  <c r="BI509"/>
  <c r="BH509"/>
  <c r="BG509"/>
  <c r="BF509"/>
  <c r="T509"/>
  <c r="R509"/>
  <c r="P509"/>
  <c r="BK509"/>
  <c r="J509"/>
  <c r="BE509"/>
  <c r="BI503"/>
  <c r="BH503"/>
  <c r="BG503"/>
  <c r="BF503"/>
  <c r="T503"/>
  <c r="T502"/>
  <c r="T501"/>
  <c r="R503"/>
  <c r="R502"/>
  <c r="R501"/>
  <c r="P503"/>
  <c r="P502"/>
  <c r="P501"/>
  <c r="BK503"/>
  <c r="BK502"/>
  <c r="J502"/>
  <c r="BK501"/>
  <c r="J501"/>
  <c r="J503"/>
  <c r="BE503"/>
  <c r="J109"/>
  <c r="J108"/>
  <c r="BI497"/>
  <c r="BH497"/>
  <c r="BG497"/>
  <c r="BF497"/>
  <c r="T497"/>
  <c r="T496"/>
  <c r="R497"/>
  <c r="R496"/>
  <c r="P497"/>
  <c r="P496"/>
  <c r="BK497"/>
  <c r="BK496"/>
  <c r="J496"/>
  <c r="J497"/>
  <c r="BE497"/>
  <c r="J107"/>
  <c r="BI486"/>
  <c r="BH486"/>
  <c r="BG486"/>
  <c r="BF486"/>
  <c r="T486"/>
  <c r="R486"/>
  <c r="P486"/>
  <c r="BK486"/>
  <c r="J486"/>
  <c r="BE486"/>
  <c r="BI484"/>
  <c r="BH484"/>
  <c r="BG484"/>
  <c r="BF484"/>
  <c r="T484"/>
  <c r="R484"/>
  <c r="P484"/>
  <c r="BK484"/>
  <c r="J484"/>
  <c r="BE484"/>
  <c r="BI479"/>
  <c r="BH479"/>
  <c r="BG479"/>
  <c r="BF479"/>
  <c r="T479"/>
  <c r="R479"/>
  <c r="P479"/>
  <c r="BK479"/>
  <c r="J479"/>
  <c r="BE479"/>
  <c r="BI471"/>
  <c r="BH471"/>
  <c r="BG471"/>
  <c r="BF471"/>
  <c r="T471"/>
  <c r="R471"/>
  <c r="P471"/>
  <c r="BK471"/>
  <c r="J471"/>
  <c r="BE471"/>
  <c r="BI466"/>
  <c r="BH466"/>
  <c r="BG466"/>
  <c r="BF466"/>
  <c r="T466"/>
  <c r="R466"/>
  <c r="P466"/>
  <c r="BK466"/>
  <c r="J466"/>
  <c r="BE466"/>
  <c r="BI458"/>
  <c r="BH458"/>
  <c r="BG458"/>
  <c r="BF458"/>
  <c r="T458"/>
  <c r="T457"/>
  <c r="R458"/>
  <c r="R457"/>
  <c r="P458"/>
  <c r="P457"/>
  <c r="BK458"/>
  <c r="BK457"/>
  <c r="J457"/>
  <c r="J458"/>
  <c r="BE458"/>
  <c r="J106"/>
  <c r="BI449"/>
  <c r="BH449"/>
  <c r="BG449"/>
  <c r="BF449"/>
  <c r="T449"/>
  <c r="R449"/>
  <c r="P449"/>
  <c r="BK449"/>
  <c r="J449"/>
  <c r="BE449"/>
  <c r="BI446"/>
  <c r="BH446"/>
  <c r="BG446"/>
  <c r="BF446"/>
  <c r="T446"/>
  <c r="R446"/>
  <c r="P446"/>
  <c r="BK446"/>
  <c r="J446"/>
  <c r="BE446"/>
  <c r="BI437"/>
  <c r="BH437"/>
  <c r="BG437"/>
  <c r="BF437"/>
  <c r="T437"/>
  <c r="R437"/>
  <c r="P437"/>
  <c r="BK437"/>
  <c r="J437"/>
  <c r="BE437"/>
  <c r="BI432"/>
  <c r="BH432"/>
  <c r="BG432"/>
  <c r="BF432"/>
  <c r="T432"/>
  <c r="R432"/>
  <c r="P432"/>
  <c r="BK432"/>
  <c r="J432"/>
  <c r="BE432"/>
  <c r="BI426"/>
  <c r="BH426"/>
  <c r="BG426"/>
  <c r="BF426"/>
  <c r="T426"/>
  <c r="R426"/>
  <c r="P426"/>
  <c r="BK426"/>
  <c r="J426"/>
  <c r="BE426"/>
  <c r="BI422"/>
  <c r="BH422"/>
  <c r="BG422"/>
  <c r="BF422"/>
  <c r="T422"/>
  <c r="R422"/>
  <c r="P422"/>
  <c r="BK422"/>
  <c r="J422"/>
  <c r="BE422"/>
  <c r="BI417"/>
  <c r="BH417"/>
  <c r="BG417"/>
  <c r="BF417"/>
  <c r="T417"/>
  <c r="R417"/>
  <c r="P417"/>
  <c r="BK417"/>
  <c r="J417"/>
  <c r="BE417"/>
  <c r="BI409"/>
  <c r="BH409"/>
  <c r="BG409"/>
  <c r="BF409"/>
  <c r="T409"/>
  <c r="R409"/>
  <c r="P409"/>
  <c r="BK409"/>
  <c r="J409"/>
  <c r="BE409"/>
  <c r="BI401"/>
  <c r="BH401"/>
  <c r="BG401"/>
  <c r="BF401"/>
  <c r="T401"/>
  <c r="R401"/>
  <c r="P401"/>
  <c r="BK401"/>
  <c r="J401"/>
  <c r="BE401"/>
  <c r="BI397"/>
  <c r="BH397"/>
  <c r="BG397"/>
  <c r="BF397"/>
  <c r="T397"/>
  <c r="R397"/>
  <c r="P397"/>
  <c r="BK397"/>
  <c r="J397"/>
  <c r="BE397"/>
  <c r="BI390"/>
  <c r="BH390"/>
  <c r="BG390"/>
  <c r="BF390"/>
  <c r="T390"/>
  <c r="R390"/>
  <c r="P390"/>
  <c r="BK390"/>
  <c r="J390"/>
  <c r="BE390"/>
  <c r="BI386"/>
  <c r="BH386"/>
  <c r="BG386"/>
  <c r="BF386"/>
  <c r="T386"/>
  <c r="R386"/>
  <c r="P386"/>
  <c r="BK386"/>
  <c r="J386"/>
  <c r="BE386"/>
  <c r="BI378"/>
  <c r="BH378"/>
  <c r="BG378"/>
  <c r="BF378"/>
  <c r="T378"/>
  <c r="R378"/>
  <c r="P378"/>
  <c r="BK378"/>
  <c r="J378"/>
  <c r="BE378"/>
  <c r="BI372"/>
  <c r="BH372"/>
  <c r="BG372"/>
  <c r="BF372"/>
  <c r="T372"/>
  <c r="R372"/>
  <c r="P372"/>
  <c r="BK372"/>
  <c r="J372"/>
  <c r="BE372"/>
  <c r="BI368"/>
  <c r="BH368"/>
  <c r="BG368"/>
  <c r="BF368"/>
  <c r="T368"/>
  <c r="R368"/>
  <c r="P368"/>
  <c r="BK368"/>
  <c r="J368"/>
  <c r="BE368"/>
  <c r="BI362"/>
  <c r="BH362"/>
  <c r="BG362"/>
  <c r="BF362"/>
  <c r="T362"/>
  <c r="R362"/>
  <c r="P362"/>
  <c r="BK362"/>
  <c r="J362"/>
  <c r="BE362"/>
  <c r="BI357"/>
  <c r="BH357"/>
  <c r="BG357"/>
  <c r="BF357"/>
  <c r="T357"/>
  <c r="R357"/>
  <c r="P357"/>
  <c r="BK357"/>
  <c r="J357"/>
  <c r="BE357"/>
  <c r="BI351"/>
  <c r="BH351"/>
  <c r="BG351"/>
  <c r="BF351"/>
  <c r="T351"/>
  <c r="R351"/>
  <c r="P351"/>
  <c r="BK351"/>
  <c r="J351"/>
  <c r="BE351"/>
  <c r="BI348"/>
  <c r="BH348"/>
  <c r="BG348"/>
  <c r="BF348"/>
  <c r="T348"/>
  <c r="R348"/>
  <c r="P348"/>
  <c r="BK348"/>
  <c r="J348"/>
  <c r="BE348"/>
  <c r="BI344"/>
  <c r="BH344"/>
  <c r="BG344"/>
  <c r="BF344"/>
  <c r="T344"/>
  <c r="R344"/>
  <c r="P344"/>
  <c r="BK344"/>
  <c r="J344"/>
  <c r="BE344"/>
  <c r="BI339"/>
  <c r="BH339"/>
  <c r="BG339"/>
  <c r="BF339"/>
  <c r="T339"/>
  <c r="R339"/>
  <c r="P339"/>
  <c r="BK339"/>
  <c r="J339"/>
  <c r="BE339"/>
  <c r="BI335"/>
  <c r="BH335"/>
  <c r="BG335"/>
  <c r="BF335"/>
  <c r="T335"/>
  <c r="R335"/>
  <c r="P335"/>
  <c r="BK335"/>
  <c r="J335"/>
  <c r="BE335"/>
  <c r="BI332"/>
  <c r="BH332"/>
  <c r="BG332"/>
  <c r="BF332"/>
  <c r="T332"/>
  <c r="R332"/>
  <c r="P332"/>
  <c r="BK332"/>
  <c r="J332"/>
  <c r="BE332"/>
  <c r="BI328"/>
  <c r="BH328"/>
  <c r="BG328"/>
  <c r="BF328"/>
  <c r="T328"/>
  <c r="T327"/>
  <c r="R328"/>
  <c r="R327"/>
  <c r="P328"/>
  <c r="P327"/>
  <c r="BK328"/>
  <c r="BK327"/>
  <c r="J327"/>
  <c r="J328"/>
  <c r="BE328"/>
  <c r="J105"/>
  <c r="BI323"/>
  <c r="BH323"/>
  <c r="BG323"/>
  <c r="BF323"/>
  <c r="T323"/>
  <c r="R323"/>
  <c r="P323"/>
  <c r="BK323"/>
  <c r="J323"/>
  <c r="BE323"/>
  <c r="BI310"/>
  <c r="BH310"/>
  <c r="BG310"/>
  <c r="BF310"/>
  <c r="T310"/>
  <c r="T309"/>
  <c r="R310"/>
  <c r="R309"/>
  <c r="P310"/>
  <c r="P309"/>
  <c r="BK310"/>
  <c r="BK309"/>
  <c r="J309"/>
  <c r="J310"/>
  <c r="BE310"/>
  <c r="J104"/>
  <c r="BI303"/>
  <c r="BH303"/>
  <c r="BG303"/>
  <c r="BF303"/>
  <c r="T303"/>
  <c r="R303"/>
  <c r="P303"/>
  <c r="BK303"/>
  <c r="J303"/>
  <c r="BE303"/>
  <c r="BI298"/>
  <c r="BH298"/>
  <c r="BG298"/>
  <c r="BF298"/>
  <c r="T298"/>
  <c r="R298"/>
  <c r="P298"/>
  <c r="BK298"/>
  <c r="J298"/>
  <c r="BE298"/>
  <c r="BI291"/>
  <c r="BH291"/>
  <c r="BG291"/>
  <c r="BF291"/>
  <c r="T291"/>
  <c r="R291"/>
  <c r="P291"/>
  <c r="BK291"/>
  <c r="J291"/>
  <c r="BE291"/>
  <c r="BI286"/>
  <c r="BH286"/>
  <c r="BG286"/>
  <c r="BF286"/>
  <c r="T286"/>
  <c r="R286"/>
  <c r="P286"/>
  <c r="BK286"/>
  <c r="J286"/>
  <c r="BE286"/>
  <c r="BI282"/>
  <c r="BH282"/>
  <c r="BG282"/>
  <c r="BF282"/>
  <c r="T282"/>
  <c r="R282"/>
  <c r="P282"/>
  <c r="BK282"/>
  <c r="J282"/>
  <c r="BE282"/>
  <c r="BI276"/>
  <c r="BH276"/>
  <c r="BG276"/>
  <c r="BF276"/>
  <c r="T276"/>
  <c r="T275"/>
  <c r="R276"/>
  <c r="R275"/>
  <c r="P276"/>
  <c r="P275"/>
  <c r="BK276"/>
  <c r="BK275"/>
  <c r="J275"/>
  <c r="J276"/>
  <c r="BE276"/>
  <c r="J103"/>
  <c r="BI271"/>
  <c r="BH271"/>
  <c r="BG271"/>
  <c r="BF271"/>
  <c r="T271"/>
  <c r="R271"/>
  <c r="P271"/>
  <c r="BK271"/>
  <c r="J271"/>
  <c r="BE271"/>
  <c r="BI265"/>
  <c r="BH265"/>
  <c r="BG265"/>
  <c r="BF265"/>
  <c r="T265"/>
  <c r="R265"/>
  <c r="P265"/>
  <c r="BK265"/>
  <c r="J265"/>
  <c r="BE265"/>
  <c r="BI259"/>
  <c r="BH259"/>
  <c r="BG259"/>
  <c r="BF259"/>
  <c r="T259"/>
  <c r="R259"/>
  <c r="P259"/>
  <c r="BK259"/>
  <c r="J259"/>
  <c r="BE259"/>
  <c r="BI253"/>
  <c r="BH253"/>
  <c r="BG253"/>
  <c r="BF253"/>
  <c r="T253"/>
  <c r="R253"/>
  <c r="P253"/>
  <c r="BK253"/>
  <c r="J253"/>
  <c r="BE253"/>
  <c r="BI246"/>
  <c r="BH246"/>
  <c r="BG246"/>
  <c r="BF246"/>
  <c r="T246"/>
  <c r="T245"/>
  <c r="R246"/>
  <c r="R245"/>
  <c r="P246"/>
  <c r="P245"/>
  <c r="BK246"/>
  <c r="BK245"/>
  <c r="J245"/>
  <c r="J246"/>
  <c r="BE246"/>
  <c r="J102"/>
  <c r="BI241"/>
  <c r="BH241"/>
  <c r="BG241"/>
  <c r="BF241"/>
  <c r="T241"/>
  <c r="R241"/>
  <c r="P241"/>
  <c r="BK241"/>
  <c r="J241"/>
  <c r="BE241"/>
  <c r="BI238"/>
  <c r="BH238"/>
  <c r="BG238"/>
  <c r="BF238"/>
  <c r="T238"/>
  <c r="R238"/>
  <c r="P238"/>
  <c r="BK238"/>
  <c r="J238"/>
  <c r="BE238"/>
  <c r="BI234"/>
  <c r="BH234"/>
  <c r="BG234"/>
  <c r="BF234"/>
  <c r="T234"/>
  <c r="R234"/>
  <c r="P234"/>
  <c r="BK234"/>
  <c r="J234"/>
  <c r="BE234"/>
  <c r="BI230"/>
  <c r="BH230"/>
  <c r="BG230"/>
  <c r="BF230"/>
  <c r="T230"/>
  <c r="R230"/>
  <c r="P230"/>
  <c r="BK230"/>
  <c r="J230"/>
  <c r="BE230"/>
  <c r="BI226"/>
  <c r="BH226"/>
  <c r="BG226"/>
  <c r="BF226"/>
  <c r="T226"/>
  <c r="T225"/>
  <c r="R226"/>
  <c r="R225"/>
  <c r="P226"/>
  <c r="P225"/>
  <c r="BK226"/>
  <c r="BK225"/>
  <c r="J225"/>
  <c r="J226"/>
  <c r="BE226"/>
  <c r="J101"/>
  <c r="BI221"/>
  <c r="BH221"/>
  <c r="BG221"/>
  <c r="BF221"/>
  <c r="T221"/>
  <c r="R221"/>
  <c r="P221"/>
  <c r="BK221"/>
  <c r="J221"/>
  <c r="BE221"/>
  <c r="BI216"/>
  <c r="BH216"/>
  <c r="BG216"/>
  <c r="BF216"/>
  <c r="T216"/>
  <c r="R216"/>
  <c r="P216"/>
  <c r="BK216"/>
  <c r="J216"/>
  <c r="BE216"/>
  <c r="BI213"/>
  <c r="BH213"/>
  <c r="BG213"/>
  <c r="BF213"/>
  <c r="T213"/>
  <c r="R213"/>
  <c r="P213"/>
  <c r="BK213"/>
  <c r="J213"/>
  <c r="BE213"/>
  <c r="BI209"/>
  <c r="BH209"/>
  <c r="BG209"/>
  <c r="BF209"/>
  <c r="T209"/>
  <c r="R209"/>
  <c r="P209"/>
  <c r="BK209"/>
  <c r="J209"/>
  <c r="BE209"/>
  <c r="BI205"/>
  <c r="BH205"/>
  <c r="BG205"/>
  <c r="BF205"/>
  <c r="T205"/>
  <c r="R205"/>
  <c r="P205"/>
  <c r="BK205"/>
  <c r="J205"/>
  <c r="BE205"/>
  <c r="BI202"/>
  <c r="BH202"/>
  <c r="BG202"/>
  <c r="BF202"/>
  <c r="T202"/>
  <c r="R202"/>
  <c r="P202"/>
  <c r="BK202"/>
  <c r="J202"/>
  <c r="BE202"/>
  <c r="BI196"/>
  <c r="BH196"/>
  <c r="BG196"/>
  <c r="BF196"/>
  <c r="T196"/>
  <c r="R196"/>
  <c r="P196"/>
  <c r="BK196"/>
  <c r="J196"/>
  <c r="BE196"/>
  <c r="BI191"/>
  <c r="BH191"/>
  <c r="BG191"/>
  <c r="BF191"/>
  <c r="T191"/>
  <c r="R191"/>
  <c r="P191"/>
  <c r="BK191"/>
  <c r="J191"/>
  <c r="BE191"/>
  <c r="BI187"/>
  <c r="BH187"/>
  <c r="BG187"/>
  <c r="BF187"/>
  <c r="T187"/>
  <c r="R187"/>
  <c r="P187"/>
  <c r="BK187"/>
  <c r="J187"/>
  <c r="BE187"/>
  <c r="BI182"/>
  <c r="BH182"/>
  <c r="BG182"/>
  <c r="BF182"/>
  <c r="T182"/>
  <c r="R182"/>
  <c r="P182"/>
  <c r="BK182"/>
  <c r="J182"/>
  <c r="BE182"/>
  <c r="BI178"/>
  <c r="BH178"/>
  <c r="BG178"/>
  <c r="BF178"/>
  <c r="T178"/>
  <c r="R178"/>
  <c r="P178"/>
  <c r="BK178"/>
  <c r="J178"/>
  <c r="BE178"/>
  <c r="BI170"/>
  <c r="BH170"/>
  <c r="BG170"/>
  <c r="BF170"/>
  <c r="T170"/>
  <c r="R170"/>
  <c r="P170"/>
  <c r="BK170"/>
  <c r="J170"/>
  <c r="BE170"/>
  <c r="BI166"/>
  <c r="BH166"/>
  <c r="BG166"/>
  <c r="BF166"/>
  <c r="T166"/>
  <c r="R166"/>
  <c r="P166"/>
  <c r="BK166"/>
  <c r="J166"/>
  <c r="BE166"/>
  <c r="BI162"/>
  <c r="BH162"/>
  <c r="BG162"/>
  <c r="BF162"/>
  <c r="T162"/>
  <c r="R162"/>
  <c r="P162"/>
  <c r="BK162"/>
  <c r="J162"/>
  <c r="BE162"/>
  <c r="BI154"/>
  <c r="BH154"/>
  <c r="BG154"/>
  <c r="BF154"/>
  <c r="T154"/>
  <c r="R154"/>
  <c r="P154"/>
  <c r="BK154"/>
  <c r="J154"/>
  <c r="BE154"/>
  <c r="BI150"/>
  <c r="BH150"/>
  <c r="BG150"/>
  <c r="BF150"/>
  <c r="T150"/>
  <c r="R150"/>
  <c r="P150"/>
  <c r="BK150"/>
  <c r="J150"/>
  <c r="BE150"/>
  <c r="BI145"/>
  <c r="BH145"/>
  <c r="BG145"/>
  <c r="BF145"/>
  <c r="T145"/>
  <c r="R145"/>
  <c r="P145"/>
  <c r="BK145"/>
  <c r="J145"/>
  <c r="BE145"/>
  <c r="BI141"/>
  <c r="BH141"/>
  <c r="BG141"/>
  <c r="BF141"/>
  <c r="T141"/>
  <c r="R141"/>
  <c r="P141"/>
  <c r="BK141"/>
  <c r="J141"/>
  <c r="BE141"/>
  <c r="BI135"/>
  <c r="F39"/>
  <c i="1" r="BD105"/>
  <c i="8" r="BH135"/>
  <c r="F38"/>
  <c i="1" r="BC105"/>
  <c i="8" r="BG135"/>
  <c r="F37"/>
  <c i="1" r="BB105"/>
  <c i="8" r="BF135"/>
  <c r="J36"/>
  <c i="1" r="AW105"/>
  <c i="8" r="F36"/>
  <c i="1" r="BA105"/>
  <c i="8" r="T135"/>
  <c r="T134"/>
  <c r="T133"/>
  <c r="T132"/>
  <c r="R135"/>
  <c r="R134"/>
  <c r="R133"/>
  <c r="R132"/>
  <c r="P135"/>
  <c r="P134"/>
  <c r="P133"/>
  <c r="P132"/>
  <c i="1" r="AU105"/>
  <c i="8" r="BK135"/>
  <c r="BK134"/>
  <c r="J134"/>
  <c r="BK133"/>
  <c r="J133"/>
  <c r="BK132"/>
  <c r="J132"/>
  <c r="J98"/>
  <c r="J32"/>
  <c i="1" r="AG105"/>
  <c i="8" r="J135"/>
  <c r="BE135"/>
  <c r="J35"/>
  <c i="1" r="AV105"/>
  <c i="8" r="F35"/>
  <c i="1" r="AZ105"/>
  <c i="8" r="J100"/>
  <c r="J99"/>
  <c r="F126"/>
  <c r="E124"/>
  <c r="F91"/>
  <c r="E89"/>
  <c r="J41"/>
  <c r="J26"/>
  <c r="E26"/>
  <c r="J129"/>
  <c r="J94"/>
  <c r="J25"/>
  <c r="J23"/>
  <c r="E23"/>
  <c r="J128"/>
  <c r="J93"/>
  <c r="J22"/>
  <c r="J20"/>
  <c r="E20"/>
  <c r="F129"/>
  <c r="F94"/>
  <c r="J19"/>
  <c r="J17"/>
  <c r="E17"/>
  <c r="F128"/>
  <c r="F93"/>
  <c r="J16"/>
  <c r="J14"/>
  <c r="J126"/>
  <c r="J91"/>
  <c r="E7"/>
  <c r="E120"/>
  <c r="E85"/>
  <c i="7" r="J39"/>
  <c r="J38"/>
  <c i="1" r="AY103"/>
  <c i="7" r="J37"/>
  <c i="1" r="AX103"/>
  <c i="7" r="BI143"/>
  <c r="BH143"/>
  <c r="BG143"/>
  <c r="BF143"/>
  <c r="T143"/>
  <c r="T142"/>
  <c r="R143"/>
  <c r="R142"/>
  <c r="P143"/>
  <c r="P142"/>
  <c r="BK143"/>
  <c r="BK142"/>
  <c r="J142"/>
  <c r="J143"/>
  <c r="BE143"/>
  <c r="J103"/>
  <c r="BI139"/>
  <c r="BH139"/>
  <c r="BG139"/>
  <c r="BF139"/>
  <c r="T139"/>
  <c r="T138"/>
  <c r="R139"/>
  <c r="R138"/>
  <c r="P139"/>
  <c r="P138"/>
  <c r="BK139"/>
  <c r="BK138"/>
  <c r="J138"/>
  <c r="J139"/>
  <c r="BE139"/>
  <c r="J102"/>
  <c r="BI135"/>
  <c r="BH135"/>
  <c r="BG135"/>
  <c r="BF135"/>
  <c r="T135"/>
  <c r="T134"/>
  <c r="R135"/>
  <c r="R134"/>
  <c r="P135"/>
  <c r="P134"/>
  <c r="BK135"/>
  <c r="BK134"/>
  <c r="J134"/>
  <c r="J135"/>
  <c r="BE135"/>
  <c r="J101"/>
  <c r="BI131"/>
  <c r="BH131"/>
  <c r="BG131"/>
  <c r="BF131"/>
  <c r="T131"/>
  <c r="R131"/>
  <c r="P131"/>
  <c r="BK131"/>
  <c r="J131"/>
  <c r="BE131"/>
  <c r="BI128"/>
  <c r="F39"/>
  <c i="1" r="BD103"/>
  <c i="7" r="BH128"/>
  <c r="F38"/>
  <c i="1" r="BC103"/>
  <c i="7" r="BG128"/>
  <c r="F37"/>
  <c i="1" r="BB103"/>
  <c i="7" r="BF128"/>
  <c r="J36"/>
  <c i="1" r="AW103"/>
  <c i="7" r="F36"/>
  <c i="1" r="BA103"/>
  <c i="7" r="T128"/>
  <c r="T127"/>
  <c r="T126"/>
  <c r="T125"/>
  <c r="R128"/>
  <c r="R127"/>
  <c r="R126"/>
  <c r="R125"/>
  <c r="P128"/>
  <c r="P127"/>
  <c r="P126"/>
  <c r="P125"/>
  <c i="1" r="AU103"/>
  <c i="7" r="BK128"/>
  <c r="BK127"/>
  <c r="J127"/>
  <c r="BK126"/>
  <c r="J126"/>
  <c r="BK125"/>
  <c r="J125"/>
  <c r="J98"/>
  <c r="J32"/>
  <c i="1" r="AG103"/>
  <c i="7" r="J128"/>
  <c r="BE128"/>
  <c r="J35"/>
  <c i="1" r="AV103"/>
  <c i="7" r="F35"/>
  <c i="1" r="AZ103"/>
  <c i="7" r="J100"/>
  <c r="J99"/>
  <c r="F119"/>
  <c r="E117"/>
  <c r="F91"/>
  <c r="E89"/>
  <c r="J41"/>
  <c r="J26"/>
  <c r="E26"/>
  <c r="J122"/>
  <c r="J94"/>
  <c r="J25"/>
  <c r="J23"/>
  <c r="E23"/>
  <c r="J121"/>
  <c r="J93"/>
  <c r="J22"/>
  <c r="J20"/>
  <c r="E20"/>
  <c r="F122"/>
  <c r="F94"/>
  <c r="J19"/>
  <c r="J17"/>
  <c r="E17"/>
  <c r="F121"/>
  <c r="F93"/>
  <c r="J16"/>
  <c r="J14"/>
  <c r="J119"/>
  <c r="J91"/>
  <c r="E7"/>
  <c r="E113"/>
  <c r="E85"/>
  <c i="6" r="J39"/>
  <c r="J38"/>
  <c i="1" r="AY102"/>
  <c i="6" r="J37"/>
  <c i="1" r="AX102"/>
  <c i="6" r="BI553"/>
  <c r="BH553"/>
  <c r="BG553"/>
  <c r="BF553"/>
  <c r="T553"/>
  <c r="T552"/>
  <c r="R553"/>
  <c r="R552"/>
  <c r="P553"/>
  <c r="P552"/>
  <c r="BK553"/>
  <c r="BK552"/>
  <c r="J552"/>
  <c r="J553"/>
  <c r="BE553"/>
  <c r="J110"/>
  <c r="BI548"/>
  <c r="BH548"/>
  <c r="BG548"/>
  <c r="BF548"/>
  <c r="T548"/>
  <c r="R548"/>
  <c r="P548"/>
  <c r="BK548"/>
  <c r="J548"/>
  <c r="BE548"/>
  <c r="BI544"/>
  <c r="BH544"/>
  <c r="BG544"/>
  <c r="BF544"/>
  <c r="T544"/>
  <c r="R544"/>
  <c r="P544"/>
  <c r="BK544"/>
  <c r="J544"/>
  <c r="BE544"/>
  <c r="BI538"/>
  <c r="BH538"/>
  <c r="BG538"/>
  <c r="BF538"/>
  <c r="T538"/>
  <c r="R538"/>
  <c r="P538"/>
  <c r="BK538"/>
  <c r="J538"/>
  <c r="BE538"/>
  <c r="BI534"/>
  <c r="BH534"/>
  <c r="BG534"/>
  <c r="BF534"/>
  <c r="T534"/>
  <c r="R534"/>
  <c r="P534"/>
  <c r="BK534"/>
  <c r="J534"/>
  <c r="BE534"/>
  <c r="BI529"/>
  <c r="BH529"/>
  <c r="BG529"/>
  <c r="BF529"/>
  <c r="T529"/>
  <c r="T528"/>
  <c r="T527"/>
  <c r="R529"/>
  <c r="R528"/>
  <c r="R527"/>
  <c r="P529"/>
  <c r="P528"/>
  <c r="P527"/>
  <c r="BK529"/>
  <c r="BK528"/>
  <c r="J528"/>
  <c r="BK527"/>
  <c r="J527"/>
  <c r="J529"/>
  <c r="BE529"/>
  <c r="J109"/>
  <c r="J108"/>
  <c r="BI523"/>
  <c r="BH523"/>
  <c r="BG523"/>
  <c r="BF523"/>
  <c r="T523"/>
  <c r="R523"/>
  <c r="P523"/>
  <c r="BK523"/>
  <c r="J523"/>
  <c r="BE523"/>
  <c r="BI520"/>
  <c r="BH520"/>
  <c r="BG520"/>
  <c r="BF520"/>
  <c r="T520"/>
  <c r="T519"/>
  <c r="R520"/>
  <c r="R519"/>
  <c r="P520"/>
  <c r="P519"/>
  <c r="BK520"/>
  <c r="BK519"/>
  <c r="J519"/>
  <c r="J520"/>
  <c r="BE520"/>
  <c r="J107"/>
  <c r="BI511"/>
  <c r="BH511"/>
  <c r="BG511"/>
  <c r="BF511"/>
  <c r="T511"/>
  <c r="R511"/>
  <c r="P511"/>
  <c r="BK511"/>
  <c r="J511"/>
  <c r="BE511"/>
  <c r="BI507"/>
  <c r="BH507"/>
  <c r="BG507"/>
  <c r="BF507"/>
  <c r="T507"/>
  <c r="R507"/>
  <c r="P507"/>
  <c r="BK507"/>
  <c r="J507"/>
  <c r="BE507"/>
  <c r="BI502"/>
  <c r="BH502"/>
  <c r="BG502"/>
  <c r="BF502"/>
  <c r="T502"/>
  <c r="R502"/>
  <c r="P502"/>
  <c r="BK502"/>
  <c r="J502"/>
  <c r="BE502"/>
  <c r="BI498"/>
  <c r="BH498"/>
  <c r="BG498"/>
  <c r="BF498"/>
  <c r="T498"/>
  <c r="R498"/>
  <c r="P498"/>
  <c r="BK498"/>
  <c r="J498"/>
  <c r="BE498"/>
  <c r="BI493"/>
  <c r="BH493"/>
  <c r="BG493"/>
  <c r="BF493"/>
  <c r="T493"/>
  <c r="R493"/>
  <c r="P493"/>
  <c r="BK493"/>
  <c r="J493"/>
  <c r="BE493"/>
  <c r="BI488"/>
  <c r="BH488"/>
  <c r="BG488"/>
  <c r="BF488"/>
  <c r="T488"/>
  <c r="R488"/>
  <c r="P488"/>
  <c r="BK488"/>
  <c r="J488"/>
  <c r="BE488"/>
  <c r="BI484"/>
  <c r="BH484"/>
  <c r="BG484"/>
  <c r="BF484"/>
  <c r="T484"/>
  <c r="T483"/>
  <c r="R484"/>
  <c r="R483"/>
  <c r="P484"/>
  <c r="P483"/>
  <c r="BK484"/>
  <c r="BK483"/>
  <c r="J483"/>
  <c r="J484"/>
  <c r="BE484"/>
  <c r="J106"/>
  <c r="BI478"/>
  <c r="BH478"/>
  <c r="BG478"/>
  <c r="BF478"/>
  <c r="T478"/>
  <c r="R478"/>
  <c r="P478"/>
  <c r="BK478"/>
  <c r="J478"/>
  <c r="BE478"/>
  <c r="BI475"/>
  <c r="BH475"/>
  <c r="BG475"/>
  <c r="BF475"/>
  <c r="T475"/>
  <c r="R475"/>
  <c r="P475"/>
  <c r="BK475"/>
  <c r="J475"/>
  <c r="BE475"/>
  <c r="BI465"/>
  <c r="BH465"/>
  <c r="BG465"/>
  <c r="BF465"/>
  <c r="T465"/>
  <c r="R465"/>
  <c r="P465"/>
  <c r="BK465"/>
  <c r="J465"/>
  <c r="BE465"/>
  <c r="BI458"/>
  <c r="BH458"/>
  <c r="BG458"/>
  <c r="BF458"/>
  <c r="T458"/>
  <c r="R458"/>
  <c r="P458"/>
  <c r="BK458"/>
  <c r="J458"/>
  <c r="BE458"/>
  <c r="BI453"/>
  <c r="BH453"/>
  <c r="BG453"/>
  <c r="BF453"/>
  <c r="T453"/>
  <c r="R453"/>
  <c r="P453"/>
  <c r="BK453"/>
  <c r="J453"/>
  <c r="BE453"/>
  <c r="BI449"/>
  <c r="BH449"/>
  <c r="BG449"/>
  <c r="BF449"/>
  <c r="T449"/>
  <c r="R449"/>
  <c r="P449"/>
  <c r="BK449"/>
  <c r="J449"/>
  <c r="BE449"/>
  <c r="BI444"/>
  <c r="BH444"/>
  <c r="BG444"/>
  <c r="BF444"/>
  <c r="T444"/>
  <c r="R444"/>
  <c r="P444"/>
  <c r="BK444"/>
  <c r="J444"/>
  <c r="BE444"/>
  <c r="BI434"/>
  <c r="BH434"/>
  <c r="BG434"/>
  <c r="BF434"/>
  <c r="T434"/>
  <c r="R434"/>
  <c r="P434"/>
  <c r="BK434"/>
  <c r="J434"/>
  <c r="BE434"/>
  <c r="BI425"/>
  <c r="BH425"/>
  <c r="BG425"/>
  <c r="BF425"/>
  <c r="T425"/>
  <c r="R425"/>
  <c r="P425"/>
  <c r="BK425"/>
  <c r="J425"/>
  <c r="BE425"/>
  <c r="BI420"/>
  <c r="BH420"/>
  <c r="BG420"/>
  <c r="BF420"/>
  <c r="T420"/>
  <c r="R420"/>
  <c r="P420"/>
  <c r="BK420"/>
  <c r="J420"/>
  <c r="BE420"/>
  <c r="BI416"/>
  <c r="BH416"/>
  <c r="BG416"/>
  <c r="BF416"/>
  <c r="T416"/>
  <c r="R416"/>
  <c r="P416"/>
  <c r="BK416"/>
  <c r="J416"/>
  <c r="BE416"/>
  <c r="BI410"/>
  <c r="BH410"/>
  <c r="BG410"/>
  <c r="BF410"/>
  <c r="T410"/>
  <c r="R410"/>
  <c r="P410"/>
  <c r="BK410"/>
  <c r="J410"/>
  <c r="BE410"/>
  <c r="BI402"/>
  <c r="BH402"/>
  <c r="BG402"/>
  <c r="BF402"/>
  <c r="T402"/>
  <c r="R402"/>
  <c r="P402"/>
  <c r="BK402"/>
  <c r="J402"/>
  <c r="BE402"/>
  <c r="BI398"/>
  <c r="BH398"/>
  <c r="BG398"/>
  <c r="BF398"/>
  <c r="T398"/>
  <c r="R398"/>
  <c r="P398"/>
  <c r="BK398"/>
  <c r="J398"/>
  <c r="BE398"/>
  <c r="BI394"/>
  <c r="BH394"/>
  <c r="BG394"/>
  <c r="BF394"/>
  <c r="T394"/>
  <c r="R394"/>
  <c r="P394"/>
  <c r="BK394"/>
  <c r="J394"/>
  <c r="BE394"/>
  <c r="BI390"/>
  <c r="BH390"/>
  <c r="BG390"/>
  <c r="BF390"/>
  <c r="T390"/>
  <c r="R390"/>
  <c r="P390"/>
  <c r="BK390"/>
  <c r="J390"/>
  <c r="BE390"/>
  <c r="BI384"/>
  <c r="BH384"/>
  <c r="BG384"/>
  <c r="BF384"/>
  <c r="T384"/>
  <c r="R384"/>
  <c r="P384"/>
  <c r="BK384"/>
  <c r="J384"/>
  <c r="BE384"/>
  <c r="BI379"/>
  <c r="BH379"/>
  <c r="BG379"/>
  <c r="BF379"/>
  <c r="T379"/>
  <c r="R379"/>
  <c r="P379"/>
  <c r="BK379"/>
  <c r="J379"/>
  <c r="BE379"/>
  <c r="BI373"/>
  <c r="BH373"/>
  <c r="BG373"/>
  <c r="BF373"/>
  <c r="T373"/>
  <c r="R373"/>
  <c r="P373"/>
  <c r="BK373"/>
  <c r="J373"/>
  <c r="BE373"/>
  <c r="BI366"/>
  <c r="BH366"/>
  <c r="BG366"/>
  <c r="BF366"/>
  <c r="T366"/>
  <c r="R366"/>
  <c r="P366"/>
  <c r="BK366"/>
  <c r="J366"/>
  <c r="BE366"/>
  <c r="BI363"/>
  <c r="BH363"/>
  <c r="BG363"/>
  <c r="BF363"/>
  <c r="T363"/>
  <c r="R363"/>
  <c r="P363"/>
  <c r="BK363"/>
  <c r="J363"/>
  <c r="BE363"/>
  <c r="BI358"/>
  <c r="BH358"/>
  <c r="BG358"/>
  <c r="BF358"/>
  <c r="T358"/>
  <c r="R358"/>
  <c r="P358"/>
  <c r="BK358"/>
  <c r="J358"/>
  <c r="BE358"/>
  <c r="BI354"/>
  <c r="BH354"/>
  <c r="BG354"/>
  <c r="BF354"/>
  <c r="T354"/>
  <c r="R354"/>
  <c r="P354"/>
  <c r="BK354"/>
  <c r="J354"/>
  <c r="BE354"/>
  <c r="BI349"/>
  <c r="BH349"/>
  <c r="BG349"/>
  <c r="BF349"/>
  <c r="T349"/>
  <c r="R349"/>
  <c r="P349"/>
  <c r="BK349"/>
  <c r="J349"/>
  <c r="BE349"/>
  <c r="BI345"/>
  <c r="BH345"/>
  <c r="BG345"/>
  <c r="BF345"/>
  <c r="T345"/>
  <c r="R345"/>
  <c r="P345"/>
  <c r="BK345"/>
  <c r="J345"/>
  <c r="BE345"/>
  <c r="BI338"/>
  <c r="BH338"/>
  <c r="BG338"/>
  <c r="BF338"/>
  <c r="T338"/>
  <c r="T337"/>
  <c r="R338"/>
  <c r="R337"/>
  <c r="P338"/>
  <c r="P337"/>
  <c r="BK338"/>
  <c r="BK337"/>
  <c r="J337"/>
  <c r="J338"/>
  <c r="BE338"/>
  <c r="J105"/>
  <c r="BI334"/>
  <c r="BH334"/>
  <c r="BG334"/>
  <c r="BF334"/>
  <c r="T334"/>
  <c r="R334"/>
  <c r="P334"/>
  <c r="BK334"/>
  <c r="J334"/>
  <c r="BE334"/>
  <c r="BI325"/>
  <c r="BH325"/>
  <c r="BG325"/>
  <c r="BF325"/>
  <c r="T325"/>
  <c r="T324"/>
  <c r="R325"/>
  <c r="R324"/>
  <c r="P325"/>
  <c r="P324"/>
  <c r="BK325"/>
  <c r="BK324"/>
  <c r="J324"/>
  <c r="J325"/>
  <c r="BE325"/>
  <c r="J104"/>
  <c r="BI318"/>
  <c r="BH318"/>
  <c r="BG318"/>
  <c r="BF318"/>
  <c r="T318"/>
  <c r="R318"/>
  <c r="P318"/>
  <c r="BK318"/>
  <c r="J318"/>
  <c r="BE318"/>
  <c r="BI312"/>
  <c r="BH312"/>
  <c r="BG312"/>
  <c r="BF312"/>
  <c r="T312"/>
  <c r="R312"/>
  <c r="P312"/>
  <c r="BK312"/>
  <c r="J312"/>
  <c r="BE312"/>
  <c r="BI308"/>
  <c r="BH308"/>
  <c r="BG308"/>
  <c r="BF308"/>
  <c r="T308"/>
  <c r="R308"/>
  <c r="P308"/>
  <c r="BK308"/>
  <c r="J308"/>
  <c r="BE308"/>
  <c r="BI302"/>
  <c r="BH302"/>
  <c r="BG302"/>
  <c r="BF302"/>
  <c r="T302"/>
  <c r="T301"/>
  <c r="R302"/>
  <c r="R301"/>
  <c r="P302"/>
  <c r="P301"/>
  <c r="BK302"/>
  <c r="BK301"/>
  <c r="J301"/>
  <c r="J302"/>
  <c r="BE302"/>
  <c r="J103"/>
  <c r="BI296"/>
  <c r="BH296"/>
  <c r="BG296"/>
  <c r="BF296"/>
  <c r="T296"/>
  <c r="R296"/>
  <c r="P296"/>
  <c r="BK296"/>
  <c r="J296"/>
  <c r="BE296"/>
  <c r="BI289"/>
  <c r="BH289"/>
  <c r="BG289"/>
  <c r="BF289"/>
  <c r="T289"/>
  <c r="R289"/>
  <c r="P289"/>
  <c r="BK289"/>
  <c r="J289"/>
  <c r="BE289"/>
  <c r="BI282"/>
  <c r="BH282"/>
  <c r="BG282"/>
  <c r="BF282"/>
  <c r="T282"/>
  <c r="R282"/>
  <c r="P282"/>
  <c r="BK282"/>
  <c r="J282"/>
  <c r="BE282"/>
  <c r="BI275"/>
  <c r="BH275"/>
  <c r="BG275"/>
  <c r="BF275"/>
  <c r="T275"/>
  <c r="R275"/>
  <c r="P275"/>
  <c r="BK275"/>
  <c r="J275"/>
  <c r="BE275"/>
  <c r="BI268"/>
  <c r="BH268"/>
  <c r="BG268"/>
  <c r="BF268"/>
  <c r="T268"/>
  <c r="T267"/>
  <c r="R268"/>
  <c r="R267"/>
  <c r="P268"/>
  <c r="P267"/>
  <c r="BK268"/>
  <c r="BK267"/>
  <c r="J267"/>
  <c r="J268"/>
  <c r="BE268"/>
  <c r="J102"/>
  <c r="BI262"/>
  <c r="BH262"/>
  <c r="BG262"/>
  <c r="BF262"/>
  <c r="T262"/>
  <c r="R262"/>
  <c r="P262"/>
  <c r="BK262"/>
  <c r="J262"/>
  <c r="BE262"/>
  <c r="BI258"/>
  <c r="BH258"/>
  <c r="BG258"/>
  <c r="BF258"/>
  <c r="T258"/>
  <c r="R258"/>
  <c r="P258"/>
  <c r="BK258"/>
  <c r="J258"/>
  <c r="BE258"/>
  <c r="BI252"/>
  <c r="BH252"/>
  <c r="BG252"/>
  <c r="BF252"/>
  <c r="T252"/>
  <c r="R252"/>
  <c r="P252"/>
  <c r="BK252"/>
  <c r="J252"/>
  <c r="BE252"/>
  <c r="BI248"/>
  <c r="BH248"/>
  <c r="BG248"/>
  <c r="BF248"/>
  <c r="T248"/>
  <c r="R248"/>
  <c r="P248"/>
  <c r="BK248"/>
  <c r="J248"/>
  <c r="BE248"/>
  <c r="BI240"/>
  <c r="BH240"/>
  <c r="BG240"/>
  <c r="BF240"/>
  <c r="T240"/>
  <c r="R240"/>
  <c r="P240"/>
  <c r="BK240"/>
  <c r="J240"/>
  <c r="BE240"/>
  <c r="BI235"/>
  <c r="BH235"/>
  <c r="BG235"/>
  <c r="BF235"/>
  <c r="T235"/>
  <c r="T234"/>
  <c r="R235"/>
  <c r="R234"/>
  <c r="P235"/>
  <c r="P234"/>
  <c r="BK235"/>
  <c r="BK234"/>
  <c r="J234"/>
  <c r="J235"/>
  <c r="BE235"/>
  <c r="J101"/>
  <c r="BI231"/>
  <c r="BH231"/>
  <c r="BG231"/>
  <c r="BF231"/>
  <c r="T231"/>
  <c r="R231"/>
  <c r="P231"/>
  <c r="BK231"/>
  <c r="J231"/>
  <c r="BE231"/>
  <c r="BI228"/>
  <c r="BH228"/>
  <c r="BG228"/>
  <c r="BF228"/>
  <c r="T228"/>
  <c r="R228"/>
  <c r="P228"/>
  <c r="BK228"/>
  <c r="J228"/>
  <c r="BE228"/>
  <c r="BI223"/>
  <c r="BH223"/>
  <c r="BG223"/>
  <c r="BF223"/>
  <c r="T223"/>
  <c r="R223"/>
  <c r="P223"/>
  <c r="BK223"/>
  <c r="J223"/>
  <c r="BE223"/>
  <c r="BI218"/>
  <c r="BH218"/>
  <c r="BG218"/>
  <c r="BF218"/>
  <c r="T218"/>
  <c r="R218"/>
  <c r="P218"/>
  <c r="BK218"/>
  <c r="J218"/>
  <c r="BE218"/>
  <c r="BI214"/>
  <c r="BH214"/>
  <c r="BG214"/>
  <c r="BF214"/>
  <c r="T214"/>
  <c r="R214"/>
  <c r="P214"/>
  <c r="BK214"/>
  <c r="J214"/>
  <c r="BE214"/>
  <c r="BI210"/>
  <c r="BH210"/>
  <c r="BG210"/>
  <c r="BF210"/>
  <c r="T210"/>
  <c r="R210"/>
  <c r="P210"/>
  <c r="BK210"/>
  <c r="J210"/>
  <c r="BE210"/>
  <c r="BI205"/>
  <c r="BH205"/>
  <c r="BG205"/>
  <c r="BF205"/>
  <c r="T205"/>
  <c r="R205"/>
  <c r="P205"/>
  <c r="BK205"/>
  <c r="J205"/>
  <c r="BE205"/>
  <c r="BI200"/>
  <c r="BH200"/>
  <c r="BG200"/>
  <c r="BF200"/>
  <c r="T200"/>
  <c r="R200"/>
  <c r="P200"/>
  <c r="BK200"/>
  <c r="J200"/>
  <c r="BE200"/>
  <c r="BI196"/>
  <c r="BH196"/>
  <c r="BG196"/>
  <c r="BF196"/>
  <c r="T196"/>
  <c r="R196"/>
  <c r="P196"/>
  <c r="BK196"/>
  <c r="J196"/>
  <c r="BE196"/>
  <c r="BI188"/>
  <c r="BH188"/>
  <c r="BG188"/>
  <c r="BF188"/>
  <c r="T188"/>
  <c r="R188"/>
  <c r="P188"/>
  <c r="BK188"/>
  <c r="J188"/>
  <c r="BE188"/>
  <c r="BI183"/>
  <c r="BH183"/>
  <c r="BG183"/>
  <c r="BF183"/>
  <c r="T183"/>
  <c r="R183"/>
  <c r="P183"/>
  <c r="BK183"/>
  <c r="J183"/>
  <c r="BE183"/>
  <c r="BI180"/>
  <c r="BH180"/>
  <c r="BG180"/>
  <c r="BF180"/>
  <c r="T180"/>
  <c r="R180"/>
  <c r="P180"/>
  <c r="BK180"/>
  <c r="J180"/>
  <c r="BE180"/>
  <c r="BI172"/>
  <c r="BH172"/>
  <c r="BG172"/>
  <c r="BF172"/>
  <c r="T172"/>
  <c r="R172"/>
  <c r="P172"/>
  <c r="BK172"/>
  <c r="J172"/>
  <c r="BE172"/>
  <c r="BI168"/>
  <c r="BH168"/>
  <c r="BG168"/>
  <c r="BF168"/>
  <c r="T168"/>
  <c r="R168"/>
  <c r="P168"/>
  <c r="BK168"/>
  <c r="J168"/>
  <c r="BE168"/>
  <c r="BI164"/>
  <c r="BH164"/>
  <c r="BG164"/>
  <c r="BF164"/>
  <c r="T164"/>
  <c r="R164"/>
  <c r="P164"/>
  <c r="BK164"/>
  <c r="J164"/>
  <c r="BE164"/>
  <c r="BI157"/>
  <c r="BH157"/>
  <c r="BG157"/>
  <c r="BF157"/>
  <c r="T157"/>
  <c r="R157"/>
  <c r="P157"/>
  <c r="BK157"/>
  <c r="J157"/>
  <c r="BE157"/>
  <c r="BI151"/>
  <c r="BH151"/>
  <c r="BG151"/>
  <c r="BF151"/>
  <c r="T151"/>
  <c r="R151"/>
  <c r="P151"/>
  <c r="BK151"/>
  <c r="J151"/>
  <c r="BE151"/>
  <c r="BI146"/>
  <c r="BH146"/>
  <c r="BG146"/>
  <c r="BF146"/>
  <c r="T146"/>
  <c r="R146"/>
  <c r="P146"/>
  <c r="BK146"/>
  <c r="J146"/>
  <c r="BE146"/>
  <c r="BI142"/>
  <c r="BH142"/>
  <c r="BG142"/>
  <c r="BF142"/>
  <c r="T142"/>
  <c r="R142"/>
  <c r="P142"/>
  <c r="BK142"/>
  <c r="J142"/>
  <c r="BE142"/>
  <c r="BI135"/>
  <c r="F39"/>
  <c i="1" r="BD102"/>
  <c i="6" r="BH135"/>
  <c r="F38"/>
  <c i="1" r="BC102"/>
  <c i="6" r="BG135"/>
  <c r="F37"/>
  <c i="1" r="BB102"/>
  <c i="6" r="BF135"/>
  <c r="J36"/>
  <c i="1" r="AW102"/>
  <c i="6" r="F36"/>
  <c i="1" r="BA102"/>
  <c i="6" r="T135"/>
  <c r="T134"/>
  <c r="T133"/>
  <c r="T132"/>
  <c r="R135"/>
  <c r="R134"/>
  <c r="R133"/>
  <c r="R132"/>
  <c r="P135"/>
  <c r="P134"/>
  <c r="P133"/>
  <c r="P132"/>
  <c i="1" r="AU102"/>
  <c i="6" r="BK135"/>
  <c r="BK134"/>
  <c r="J134"/>
  <c r="BK133"/>
  <c r="J133"/>
  <c r="BK132"/>
  <c r="J132"/>
  <c r="J98"/>
  <c r="J32"/>
  <c i="1" r="AG102"/>
  <c i="6" r="J135"/>
  <c r="BE135"/>
  <c r="J35"/>
  <c i="1" r="AV102"/>
  <c i="6" r="F35"/>
  <c i="1" r="AZ102"/>
  <c i="6" r="J100"/>
  <c r="J99"/>
  <c r="F126"/>
  <c r="E124"/>
  <c r="F91"/>
  <c r="E89"/>
  <c r="J41"/>
  <c r="J26"/>
  <c r="E26"/>
  <c r="J129"/>
  <c r="J94"/>
  <c r="J25"/>
  <c r="J23"/>
  <c r="E23"/>
  <c r="J128"/>
  <c r="J93"/>
  <c r="J22"/>
  <c r="J20"/>
  <c r="E20"/>
  <c r="F129"/>
  <c r="F94"/>
  <c r="J19"/>
  <c r="J17"/>
  <c r="E17"/>
  <c r="F128"/>
  <c r="F93"/>
  <c r="J16"/>
  <c r="J14"/>
  <c r="J126"/>
  <c r="J91"/>
  <c r="E7"/>
  <c r="E120"/>
  <c r="E85"/>
  <c i="5" r="J39"/>
  <c r="J38"/>
  <c i="1" r="AY100"/>
  <c i="5" r="J37"/>
  <c i="1" r="AX100"/>
  <c i="5" r="BI157"/>
  <c r="BH157"/>
  <c r="BG157"/>
  <c r="BF157"/>
  <c r="T157"/>
  <c r="T156"/>
  <c r="R157"/>
  <c r="R156"/>
  <c r="P157"/>
  <c r="P156"/>
  <c r="BK157"/>
  <c r="BK156"/>
  <c r="J156"/>
  <c r="J157"/>
  <c r="BE157"/>
  <c r="J104"/>
  <c r="BI153"/>
  <c r="BH153"/>
  <c r="BG153"/>
  <c r="BF153"/>
  <c r="T153"/>
  <c r="T152"/>
  <c r="R153"/>
  <c r="R152"/>
  <c r="P153"/>
  <c r="P152"/>
  <c r="BK153"/>
  <c r="BK152"/>
  <c r="J152"/>
  <c r="J153"/>
  <c r="BE153"/>
  <c r="J103"/>
  <c r="BI147"/>
  <c r="BH147"/>
  <c r="BG147"/>
  <c r="BF147"/>
  <c r="T147"/>
  <c r="R147"/>
  <c r="P147"/>
  <c r="BK147"/>
  <c r="J147"/>
  <c r="BE147"/>
  <c r="BI144"/>
  <c r="BH144"/>
  <c r="BG144"/>
  <c r="BF144"/>
  <c r="T144"/>
  <c r="R144"/>
  <c r="P144"/>
  <c r="BK144"/>
  <c r="J144"/>
  <c r="BE144"/>
  <c r="BI140"/>
  <c r="BH140"/>
  <c r="BG140"/>
  <c r="BF140"/>
  <c r="T140"/>
  <c r="T139"/>
  <c r="R140"/>
  <c r="R139"/>
  <c r="P140"/>
  <c r="P139"/>
  <c r="BK140"/>
  <c r="BK139"/>
  <c r="J139"/>
  <c r="J140"/>
  <c r="BE140"/>
  <c r="J102"/>
  <c r="BI136"/>
  <c r="BH136"/>
  <c r="BG136"/>
  <c r="BF136"/>
  <c r="T136"/>
  <c r="T135"/>
  <c r="R136"/>
  <c r="R135"/>
  <c r="P136"/>
  <c r="P135"/>
  <c r="BK136"/>
  <c r="BK135"/>
  <c r="J135"/>
  <c r="J136"/>
  <c r="BE136"/>
  <c r="J101"/>
  <c r="BI132"/>
  <c r="BH132"/>
  <c r="BG132"/>
  <c r="BF132"/>
  <c r="T132"/>
  <c r="R132"/>
  <c r="P132"/>
  <c r="BK132"/>
  <c r="J132"/>
  <c r="BE132"/>
  <c r="BI129"/>
  <c r="F39"/>
  <c i="1" r="BD100"/>
  <c i="5" r="BH129"/>
  <c r="F38"/>
  <c i="1" r="BC100"/>
  <c i="5" r="BG129"/>
  <c r="F37"/>
  <c i="1" r="BB100"/>
  <c i="5" r="BF129"/>
  <c r="J36"/>
  <c i="1" r="AW100"/>
  <c i="5" r="F36"/>
  <c i="1" r="BA100"/>
  <c i="5" r="T129"/>
  <c r="T128"/>
  <c r="T127"/>
  <c r="T126"/>
  <c r="R129"/>
  <c r="R128"/>
  <c r="R127"/>
  <c r="R126"/>
  <c r="P129"/>
  <c r="P128"/>
  <c r="P127"/>
  <c r="P126"/>
  <c i="1" r="AU100"/>
  <c i="5" r="BK129"/>
  <c r="BK128"/>
  <c r="J128"/>
  <c r="BK127"/>
  <c r="J127"/>
  <c r="BK126"/>
  <c r="J126"/>
  <c r="J98"/>
  <c r="J32"/>
  <c i="1" r="AG100"/>
  <c i="5" r="J129"/>
  <c r="BE129"/>
  <c r="J35"/>
  <c i="1" r="AV100"/>
  <c i="5" r="F35"/>
  <c i="1" r="AZ100"/>
  <c i="5" r="J100"/>
  <c r="J99"/>
  <c r="F120"/>
  <c r="E118"/>
  <c r="F91"/>
  <c r="E89"/>
  <c r="J41"/>
  <c r="J26"/>
  <c r="E26"/>
  <c r="J123"/>
  <c r="J94"/>
  <c r="J25"/>
  <c r="J23"/>
  <c r="E23"/>
  <c r="J122"/>
  <c r="J93"/>
  <c r="J22"/>
  <c r="J20"/>
  <c r="E20"/>
  <c r="F123"/>
  <c r="F94"/>
  <c r="J19"/>
  <c r="J17"/>
  <c r="E17"/>
  <c r="F122"/>
  <c r="F93"/>
  <c r="J16"/>
  <c r="J14"/>
  <c r="J120"/>
  <c r="J91"/>
  <c r="E7"/>
  <c r="E114"/>
  <c r="E85"/>
  <c i="4" r="J39"/>
  <c r="J38"/>
  <c i="1" r="AY99"/>
  <c i="4" r="J37"/>
  <c i="1" r="AX99"/>
  <c i="4" r="BI629"/>
  <c r="BH629"/>
  <c r="BG629"/>
  <c r="BF629"/>
  <c r="T629"/>
  <c r="T628"/>
  <c r="R629"/>
  <c r="R628"/>
  <c r="P629"/>
  <c r="P628"/>
  <c r="BK629"/>
  <c r="BK628"/>
  <c r="J628"/>
  <c r="J629"/>
  <c r="BE629"/>
  <c r="J110"/>
  <c r="BI625"/>
  <c r="BH625"/>
  <c r="BG625"/>
  <c r="BF625"/>
  <c r="T625"/>
  <c r="R625"/>
  <c r="P625"/>
  <c r="BK625"/>
  <c r="J625"/>
  <c r="BE625"/>
  <c r="BI619"/>
  <c r="BH619"/>
  <c r="BG619"/>
  <c r="BF619"/>
  <c r="T619"/>
  <c r="R619"/>
  <c r="P619"/>
  <c r="BK619"/>
  <c r="J619"/>
  <c r="BE619"/>
  <c r="BI613"/>
  <c r="BH613"/>
  <c r="BG613"/>
  <c r="BF613"/>
  <c r="T613"/>
  <c r="R613"/>
  <c r="P613"/>
  <c r="BK613"/>
  <c r="J613"/>
  <c r="BE613"/>
  <c r="BI608"/>
  <c r="BH608"/>
  <c r="BG608"/>
  <c r="BF608"/>
  <c r="T608"/>
  <c r="R608"/>
  <c r="P608"/>
  <c r="BK608"/>
  <c r="J608"/>
  <c r="BE608"/>
  <c r="BI603"/>
  <c r="BH603"/>
  <c r="BG603"/>
  <c r="BF603"/>
  <c r="T603"/>
  <c r="R603"/>
  <c r="P603"/>
  <c r="BK603"/>
  <c r="J603"/>
  <c r="BE603"/>
  <c r="BI599"/>
  <c r="BH599"/>
  <c r="BG599"/>
  <c r="BF599"/>
  <c r="T599"/>
  <c r="R599"/>
  <c r="P599"/>
  <c r="BK599"/>
  <c r="J599"/>
  <c r="BE599"/>
  <c r="BI593"/>
  <c r="BH593"/>
  <c r="BG593"/>
  <c r="BF593"/>
  <c r="T593"/>
  <c r="R593"/>
  <c r="P593"/>
  <c r="BK593"/>
  <c r="J593"/>
  <c r="BE593"/>
  <c r="BI589"/>
  <c r="BH589"/>
  <c r="BG589"/>
  <c r="BF589"/>
  <c r="T589"/>
  <c r="R589"/>
  <c r="P589"/>
  <c r="BK589"/>
  <c r="J589"/>
  <c r="BE589"/>
  <c r="BI579"/>
  <c r="BH579"/>
  <c r="BG579"/>
  <c r="BF579"/>
  <c r="T579"/>
  <c r="T578"/>
  <c r="T577"/>
  <c r="R579"/>
  <c r="R578"/>
  <c r="R577"/>
  <c r="P579"/>
  <c r="P578"/>
  <c r="P577"/>
  <c r="BK579"/>
  <c r="BK578"/>
  <c r="J578"/>
  <c r="BK577"/>
  <c r="J577"/>
  <c r="J579"/>
  <c r="BE579"/>
  <c r="J109"/>
  <c r="J108"/>
  <c r="BI573"/>
  <c r="BH573"/>
  <c r="BG573"/>
  <c r="BF573"/>
  <c r="T573"/>
  <c r="T572"/>
  <c r="R573"/>
  <c r="R572"/>
  <c r="P573"/>
  <c r="P572"/>
  <c r="BK573"/>
  <c r="BK572"/>
  <c r="J572"/>
  <c r="J573"/>
  <c r="BE573"/>
  <c r="J107"/>
  <c r="BI564"/>
  <c r="BH564"/>
  <c r="BG564"/>
  <c r="BF564"/>
  <c r="T564"/>
  <c r="R564"/>
  <c r="P564"/>
  <c r="BK564"/>
  <c r="J564"/>
  <c r="BE564"/>
  <c r="BI562"/>
  <c r="BH562"/>
  <c r="BG562"/>
  <c r="BF562"/>
  <c r="T562"/>
  <c r="R562"/>
  <c r="P562"/>
  <c r="BK562"/>
  <c r="J562"/>
  <c r="BE562"/>
  <c r="BI557"/>
  <c r="BH557"/>
  <c r="BG557"/>
  <c r="BF557"/>
  <c r="T557"/>
  <c r="R557"/>
  <c r="P557"/>
  <c r="BK557"/>
  <c r="J557"/>
  <c r="BE557"/>
  <c r="BI549"/>
  <c r="BH549"/>
  <c r="BG549"/>
  <c r="BF549"/>
  <c r="T549"/>
  <c r="R549"/>
  <c r="P549"/>
  <c r="BK549"/>
  <c r="J549"/>
  <c r="BE549"/>
  <c r="BI544"/>
  <c r="BH544"/>
  <c r="BG544"/>
  <c r="BF544"/>
  <c r="T544"/>
  <c r="R544"/>
  <c r="P544"/>
  <c r="BK544"/>
  <c r="J544"/>
  <c r="BE544"/>
  <c r="BI538"/>
  <c r="BH538"/>
  <c r="BG538"/>
  <c r="BF538"/>
  <c r="T538"/>
  <c r="T537"/>
  <c r="R538"/>
  <c r="R537"/>
  <c r="P538"/>
  <c r="P537"/>
  <c r="BK538"/>
  <c r="BK537"/>
  <c r="J537"/>
  <c r="J538"/>
  <c r="BE538"/>
  <c r="J106"/>
  <c r="BI533"/>
  <c r="BH533"/>
  <c r="BG533"/>
  <c r="BF533"/>
  <c r="T533"/>
  <c r="R533"/>
  <c r="P533"/>
  <c r="BK533"/>
  <c r="J533"/>
  <c r="BE533"/>
  <c r="BI528"/>
  <c r="BH528"/>
  <c r="BG528"/>
  <c r="BF528"/>
  <c r="T528"/>
  <c r="R528"/>
  <c r="P528"/>
  <c r="BK528"/>
  <c r="J528"/>
  <c r="BE528"/>
  <c r="BI525"/>
  <c r="BH525"/>
  <c r="BG525"/>
  <c r="BF525"/>
  <c r="T525"/>
  <c r="R525"/>
  <c r="P525"/>
  <c r="BK525"/>
  <c r="J525"/>
  <c r="BE525"/>
  <c r="BI521"/>
  <c r="BH521"/>
  <c r="BG521"/>
  <c r="BF521"/>
  <c r="T521"/>
  <c r="R521"/>
  <c r="P521"/>
  <c r="BK521"/>
  <c r="J521"/>
  <c r="BE521"/>
  <c r="BI518"/>
  <c r="BH518"/>
  <c r="BG518"/>
  <c r="BF518"/>
  <c r="T518"/>
  <c r="R518"/>
  <c r="P518"/>
  <c r="BK518"/>
  <c r="J518"/>
  <c r="BE518"/>
  <c r="BI508"/>
  <c r="BH508"/>
  <c r="BG508"/>
  <c r="BF508"/>
  <c r="T508"/>
  <c r="R508"/>
  <c r="P508"/>
  <c r="BK508"/>
  <c r="J508"/>
  <c r="BE508"/>
  <c r="BI503"/>
  <c r="BH503"/>
  <c r="BG503"/>
  <c r="BF503"/>
  <c r="T503"/>
  <c r="R503"/>
  <c r="P503"/>
  <c r="BK503"/>
  <c r="J503"/>
  <c r="BE503"/>
  <c r="BI497"/>
  <c r="BH497"/>
  <c r="BG497"/>
  <c r="BF497"/>
  <c r="T497"/>
  <c r="R497"/>
  <c r="P497"/>
  <c r="BK497"/>
  <c r="J497"/>
  <c r="BE497"/>
  <c r="BI493"/>
  <c r="BH493"/>
  <c r="BG493"/>
  <c r="BF493"/>
  <c r="T493"/>
  <c r="R493"/>
  <c r="P493"/>
  <c r="BK493"/>
  <c r="J493"/>
  <c r="BE493"/>
  <c r="BI488"/>
  <c r="BH488"/>
  <c r="BG488"/>
  <c r="BF488"/>
  <c r="T488"/>
  <c r="R488"/>
  <c r="P488"/>
  <c r="BK488"/>
  <c r="J488"/>
  <c r="BE488"/>
  <c r="BI478"/>
  <c r="BH478"/>
  <c r="BG478"/>
  <c r="BF478"/>
  <c r="T478"/>
  <c r="R478"/>
  <c r="P478"/>
  <c r="BK478"/>
  <c r="J478"/>
  <c r="BE478"/>
  <c r="BI468"/>
  <c r="BH468"/>
  <c r="BG468"/>
  <c r="BF468"/>
  <c r="T468"/>
  <c r="R468"/>
  <c r="P468"/>
  <c r="BK468"/>
  <c r="J468"/>
  <c r="BE468"/>
  <c r="BI464"/>
  <c r="BH464"/>
  <c r="BG464"/>
  <c r="BF464"/>
  <c r="T464"/>
  <c r="R464"/>
  <c r="P464"/>
  <c r="BK464"/>
  <c r="J464"/>
  <c r="BE464"/>
  <c r="BI458"/>
  <c r="BH458"/>
  <c r="BG458"/>
  <c r="BF458"/>
  <c r="T458"/>
  <c r="R458"/>
  <c r="P458"/>
  <c r="BK458"/>
  <c r="J458"/>
  <c r="BE458"/>
  <c r="BI454"/>
  <c r="BH454"/>
  <c r="BG454"/>
  <c r="BF454"/>
  <c r="T454"/>
  <c r="R454"/>
  <c r="P454"/>
  <c r="BK454"/>
  <c r="J454"/>
  <c r="BE454"/>
  <c r="BI448"/>
  <c r="BH448"/>
  <c r="BG448"/>
  <c r="BF448"/>
  <c r="T448"/>
  <c r="R448"/>
  <c r="P448"/>
  <c r="BK448"/>
  <c r="J448"/>
  <c r="BE448"/>
  <c r="BI440"/>
  <c r="BH440"/>
  <c r="BG440"/>
  <c r="BF440"/>
  <c r="T440"/>
  <c r="R440"/>
  <c r="P440"/>
  <c r="BK440"/>
  <c r="J440"/>
  <c r="BE440"/>
  <c r="BI435"/>
  <c r="BH435"/>
  <c r="BG435"/>
  <c r="BF435"/>
  <c r="T435"/>
  <c r="R435"/>
  <c r="P435"/>
  <c r="BK435"/>
  <c r="J435"/>
  <c r="BE435"/>
  <c r="BI430"/>
  <c r="BH430"/>
  <c r="BG430"/>
  <c r="BF430"/>
  <c r="T430"/>
  <c r="R430"/>
  <c r="P430"/>
  <c r="BK430"/>
  <c r="J430"/>
  <c r="BE430"/>
  <c r="BI426"/>
  <c r="BH426"/>
  <c r="BG426"/>
  <c r="BF426"/>
  <c r="T426"/>
  <c r="R426"/>
  <c r="P426"/>
  <c r="BK426"/>
  <c r="J426"/>
  <c r="BE426"/>
  <c r="BI422"/>
  <c r="BH422"/>
  <c r="BG422"/>
  <c r="BF422"/>
  <c r="T422"/>
  <c r="R422"/>
  <c r="P422"/>
  <c r="BK422"/>
  <c r="J422"/>
  <c r="BE422"/>
  <c r="BI418"/>
  <c r="BH418"/>
  <c r="BG418"/>
  <c r="BF418"/>
  <c r="T418"/>
  <c r="R418"/>
  <c r="P418"/>
  <c r="BK418"/>
  <c r="J418"/>
  <c r="BE418"/>
  <c r="BI412"/>
  <c r="BH412"/>
  <c r="BG412"/>
  <c r="BF412"/>
  <c r="T412"/>
  <c r="R412"/>
  <c r="P412"/>
  <c r="BK412"/>
  <c r="J412"/>
  <c r="BE412"/>
  <c r="BI407"/>
  <c r="BH407"/>
  <c r="BG407"/>
  <c r="BF407"/>
  <c r="T407"/>
  <c r="R407"/>
  <c r="P407"/>
  <c r="BK407"/>
  <c r="J407"/>
  <c r="BE407"/>
  <c r="BI401"/>
  <c r="BH401"/>
  <c r="BG401"/>
  <c r="BF401"/>
  <c r="T401"/>
  <c r="R401"/>
  <c r="P401"/>
  <c r="BK401"/>
  <c r="J401"/>
  <c r="BE401"/>
  <c r="BI396"/>
  <c r="BH396"/>
  <c r="BG396"/>
  <c r="BF396"/>
  <c r="T396"/>
  <c r="R396"/>
  <c r="P396"/>
  <c r="BK396"/>
  <c r="J396"/>
  <c r="BE396"/>
  <c r="BI393"/>
  <c r="BH393"/>
  <c r="BG393"/>
  <c r="BF393"/>
  <c r="T393"/>
  <c r="R393"/>
  <c r="P393"/>
  <c r="BK393"/>
  <c r="J393"/>
  <c r="BE393"/>
  <c r="BI390"/>
  <c r="BH390"/>
  <c r="BG390"/>
  <c r="BF390"/>
  <c r="T390"/>
  <c r="R390"/>
  <c r="P390"/>
  <c r="BK390"/>
  <c r="J390"/>
  <c r="BE390"/>
  <c r="BI386"/>
  <c r="BH386"/>
  <c r="BG386"/>
  <c r="BF386"/>
  <c r="T386"/>
  <c r="R386"/>
  <c r="P386"/>
  <c r="BK386"/>
  <c r="J386"/>
  <c r="BE386"/>
  <c r="BI382"/>
  <c r="BH382"/>
  <c r="BG382"/>
  <c r="BF382"/>
  <c r="T382"/>
  <c r="R382"/>
  <c r="P382"/>
  <c r="BK382"/>
  <c r="J382"/>
  <c r="BE382"/>
  <c r="BI377"/>
  <c r="BH377"/>
  <c r="BG377"/>
  <c r="BF377"/>
  <c r="T377"/>
  <c r="R377"/>
  <c r="P377"/>
  <c r="BK377"/>
  <c r="J377"/>
  <c r="BE377"/>
  <c r="BI373"/>
  <c r="BH373"/>
  <c r="BG373"/>
  <c r="BF373"/>
  <c r="T373"/>
  <c r="T372"/>
  <c r="R373"/>
  <c r="R372"/>
  <c r="P373"/>
  <c r="P372"/>
  <c r="BK373"/>
  <c r="BK372"/>
  <c r="J372"/>
  <c r="J373"/>
  <c r="BE373"/>
  <c r="J105"/>
  <c r="BI369"/>
  <c r="BH369"/>
  <c r="BG369"/>
  <c r="BF369"/>
  <c r="T369"/>
  <c r="R369"/>
  <c r="P369"/>
  <c r="BK369"/>
  <c r="J369"/>
  <c r="BE369"/>
  <c r="BI363"/>
  <c r="BH363"/>
  <c r="BG363"/>
  <c r="BF363"/>
  <c r="T363"/>
  <c r="T362"/>
  <c r="R363"/>
  <c r="R362"/>
  <c r="P363"/>
  <c r="P362"/>
  <c r="BK363"/>
  <c r="BK362"/>
  <c r="J362"/>
  <c r="J363"/>
  <c r="BE363"/>
  <c r="J104"/>
  <c r="BI356"/>
  <c r="BH356"/>
  <c r="BG356"/>
  <c r="BF356"/>
  <c r="T356"/>
  <c r="R356"/>
  <c r="P356"/>
  <c r="BK356"/>
  <c r="J356"/>
  <c r="BE356"/>
  <c r="BI351"/>
  <c r="BH351"/>
  <c r="BG351"/>
  <c r="BF351"/>
  <c r="T351"/>
  <c r="R351"/>
  <c r="P351"/>
  <c r="BK351"/>
  <c r="J351"/>
  <c r="BE351"/>
  <c r="BI347"/>
  <c r="BH347"/>
  <c r="BG347"/>
  <c r="BF347"/>
  <c r="T347"/>
  <c r="R347"/>
  <c r="P347"/>
  <c r="BK347"/>
  <c r="J347"/>
  <c r="BE347"/>
  <c r="BI343"/>
  <c r="BH343"/>
  <c r="BG343"/>
  <c r="BF343"/>
  <c r="T343"/>
  <c r="R343"/>
  <c r="P343"/>
  <c r="BK343"/>
  <c r="J343"/>
  <c r="BE343"/>
  <c r="BI337"/>
  <c r="BH337"/>
  <c r="BG337"/>
  <c r="BF337"/>
  <c r="T337"/>
  <c r="R337"/>
  <c r="P337"/>
  <c r="BK337"/>
  <c r="J337"/>
  <c r="BE337"/>
  <c r="BI333"/>
  <c r="BH333"/>
  <c r="BG333"/>
  <c r="BF333"/>
  <c r="T333"/>
  <c r="R333"/>
  <c r="P333"/>
  <c r="BK333"/>
  <c r="J333"/>
  <c r="BE333"/>
  <c r="BI329"/>
  <c r="BH329"/>
  <c r="BG329"/>
  <c r="BF329"/>
  <c r="T329"/>
  <c r="R329"/>
  <c r="P329"/>
  <c r="BK329"/>
  <c r="J329"/>
  <c r="BE329"/>
  <c r="BI323"/>
  <c r="BH323"/>
  <c r="BG323"/>
  <c r="BF323"/>
  <c r="T323"/>
  <c r="R323"/>
  <c r="P323"/>
  <c r="BK323"/>
  <c r="J323"/>
  <c r="BE323"/>
  <c r="BI317"/>
  <c r="BH317"/>
  <c r="BG317"/>
  <c r="BF317"/>
  <c r="T317"/>
  <c r="T316"/>
  <c r="R317"/>
  <c r="R316"/>
  <c r="P317"/>
  <c r="P316"/>
  <c r="BK317"/>
  <c r="BK316"/>
  <c r="J316"/>
  <c r="J317"/>
  <c r="BE317"/>
  <c r="J103"/>
  <c r="BI312"/>
  <c r="BH312"/>
  <c r="BG312"/>
  <c r="BF312"/>
  <c r="T312"/>
  <c r="R312"/>
  <c r="P312"/>
  <c r="BK312"/>
  <c r="J312"/>
  <c r="BE312"/>
  <c r="BI306"/>
  <c r="BH306"/>
  <c r="BG306"/>
  <c r="BF306"/>
  <c r="T306"/>
  <c r="R306"/>
  <c r="P306"/>
  <c r="BK306"/>
  <c r="J306"/>
  <c r="BE306"/>
  <c r="BI299"/>
  <c r="BH299"/>
  <c r="BG299"/>
  <c r="BF299"/>
  <c r="T299"/>
  <c r="R299"/>
  <c r="P299"/>
  <c r="BK299"/>
  <c r="J299"/>
  <c r="BE299"/>
  <c r="BI292"/>
  <c r="BH292"/>
  <c r="BG292"/>
  <c r="BF292"/>
  <c r="T292"/>
  <c r="R292"/>
  <c r="P292"/>
  <c r="BK292"/>
  <c r="J292"/>
  <c r="BE292"/>
  <c r="BI285"/>
  <c r="BH285"/>
  <c r="BG285"/>
  <c r="BF285"/>
  <c r="T285"/>
  <c r="R285"/>
  <c r="P285"/>
  <c r="BK285"/>
  <c r="J285"/>
  <c r="BE285"/>
  <c r="BI278"/>
  <c r="BH278"/>
  <c r="BG278"/>
  <c r="BF278"/>
  <c r="T278"/>
  <c r="T277"/>
  <c r="R278"/>
  <c r="R277"/>
  <c r="P278"/>
  <c r="P277"/>
  <c r="BK278"/>
  <c r="BK277"/>
  <c r="J277"/>
  <c r="J278"/>
  <c r="BE278"/>
  <c r="J102"/>
  <c r="BI271"/>
  <c r="BH271"/>
  <c r="BG271"/>
  <c r="BF271"/>
  <c r="T271"/>
  <c r="R271"/>
  <c r="P271"/>
  <c r="BK271"/>
  <c r="J271"/>
  <c r="BE271"/>
  <c r="BI267"/>
  <c r="BH267"/>
  <c r="BG267"/>
  <c r="BF267"/>
  <c r="T267"/>
  <c r="R267"/>
  <c r="P267"/>
  <c r="BK267"/>
  <c r="J267"/>
  <c r="BE267"/>
  <c r="BI263"/>
  <c r="BH263"/>
  <c r="BG263"/>
  <c r="BF263"/>
  <c r="T263"/>
  <c r="R263"/>
  <c r="P263"/>
  <c r="BK263"/>
  <c r="J263"/>
  <c r="BE263"/>
  <c r="BI259"/>
  <c r="BH259"/>
  <c r="BG259"/>
  <c r="BF259"/>
  <c r="T259"/>
  <c r="R259"/>
  <c r="P259"/>
  <c r="BK259"/>
  <c r="J259"/>
  <c r="BE259"/>
  <c r="BI255"/>
  <c r="BH255"/>
  <c r="BG255"/>
  <c r="BF255"/>
  <c r="T255"/>
  <c r="R255"/>
  <c r="P255"/>
  <c r="BK255"/>
  <c r="J255"/>
  <c r="BE255"/>
  <c r="BI250"/>
  <c r="BH250"/>
  <c r="BG250"/>
  <c r="BF250"/>
  <c r="T250"/>
  <c r="R250"/>
  <c r="P250"/>
  <c r="BK250"/>
  <c r="J250"/>
  <c r="BE250"/>
  <c r="BI247"/>
  <c r="BH247"/>
  <c r="BG247"/>
  <c r="BF247"/>
  <c r="T247"/>
  <c r="R247"/>
  <c r="P247"/>
  <c r="BK247"/>
  <c r="J247"/>
  <c r="BE247"/>
  <c r="BI243"/>
  <c r="BH243"/>
  <c r="BG243"/>
  <c r="BF243"/>
  <c r="T243"/>
  <c r="R243"/>
  <c r="P243"/>
  <c r="BK243"/>
  <c r="J243"/>
  <c r="BE243"/>
  <c r="BI237"/>
  <c r="BH237"/>
  <c r="BG237"/>
  <c r="BF237"/>
  <c r="T237"/>
  <c r="R237"/>
  <c r="P237"/>
  <c r="BK237"/>
  <c r="J237"/>
  <c r="BE237"/>
  <c r="BI233"/>
  <c r="BH233"/>
  <c r="BG233"/>
  <c r="BF233"/>
  <c r="T233"/>
  <c r="T232"/>
  <c r="R233"/>
  <c r="R232"/>
  <c r="P233"/>
  <c r="P232"/>
  <c r="BK233"/>
  <c r="BK232"/>
  <c r="J232"/>
  <c r="J233"/>
  <c r="BE233"/>
  <c r="J101"/>
  <c r="BI228"/>
  <c r="BH228"/>
  <c r="BG228"/>
  <c r="BF228"/>
  <c r="T228"/>
  <c r="R228"/>
  <c r="P228"/>
  <c r="BK228"/>
  <c r="J228"/>
  <c r="BE228"/>
  <c r="BI225"/>
  <c r="BH225"/>
  <c r="BG225"/>
  <c r="BF225"/>
  <c r="T225"/>
  <c r="R225"/>
  <c r="P225"/>
  <c r="BK225"/>
  <c r="J225"/>
  <c r="BE225"/>
  <c r="BI222"/>
  <c r="BH222"/>
  <c r="BG222"/>
  <c r="BF222"/>
  <c r="T222"/>
  <c r="R222"/>
  <c r="P222"/>
  <c r="BK222"/>
  <c r="J222"/>
  <c r="BE222"/>
  <c r="BI217"/>
  <c r="BH217"/>
  <c r="BG217"/>
  <c r="BF217"/>
  <c r="T217"/>
  <c r="R217"/>
  <c r="P217"/>
  <c r="BK217"/>
  <c r="J217"/>
  <c r="BE217"/>
  <c r="BI213"/>
  <c r="BH213"/>
  <c r="BG213"/>
  <c r="BF213"/>
  <c r="T213"/>
  <c r="R213"/>
  <c r="P213"/>
  <c r="BK213"/>
  <c r="J213"/>
  <c r="BE213"/>
  <c r="BI209"/>
  <c r="BH209"/>
  <c r="BG209"/>
  <c r="BF209"/>
  <c r="T209"/>
  <c r="R209"/>
  <c r="P209"/>
  <c r="BK209"/>
  <c r="J209"/>
  <c r="BE209"/>
  <c r="BI201"/>
  <c r="BH201"/>
  <c r="BG201"/>
  <c r="BF201"/>
  <c r="T201"/>
  <c r="R201"/>
  <c r="P201"/>
  <c r="BK201"/>
  <c r="J201"/>
  <c r="BE201"/>
  <c r="BI196"/>
  <c r="BH196"/>
  <c r="BG196"/>
  <c r="BF196"/>
  <c r="T196"/>
  <c r="R196"/>
  <c r="P196"/>
  <c r="BK196"/>
  <c r="J196"/>
  <c r="BE196"/>
  <c r="BI192"/>
  <c r="BH192"/>
  <c r="BG192"/>
  <c r="BF192"/>
  <c r="T192"/>
  <c r="R192"/>
  <c r="P192"/>
  <c r="BK192"/>
  <c r="J192"/>
  <c r="BE192"/>
  <c r="BI186"/>
  <c r="BH186"/>
  <c r="BG186"/>
  <c r="BF186"/>
  <c r="T186"/>
  <c r="R186"/>
  <c r="P186"/>
  <c r="BK186"/>
  <c r="J186"/>
  <c r="BE186"/>
  <c r="BI181"/>
  <c r="BH181"/>
  <c r="BG181"/>
  <c r="BF181"/>
  <c r="T181"/>
  <c r="R181"/>
  <c r="P181"/>
  <c r="BK181"/>
  <c r="J181"/>
  <c r="BE181"/>
  <c r="BI175"/>
  <c r="BH175"/>
  <c r="BG175"/>
  <c r="BF175"/>
  <c r="T175"/>
  <c r="R175"/>
  <c r="P175"/>
  <c r="BK175"/>
  <c r="J175"/>
  <c r="BE175"/>
  <c r="BI171"/>
  <c r="BH171"/>
  <c r="BG171"/>
  <c r="BF171"/>
  <c r="T171"/>
  <c r="R171"/>
  <c r="P171"/>
  <c r="BK171"/>
  <c r="J171"/>
  <c r="BE171"/>
  <c r="BI167"/>
  <c r="BH167"/>
  <c r="BG167"/>
  <c r="BF167"/>
  <c r="T167"/>
  <c r="R167"/>
  <c r="P167"/>
  <c r="BK167"/>
  <c r="J167"/>
  <c r="BE167"/>
  <c r="BI163"/>
  <c r="BH163"/>
  <c r="BG163"/>
  <c r="BF163"/>
  <c r="T163"/>
  <c r="R163"/>
  <c r="P163"/>
  <c r="BK163"/>
  <c r="J163"/>
  <c r="BE163"/>
  <c r="BI157"/>
  <c r="BH157"/>
  <c r="BG157"/>
  <c r="BF157"/>
  <c r="T157"/>
  <c r="R157"/>
  <c r="P157"/>
  <c r="BK157"/>
  <c r="J157"/>
  <c r="BE157"/>
  <c r="BI151"/>
  <c r="BH151"/>
  <c r="BG151"/>
  <c r="BF151"/>
  <c r="T151"/>
  <c r="R151"/>
  <c r="P151"/>
  <c r="BK151"/>
  <c r="J151"/>
  <c r="BE151"/>
  <c r="BI146"/>
  <c r="BH146"/>
  <c r="BG146"/>
  <c r="BF146"/>
  <c r="T146"/>
  <c r="R146"/>
  <c r="P146"/>
  <c r="BK146"/>
  <c r="J146"/>
  <c r="BE146"/>
  <c r="BI142"/>
  <c r="BH142"/>
  <c r="BG142"/>
  <c r="BF142"/>
  <c r="T142"/>
  <c r="R142"/>
  <c r="P142"/>
  <c r="BK142"/>
  <c r="J142"/>
  <c r="BE142"/>
  <c r="BI135"/>
  <c r="F39"/>
  <c i="1" r="BD99"/>
  <c i="4" r="BH135"/>
  <c r="F38"/>
  <c i="1" r="BC99"/>
  <c i="4" r="BG135"/>
  <c r="F37"/>
  <c i="1" r="BB99"/>
  <c i="4" r="BF135"/>
  <c r="J36"/>
  <c i="1" r="AW99"/>
  <c i="4" r="F36"/>
  <c i="1" r="BA99"/>
  <c i="4" r="T135"/>
  <c r="T134"/>
  <c r="T133"/>
  <c r="T132"/>
  <c r="R135"/>
  <c r="R134"/>
  <c r="R133"/>
  <c r="R132"/>
  <c r="P135"/>
  <c r="P134"/>
  <c r="P133"/>
  <c r="P132"/>
  <c i="1" r="AU99"/>
  <c i="4" r="BK135"/>
  <c r="BK134"/>
  <c r="J134"/>
  <c r="BK133"/>
  <c r="J133"/>
  <c r="BK132"/>
  <c r="J132"/>
  <c r="J98"/>
  <c r="J32"/>
  <c i="1" r="AG99"/>
  <c i="4" r="J135"/>
  <c r="BE135"/>
  <c r="J35"/>
  <c i="1" r="AV99"/>
  <c i="4" r="F35"/>
  <c i="1" r="AZ99"/>
  <c i="4" r="J100"/>
  <c r="J99"/>
  <c r="F126"/>
  <c r="E124"/>
  <c r="F91"/>
  <c r="E89"/>
  <c r="J41"/>
  <c r="J26"/>
  <c r="E26"/>
  <c r="J129"/>
  <c r="J94"/>
  <c r="J25"/>
  <c r="J23"/>
  <c r="E23"/>
  <c r="J128"/>
  <c r="J93"/>
  <c r="J22"/>
  <c r="J20"/>
  <c r="E20"/>
  <c r="F129"/>
  <c r="F94"/>
  <c r="J19"/>
  <c r="J17"/>
  <c r="E17"/>
  <c r="F128"/>
  <c r="F93"/>
  <c r="J16"/>
  <c r="J14"/>
  <c r="J126"/>
  <c r="J91"/>
  <c r="E7"/>
  <c r="E120"/>
  <c r="E85"/>
  <c i="3" r="J39"/>
  <c r="J38"/>
  <c i="1" r="AY97"/>
  <c i="3" r="J37"/>
  <c i="1" r="AX97"/>
  <c i="3" r="BI138"/>
  <c r="BH138"/>
  <c r="BG138"/>
  <c r="BF138"/>
  <c r="T138"/>
  <c r="T137"/>
  <c r="R138"/>
  <c r="R137"/>
  <c r="P138"/>
  <c r="P137"/>
  <c r="BK138"/>
  <c r="BK137"/>
  <c r="J137"/>
  <c r="J138"/>
  <c r="BE138"/>
  <c r="J102"/>
  <c r="BI134"/>
  <c r="BH134"/>
  <c r="BG134"/>
  <c r="BF134"/>
  <c r="T134"/>
  <c r="T133"/>
  <c r="R134"/>
  <c r="R133"/>
  <c r="P134"/>
  <c r="P133"/>
  <c r="BK134"/>
  <c r="BK133"/>
  <c r="J133"/>
  <c r="J134"/>
  <c r="BE134"/>
  <c r="J101"/>
  <c r="BI130"/>
  <c r="BH130"/>
  <c r="BG130"/>
  <c r="BF130"/>
  <c r="T130"/>
  <c r="R130"/>
  <c r="P130"/>
  <c r="BK130"/>
  <c r="J130"/>
  <c r="BE130"/>
  <c r="BI127"/>
  <c r="F39"/>
  <c i="1" r="BD97"/>
  <c i="3" r="BH127"/>
  <c r="F38"/>
  <c i="1" r="BC97"/>
  <c i="3" r="BG127"/>
  <c r="F37"/>
  <c i="1" r="BB97"/>
  <c i="3" r="BF127"/>
  <c r="J36"/>
  <c i="1" r="AW97"/>
  <c i="3" r="F36"/>
  <c i="1" r="BA97"/>
  <c i="3" r="T127"/>
  <c r="T126"/>
  <c r="T125"/>
  <c r="T124"/>
  <c r="R127"/>
  <c r="R126"/>
  <c r="R125"/>
  <c r="R124"/>
  <c r="P127"/>
  <c r="P126"/>
  <c r="P125"/>
  <c r="P124"/>
  <c i="1" r="AU97"/>
  <c i="3" r="BK127"/>
  <c r="BK126"/>
  <c r="J126"/>
  <c r="BK125"/>
  <c r="J125"/>
  <c r="BK124"/>
  <c r="J124"/>
  <c r="J98"/>
  <c r="J32"/>
  <c i="1" r="AG97"/>
  <c i="3" r="J127"/>
  <c r="BE127"/>
  <c r="J35"/>
  <c i="1" r="AV97"/>
  <c i="3" r="F35"/>
  <c i="1" r="AZ97"/>
  <c i="3" r="J100"/>
  <c r="J99"/>
  <c r="J120"/>
  <c r="F120"/>
  <c r="F118"/>
  <c r="E116"/>
  <c r="J93"/>
  <c r="F93"/>
  <c r="F91"/>
  <c r="E89"/>
  <c r="J41"/>
  <c r="J26"/>
  <c r="E26"/>
  <c r="J121"/>
  <c r="J94"/>
  <c r="J25"/>
  <c r="J20"/>
  <c r="E20"/>
  <c r="F121"/>
  <c r="F94"/>
  <c r="J19"/>
  <c r="J14"/>
  <c r="J118"/>
  <c r="J91"/>
  <c r="E7"/>
  <c r="E112"/>
  <c r="E85"/>
  <c i="2" r="J39"/>
  <c r="J38"/>
  <c i="1" r="AY96"/>
  <c i="2" r="J37"/>
  <c i="1" r="AX96"/>
  <c i="2" r="BI577"/>
  <c r="BH577"/>
  <c r="BG577"/>
  <c r="BF577"/>
  <c r="T577"/>
  <c r="T576"/>
  <c r="R577"/>
  <c r="R576"/>
  <c r="P577"/>
  <c r="P576"/>
  <c r="BK577"/>
  <c r="BK576"/>
  <c r="J576"/>
  <c r="J577"/>
  <c r="BE577"/>
  <c r="J110"/>
  <c r="BI572"/>
  <c r="BH572"/>
  <c r="BG572"/>
  <c r="BF572"/>
  <c r="T572"/>
  <c r="R572"/>
  <c r="P572"/>
  <c r="BK572"/>
  <c r="J572"/>
  <c r="BE572"/>
  <c r="BI568"/>
  <c r="BH568"/>
  <c r="BG568"/>
  <c r="BF568"/>
  <c r="T568"/>
  <c r="R568"/>
  <c r="P568"/>
  <c r="BK568"/>
  <c r="J568"/>
  <c r="BE568"/>
  <c r="BI564"/>
  <c r="BH564"/>
  <c r="BG564"/>
  <c r="BF564"/>
  <c r="T564"/>
  <c r="R564"/>
  <c r="P564"/>
  <c r="BK564"/>
  <c r="J564"/>
  <c r="BE564"/>
  <c r="BI558"/>
  <c r="BH558"/>
  <c r="BG558"/>
  <c r="BF558"/>
  <c r="T558"/>
  <c r="R558"/>
  <c r="P558"/>
  <c r="BK558"/>
  <c r="J558"/>
  <c r="BE558"/>
  <c r="BI554"/>
  <c r="BH554"/>
  <c r="BG554"/>
  <c r="BF554"/>
  <c r="T554"/>
  <c r="R554"/>
  <c r="P554"/>
  <c r="BK554"/>
  <c r="J554"/>
  <c r="BE554"/>
  <c r="BI545"/>
  <c r="BH545"/>
  <c r="BG545"/>
  <c r="BF545"/>
  <c r="T545"/>
  <c r="T544"/>
  <c r="T543"/>
  <c r="R545"/>
  <c r="R544"/>
  <c r="R543"/>
  <c r="P545"/>
  <c r="P544"/>
  <c r="P543"/>
  <c r="BK545"/>
  <c r="BK544"/>
  <c r="J544"/>
  <c r="BK543"/>
  <c r="J543"/>
  <c r="J545"/>
  <c r="BE545"/>
  <c r="J109"/>
  <c r="J108"/>
  <c r="BI539"/>
  <c r="BH539"/>
  <c r="BG539"/>
  <c r="BF539"/>
  <c r="T539"/>
  <c r="T538"/>
  <c r="R539"/>
  <c r="R538"/>
  <c r="P539"/>
  <c r="P538"/>
  <c r="BK539"/>
  <c r="BK538"/>
  <c r="J538"/>
  <c r="J539"/>
  <c r="BE539"/>
  <c r="J107"/>
  <c r="BI530"/>
  <c r="BH530"/>
  <c r="BG530"/>
  <c r="BF530"/>
  <c r="T530"/>
  <c r="R530"/>
  <c r="P530"/>
  <c r="BK530"/>
  <c r="J530"/>
  <c r="BE530"/>
  <c r="BI528"/>
  <c r="BH528"/>
  <c r="BG528"/>
  <c r="BF528"/>
  <c r="T528"/>
  <c r="R528"/>
  <c r="P528"/>
  <c r="BK528"/>
  <c r="J528"/>
  <c r="BE528"/>
  <c r="BI523"/>
  <c r="BH523"/>
  <c r="BG523"/>
  <c r="BF523"/>
  <c r="T523"/>
  <c r="R523"/>
  <c r="P523"/>
  <c r="BK523"/>
  <c r="J523"/>
  <c r="BE523"/>
  <c r="BI518"/>
  <c r="BH518"/>
  <c r="BG518"/>
  <c r="BF518"/>
  <c r="T518"/>
  <c r="R518"/>
  <c r="P518"/>
  <c r="BK518"/>
  <c r="J518"/>
  <c r="BE518"/>
  <c r="BI513"/>
  <c r="BH513"/>
  <c r="BG513"/>
  <c r="BF513"/>
  <c r="T513"/>
  <c r="R513"/>
  <c r="P513"/>
  <c r="BK513"/>
  <c r="J513"/>
  <c r="BE513"/>
  <c r="BI509"/>
  <c r="BH509"/>
  <c r="BG509"/>
  <c r="BF509"/>
  <c r="T509"/>
  <c r="R509"/>
  <c r="P509"/>
  <c r="BK509"/>
  <c r="J509"/>
  <c r="BE509"/>
  <c r="BI505"/>
  <c r="BH505"/>
  <c r="BG505"/>
  <c r="BF505"/>
  <c r="T505"/>
  <c r="T504"/>
  <c r="R505"/>
  <c r="R504"/>
  <c r="P505"/>
  <c r="P504"/>
  <c r="BK505"/>
  <c r="BK504"/>
  <c r="J504"/>
  <c r="J505"/>
  <c r="BE505"/>
  <c r="J106"/>
  <c r="BI498"/>
  <c r="BH498"/>
  <c r="BG498"/>
  <c r="BF498"/>
  <c r="T498"/>
  <c r="R498"/>
  <c r="P498"/>
  <c r="BK498"/>
  <c r="J498"/>
  <c r="BE498"/>
  <c r="BI494"/>
  <c r="BH494"/>
  <c r="BG494"/>
  <c r="BF494"/>
  <c r="T494"/>
  <c r="R494"/>
  <c r="P494"/>
  <c r="BK494"/>
  <c r="J494"/>
  <c r="BE494"/>
  <c r="BI483"/>
  <c r="BH483"/>
  <c r="BG483"/>
  <c r="BF483"/>
  <c r="T483"/>
  <c r="R483"/>
  <c r="P483"/>
  <c r="BK483"/>
  <c r="J483"/>
  <c r="BE483"/>
  <c r="BI479"/>
  <c r="BH479"/>
  <c r="BG479"/>
  <c r="BF479"/>
  <c r="T479"/>
  <c r="R479"/>
  <c r="P479"/>
  <c r="BK479"/>
  <c r="J479"/>
  <c r="BE479"/>
  <c r="BI470"/>
  <c r="BH470"/>
  <c r="BG470"/>
  <c r="BF470"/>
  <c r="T470"/>
  <c r="R470"/>
  <c r="P470"/>
  <c r="BK470"/>
  <c r="J470"/>
  <c r="BE470"/>
  <c r="BI464"/>
  <c r="BH464"/>
  <c r="BG464"/>
  <c r="BF464"/>
  <c r="T464"/>
  <c r="R464"/>
  <c r="P464"/>
  <c r="BK464"/>
  <c r="J464"/>
  <c r="BE464"/>
  <c r="BI460"/>
  <c r="BH460"/>
  <c r="BG460"/>
  <c r="BF460"/>
  <c r="T460"/>
  <c r="R460"/>
  <c r="P460"/>
  <c r="BK460"/>
  <c r="J460"/>
  <c r="BE460"/>
  <c r="BI455"/>
  <c r="BH455"/>
  <c r="BG455"/>
  <c r="BF455"/>
  <c r="T455"/>
  <c r="R455"/>
  <c r="P455"/>
  <c r="BK455"/>
  <c r="J455"/>
  <c r="BE455"/>
  <c r="BI444"/>
  <c r="BH444"/>
  <c r="BG444"/>
  <c r="BF444"/>
  <c r="T444"/>
  <c r="R444"/>
  <c r="P444"/>
  <c r="BK444"/>
  <c r="J444"/>
  <c r="BE444"/>
  <c r="BI440"/>
  <c r="BH440"/>
  <c r="BG440"/>
  <c r="BF440"/>
  <c r="T440"/>
  <c r="R440"/>
  <c r="P440"/>
  <c r="BK440"/>
  <c r="J440"/>
  <c r="BE440"/>
  <c r="BI431"/>
  <c r="BH431"/>
  <c r="BG431"/>
  <c r="BF431"/>
  <c r="T431"/>
  <c r="R431"/>
  <c r="P431"/>
  <c r="BK431"/>
  <c r="J431"/>
  <c r="BE431"/>
  <c r="BI427"/>
  <c r="BH427"/>
  <c r="BG427"/>
  <c r="BF427"/>
  <c r="T427"/>
  <c r="R427"/>
  <c r="P427"/>
  <c r="BK427"/>
  <c r="J427"/>
  <c r="BE427"/>
  <c r="BI422"/>
  <c r="BH422"/>
  <c r="BG422"/>
  <c r="BF422"/>
  <c r="T422"/>
  <c r="R422"/>
  <c r="P422"/>
  <c r="BK422"/>
  <c r="J422"/>
  <c r="BE422"/>
  <c r="BI416"/>
  <c r="BH416"/>
  <c r="BG416"/>
  <c r="BF416"/>
  <c r="T416"/>
  <c r="R416"/>
  <c r="P416"/>
  <c r="BK416"/>
  <c r="J416"/>
  <c r="BE416"/>
  <c r="BI410"/>
  <c r="BH410"/>
  <c r="BG410"/>
  <c r="BF410"/>
  <c r="T410"/>
  <c r="R410"/>
  <c r="P410"/>
  <c r="BK410"/>
  <c r="J410"/>
  <c r="BE410"/>
  <c r="BI406"/>
  <c r="BH406"/>
  <c r="BG406"/>
  <c r="BF406"/>
  <c r="T406"/>
  <c r="R406"/>
  <c r="P406"/>
  <c r="BK406"/>
  <c r="J406"/>
  <c r="BE406"/>
  <c r="BI402"/>
  <c r="BH402"/>
  <c r="BG402"/>
  <c r="BF402"/>
  <c r="T402"/>
  <c r="R402"/>
  <c r="P402"/>
  <c r="BK402"/>
  <c r="J402"/>
  <c r="BE402"/>
  <c r="BI398"/>
  <c r="BH398"/>
  <c r="BG398"/>
  <c r="BF398"/>
  <c r="T398"/>
  <c r="R398"/>
  <c r="P398"/>
  <c r="BK398"/>
  <c r="J398"/>
  <c r="BE398"/>
  <c r="BI392"/>
  <c r="BH392"/>
  <c r="BG392"/>
  <c r="BF392"/>
  <c r="T392"/>
  <c r="R392"/>
  <c r="P392"/>
  <c r="BK392"/>
  <c r="J392"/>
  <c r="BE392"/>
  <c r="BI387"/>
  <c r="BH387"/>
  <c r="BG387"/>
  <c r="BF387"/>
  <c r="T387"/>
  <c r="R387"/>
  <c r="P387"/>
  <c r="BK387"/>
  <c r="J387"/>
  <c r="BE387"/>
  <c r="BI381"/>
  <c r="BH381"/>
  <c r="BG381"/>
  <c r="BF381"/>
  <c r="T381"/>
  <c r="R381"/>
  <c r="P381"/>
  <c r="BK381"/>
  <c r="J381"/>
  <c r="BE381"/>
  <c r="BI376"/>
  <c r="BH376"/>
  <c r="BG376"/>
  <c r="BF376"/>
  <c r="T376"/>
  <c r="R376"/>
  <c r="P376"/>
  <c r="BK376"/>
  <c r="J376"/>
  <c r="BE376"/>
  <c r="BI373"/>
  <c r="BH373"/>
  <c r="BG373"/>
  <c r="BF373"/>
  <c r="T373"/>
  <c r="R373"/>
  <c r="P373"/>
  <c r="BK373"/>
  <c r="J373"/>
  <c r="BE373"/>
  <c r="BI367"/>
  <c r="BH367"/>
  <c r="BG367"/>
  <c r="BF367"/>
  <c r="T367"/>
  <c r="R367"/>
  <c r="P367"/>
  <c r="BK367"/>
  <c r="J367"/>
  <c r="BE367"/>
  <c r="BI362"/>
  <c r="BH362"/>
  <c r="BG362"/>
  <c r="BF362"/>
  <c r="T362"/>
  <c r="R362"/>
  <c r="P362"/>
  <c r="BK362"/>
  <c r="J362"/>
  <c r="BE362"/>
  <c r="BI358"/>
  <c r="BH358"/>
  <c r="BG358"/>
  <c r="BF358"/>
  <c r="T358"/>
  <c r="R358"/>
  <c r="P358"/>
  <c r="BK358"/>
  <c r="J358"/>
  <c r="BE358"/>
  <c r="BI353"/>
  <c r="BH353"/>
  <c r="BG353"/>
  <c r="BF353"/>
  <c r="T353"/>
  <c r="R353"/>
  <c r="P353"/>
  <c r="BK353"/>
  <c r="J353"/>
  <c r="BE353"/>
  <c r="BI348"/>
  <c r="BH348"/>
  <c r="BG348"/>
  <c r="BF348"/>
  <c r="T348"/>
  <c r="R348"/>
  <c r="P348"/>
  <c r="BK348"/>
  <c r="J348"/>
  <c r="BE348"/>
  <c r="BI344"/>
  <c r="BH344"/>
  <c r="BG344"/>
  <c r="BF344"/>
  <c r="T344"/>
  <c r="T343"/>
  <c r="R344"/>
  <c r="R343"/>
  <c r="P344"/>
  <c r="P343"/>
  <c r="BK344"/>
  <c r="BK343"/>
  <c r="J343"/>
  <c r="J344"/>
  <c r="BE344"/>
  <c r="J105"/>
  <c r="BI340"/>
  <c r="BH340"/>
  <c r="BG340"/>
  <c r="BF340"/>
  <c r="T340"/>
  <c r="R340"/>
  <c r="P340"/>
  <c r="BK340"/>
  <c r="J340"/>
  <c r="BE340"/>
  <c r="BI334"/>
  <c r="BH334"/>
  <c r="BG334"/>
  <c r="BF334"/>
  <c r="T334"/>
  <c r="T333"/>
  <c r="R334"/>
  <c r="R333"/>
  <c r="P334"/>
  <c r="P333"/>
  <c r="BK334"/>
  <c r="BK333"/>
  <c r="J333"/>
  <c r="J334"/>
  <c r="BE334"/>
  <c r="J104"/>
  <c r="BI327"/>
  <c r="BH327"/>
  <c r="BG327"/>
  <c r="BF327"/>
  <c r="T327"/>
  <c r="R327"/>
  <c r="P327"/>
  <c r="BK327"/>
  <c r="J327"/>
  <c r="BE327"/>
  <c r="BI319"/>
  <c r="BH319"/>
  <c r="BG319"/>
  <c r="BF319"/>
  <c r="T319"/>
  <c r="R319"/>
  <c r="P319"/>
  <c r="BK319"/>
  <c r="J319"/>
  <c r="BE319"/>
  <c r="BI313"/>
  <c r="BH313"/>
  <c r="BG313"/>
  <c r="BF313"/>
  <c r="T313"/>
  <c r="R313"/>
  <c r="P313"/>
  <c r="BK313"/>
  <c r="J313"/>
  <c r="BE313"/>
  <c r="BI307"/>
  <c r="BH307"/>
  <c r="BG307"/>
  <c r="BF307"/>
  <c r="T307"/>
  <c r="T306"/>
  <c r="R307"/>
  <c r="R306"/>
  <c r="P307"/>
  <c r="P306"/>
  <c r="BK307"/>
  <c r="BK306"/>
  <c r="J306"/>
  <c r="J307"/>
  <c r="BE307"/>
  <c r="J103"/>
  <c r="BI302"/>
  <c r="BH302"/>
  <c r="BG302"/>
  <c r="BF302"/>
  <c r="T302"/>
  <c r="R302"/>
  <c r="P302"/>
  <c r="BK302"/>
  <c r="J302"/>
  <c r="BE302"/>
  <c r="BI296"/>
  <c r="BH296"/>
  <c r="BG296"/>
  <c r="BF296"/>
  <c r="T296"/>
  <c r="R296"/>
  <c r="P296"/>
  <c r="BK296"/>
  <c r="J296"/>
  <c r="BE296"/>
  <c r="BI289"/>
  <c r="BH289"/>
  <c r="BG289"/>
  <c r="BF289"/>
  <c r="T289"/>
  <c r="R289"/>
  <c r="P289"/>
  <c r="BK289"/>
  <c r="J289"/>
  <c r="BE289"/>
  <c r="BI283"/>
  <c r="BH283"/>
  <c r="BG283"/>
  <c r="BF283"/>
  <c r="T283"/>
  <c r="R283"/>
  <c r="P283"/>
  <c r="BK283"/>
  <c r="J283"/>
  <c r="BE283"/>
  <c r="BI277"/>
  <c r="BH277"/>
  <c r="BG277"/>
  <c r="BF277"/>
  <c r="T277"/>
  <c r="R277"/>
  <c r="P277"/>
  <c r="BK277"/>
  <c r="J277"/>
  <c r="BE277"/>
  <c r="BI270"/>
  <c r="BH270"/>
  <c r="BG270"/>
  <c r="BF270"/>
  <c r="T270"/>
  <c r="T269"/>
  <c r="R270"/>
  <c r="R269"/>
  <c r="P270"/>
  <c r="P269"/>
  <c r="BK270"/>
  <c r="BK269"/>
  <c r="J269"/>
  <c r="J270"/>
  <c r="BE270"/>
  <c r="J102"/>
  <c r="BI264"/>
  <c r="BH264"/>
  <c r="BG264"/>
  <c r="BF264"/>
  <c r="T264"/>
  <c r="R264"/>
  <c r="P264"/>
  <c r="BK264"/>
  <c r="J264"/>
  <c r="BE264"/>
  <c r="BI260"/>
  <c r="BH260"/>
  <c r="BG260"/>
  <c r="BF260"/>
  <c r="T260"/>
  <c r="R260"/>
  <c r="P260"/>
  <c r="BK260"/>
  <c r="J260"/>
  <c r="BE260"/>
  <c r="BI256"/>
  <c r="BH256"/>
  <c r="BG256"/>
  <c r="BF256"/>
  <c r="T256"/>
  <c r="R256"/>
  <c r="P256"/>
  <c r="BK256"/>
  <c r="J256"/>
  <c r="BE256"/>
  <c r="BI252"/>
  <c r="BH252"/>
  <c r="BG252"/>
  <c r="BF252"/>
  <c r="T252"/>
  <c r="R252"/>
  <c r="P252"/>
  <c r="BK252"/>
  <c r="J252"/>
  <c r="BE252"/>
  <c r="BI248"/>
  <c r="BH248"/>
  <c r="BG248"/>
  <c r="BF248"/>
  <c r="T248"/>
  <c r="R248"/>
  <c r="P248"/>
  <c r="BK248"/>
  <c r="J248"/>
  <c r="BE248"/>
  <c r="BI243"/>
  <c r="BH243"/>
  <c r="BG243"/>
  <c r="BF243"/>
  <c r="T243"/>
  <c r="T242"/>
  <c r="R243"/>
  <c r="R242"/>
  <c r="P243"/>
  <c r="P242"/>
  <c r="BK243"/>
  <c r="BK242"/>
  <c r="J242"/>
  <c r="J243"/>
  <c r="BE243"/>
  <c r="J101"/>
  <c r="BI238"/>
  <c r="BH238"/>
  <c r="BG238"/>
  <c r="BF238"/>
  <c r="T238"/>
  <c r="R238"/>
  <c r="P238"/>
  <c r="BK238"/>
  <c r="J238"/>
  <c r="BE238"/>
  <c r="BI233"/>
  <c r="BH233"/>
  <c r="BG233"/>
  <c r="BF233"/>
  <c r="T233"/>
  <c r="R233"/>
  <c r="P233"/>
  <c r="BK233"/>
  <c r="J233"/>
  <c r="BE233"/>
  <c r="BI230"/>
  <c r="BH230"/>
  <c r="BG230"/>
  <c r="BF230"/>
  <c r="T230"/>
  <c r="R230"/>
  <c r="P230"/>
  <c r="BK230"/>
  <c r="J230"/>
  <c r="BE230"/>
  <c r="BI226"/>
  <c r="BH226"/>
  <c r="BG226"/>
  <c r="BF226"/>
  <c r="T226"/>
  <c r="R226"/>
  <c r="P226"/>
  <c r="BK226"/>
  <c r="J226"/>
  <c r="BE226"/>
  <c r="BI222"/>
  <c r="BH222"/>
  <c r="BG222"/>
  <c r="BF222"/>
  <c r="T222"/>
  <c r="R222"/>
  <c r="P222"/>
  <c r="BK222"/>
  <c r="J222"/>
  <c r="BE222"/>
  <c r="BI219"/>
  <c r="BH219"/>
  <c r="BG219"/>
  <c r="BF219"/>
  <c r="T219"/>
  <c r="R219"/>
  <c r="P219"/>
  <c r="BK219"/>
  <c r="J219"/>
  <c r="BE219"/>
  <c r="BI214"/>
  <c r="BH214"/>
  <c r="BG214"/>
  <c r="BF214"/>
  <c r="T214"/>
  <c r="R214"/>
  <c r="P214"/>
  <c r="BK214"/>
  <c r="J214"/>
  <c r="BE214"/>
  <c r="BI210"/>
  <c r="BH210"/>
  <c r="BG210"/>
  <c r="BF210"/>
  <c r="T210"/>
  <c r="R210"/>
  <c r="P210"/>
  <c r="BK210"/>
  <c r="J210"/>
  <c r="BE210"/>
  <c r="BI206"/>
  <c r="BH206"/>
  <c r="BG206"/>
  <c r="BF206"/>
  <c r="T206"/>
  <c r="R206"/>
  <c r="P206"/>
  <c r="BK206"/>
  <c r="J206"/>
  <c r="BE206"/>
  <c r="BI200"/>
  <c r="BH200"/>
  <c r="BG200"/>
  <c r="BF200"/>
  <c r="T200"/>
  <c r="R200"/>
  <c r="P200"/>
  <c r="BK200"/>
  <c r="J200"/>
  <c r="BE200"/>
  <c r="BI195"/>
  <c r="BH195"/>
  <c r="BG195"/>
  <c r="BF195"/>
  <c r="T195"/>
  <c r="R195"/>
  <c r="P195"/>
  <c r="BK195"/>
  <c r="J195"/>
  <c r="BE195"/>
  <c r="BI190"/>
  <c r="BH190"/>
  <c r="BG190"/>
  <c r="BF190"/>
  <c r="T190"/>
  <c r="R190"/>
  <c r="P190"/>
  <c r="BK190"/>
  <c r="J190"/>
  <c r="BE190"/>
  <c r="BI184"/>
  <c r="BH184"/>
  <c r="BG184"/>
  <c r="BF184"/>
  <c r="T184"/>
  <c r="R184"/>
  <c r="P184"/>
  <c r="BK184"/>
  <c r="J184"/>
  <c r="BE184"/>
  <c r="BI181"/>
  <c r="BH181"/>
  <c r="BG181"/>
  <c r="BF181"/>
  <c r="T181"/>
  <c r="R181"/>
  <c r="P181"/>
  <c r="BK181"/>
  <c r="J181"/>
  <c r="BE181"/>
  <c r="BI177"/>
  <c r="BH177"/>
  <c r="BG177"/>
  <c r="BF177"/>
  <c r="T177"/>
  <c r="R177"/>
  <c r="P177"/>
  <c r="BK177"/>
  <c r="J177"/>
  <c r="BE177"/>
  <c r="BI173"/>
  <c r="BH173"/>
  <c r="BG173"/>
  <c r="BF173"/>
  <c r="T173"/>
  <c r="R173"/>
  <c r="P173"/>
  <c r="BK173"/>
  <c r="J173"/>
  <c r="BE173"/>
  <c r="BI166"/>
  <c r="BH166"/>
  <c r="BG166"/>
  <c r="BF166"/>
  <c r="T166"/>
  <c r="R166"/>
  <c r="P166"/>
  <c r="BK166"/>
  <c r="J166"/>
  <c r="BE166"/>
  <c r="BI162"/>
  <c r="BH162"/>
  <c r="BG162"/>
  <c r="BF162"/>
  <c r="T162"/>
  <c r="R162"/>
  <c r="P162"/>
  <c r="BK162"/>
  <c r="J162"/>
  <c r="BE162"/>
  <c r="BI156"/>
  <c r="BH156"/>
  <c r="BG156"/>
  <c r="BF156"/>
  <c r="T156"/>
  <c r="R156"/>
  <c r="P156"/>
  <c r="BK156"/>
  <c r="J156"/>
  <c r="BE156"/>
  <c r="BI152"/>
  <c r="BH152"/>
  <c r="BG152"/>
  <c r="BF152"/>
  <c r="T152"/>
  <c r="R152"/>
  <c r="P152"/>
  <c r="BK152"/>
  <c r="J152"/>
  <c r="BE152"/>
  <c r="BI148"/>
  <c r="BH148"/>
  <c r="BG148"/>
  <c r="BF148"/>
  <c r="T148"/>
  <c r="R148"/>
  <c r="P148"/>
  <c r="BK148"/>
  <c r="J148"/>
  <c r="BE148"/>
  <c r="BI144"/>
  <c r="BH144"/>
  <c r="BG144"/>
  <c r="BF144"/>
  <c r="T144"/>
  <c r="R144"/>
  <c r="P144"/>
  <c r="BK144"/>
  <c r="J144"/>
  <c r="BE144"/>
  <c r="BI135"/>
  <c r="F39"/>
  <c i="1" r="BD96"/>
  <c i="2" r="BH135"/>
  <c r="F38"/>
  <c i="1" r="BC96"/>
  <c i="2" r="BG135"/>
  <c r="F37"/>
  <c i="1" r="BB96"/>
  <c i="2" r="BF135"/>
  <c r="J36"/>
  <c i="1" r="AW96"/>
  <c i="2" r="F36"/>
  <c i="1" r="BA96"/>
  <c i="2" r="T135"/>
  <c r="T134"/>
  <c r="T133"/>
  <c r="T132"/>
  <c r="R135"/>
  <c r="R134"/>
  <c r="R133"/>
  <c r="R132"/>
  <c r="P135"/>
  <c r="P134"/>
  <c r="P133"/>
  <c r="P132"/>
  <c i="1" r="AU96"/>
  <c i="2" r="BK135"/>
  <c r="BK134"/>
  <c r="J134"/>
  <c r="BK133"/>
  <c r="J133"/>
  <c r="BK132"/>
  <c r="J132"/>
  <c r="J98"/>
  <c r="J32"/>
  <c i="1" r="AG96"/>
  <c i="2" r="J135"/>
  <c r="BE135"/>
  <c r="J35"/>
  <c i="1" r="AV96"/>
  <c i="2" r="F35"/>
  <c i="1" r="AZ96"/>
  <c i="2" r="J100"/>
  <c r="J99"/>
  <c r="F126"/>
  <c r="E124"/>
  <c r="F91"/>
  <c r="E89"/>
  <c r="J41"/>
  <c r="J26"/>
  <c r="E26"/>
  <c r="J129"/>
  <c r="J94"/>
  <c r="J25"/>
  <c r="J23"/>
  <c r="E23"/>
  <c r="J128"/>
  <c r="J93"/>
  <c r="J22"/>
  <c r="J20"/>
  <c r="E20"/>
  <c r="F129"/>
  <c r="F94"/>
  <c r="J19"/>
  <c r="J17"/>
  <c r="E17"/>
  <c r="F128"/>
  <c r="F93"/>
  <c r="J16"/>
  <c r="J14"/>
  <c r="J126"/>
  <c r="J91"/>
  <c r="E7"/>
  <c r="E120"/>
  <c r="E85"/>
  <c i="1" r="BD110"/>
  <c r="BC110"/>
  <c r="BB110"/>
  <c r="BA110"/>
  <c r="AZ110"/>
  <c r="AY110"/>
  <c r="AX110"/>
  <c r="AW110"/>
  <c r="AV110"/>
  <c r="AU110"/>
  <c r="AT110"/>
  <c r="AS110"/>
  <c r="AG110"/>
  <c r="BD107"/>
  <c r="BC107"/>
  <c r="BB107"/>
  <c r="BA107"/>
  <c r="AZ107"/>
  <c r="AY107"/>
  <c r="AX107"/>
  <c r="AW107"/>
  <c r="AV107"/>
  <c r="AU107"/>
  <c r="AT107"/>
  <c r="AS107"/>
  <c r="AG107"/>
  <c r="BD104"/>
  <c r="BC104"/>
  <c r="BB104"/>
  <c r="BA104"/>
  <c r="AZ104"/>
  <c r="AY104"/>
  <c r="AX104"/>
  <c r="AW104"/>
  <c r="AV104"/>
  <c r="AU104"/>
  <c r="AT104"/>
  <c r="AS104"/>
  <c r="AG104"/>
  <c r="BD101"/>
  <c r="BC101"/>
  <c r="BB101"/>
  <c r="BA101"/>
  <c r="AZ101"/>
  <c r="AY101"/>
  <c r="AX101"/>
  <c r="AW101"/>
  <c r="AV101"/>
  <c r="AU101"/>
  <c r="AT101"/>
  <c r="AS101"/>
  <c r="AG101"/>
  <c r="BD98"/>
  <c r="BC98"/>
  <c r="BB98"/>
  <c r="BA98"/>
  <c r="AZ98"/>
  <c r="AY98"/>
  <c r="AX98"/>
  <c r="AW98"/>
  <c r="AV98"/>
  <c r="AU98"/>
  <c r="AT98"/>
  <c r="AS98"/>
  <c r="AG98"/>
  <c r="BD95"/>
  <c r="BC95"/>
  <c r="BB95"/>
  <c r="BA95"/>
  <c r="AZ95"/>
  <c r="AY95"/>
  <c r="AX95"/>
  <c r="AW95"/>
  <c r="AV95"/>
  <c r="AU95"/>
  <c r="AT95"/>
  <c r="AS95"/>
  <c r="AG95"/>
  <c r="BD94"/>
  <c r="W33"/>
  <c r="BC94"/>
  <c r="W32"/>
  <c r="BB94"/>
  <c r="W31"/>
  <c r="BA94"/>
  <c r="W30"/>
  <c r="AZ94"/>
  <c r="W29"/>
  <c r="AY94"/>
  <c r="AX94"/>
  <c r="AW94"/>
  <c r="AK30"/>
  <c r="AV94"/>
  <c r="AK29"/>
  <c r="AU94"/>
  <c r="AT94"/>
  <c r="AS94"/>
  <c r="AG94"/>
  <c r="AK26"/>
  <c r="AT112"/>
  <c r="AN112"/>
  <c r="AT111"/>
  <c r="AN111"/>
  <c r="AN110"/>
  <c r="AT109"/>
  <c r="AN109"/>
  <c r="AT108"/>
  <c r="AN108"/>
  <c r="AN107"/>
  <c r="AT106"/>
  <c r="AN106"/>
  <c r="AT105"/>
  <c r="AN105"/>
  <c r="AN104"/>
  <c r="AT103"/>
  <c r="AN103"/>
  <c r="AT102"/>
  <c r="AN102"/>
  <c r="AN101"/>
  <c r="AT100"/>
  <c r="AN100"/>
  <c r="AT99"/>
  <c r="AN99"/>
  <c r="AN98"/>
  <c r="AT97"/>
  <c r="AN97"/>
  <c r="AT96"/>
  <c r="AN96"/>
  <c r="AN95"/>
  <c r="AN94"/>
  <c r="L90"/>
  <c r="AM90"/>
  <c r="AM89"/>
  <c r="L89"/>
  <c r="AM87"/>
  <c r="L87"/>
  <c r="L85"/>
  <c r="L84"/>
  <c r="AK35"/>
</calcChain>
</file>

<file path=xl/sharedStrings.xml><?xml version="1.0" encoding="utf-8"?>
<sst xmlns="http://schemas.openxmlformats.org/spreadsheetml/2006/main">
  <si>
    <t>Export Komplet</t>
  </si>
  <si>
    <t/>
  </si>
  <si>
    <t>2.0</t>
  </si>
  <si>
    <t>ZAMOK</t>
  </si>
  <si>
    <t>False</t>
  </si>
  <si>
    <t>{97dbfcce-bfe2-4e0f-87ea-5b79776832ba}</t>
  </si>
  <si>
    <t>0,01</t>
  </si>
  <si>
    <t>21</t>
  </si>
  <si>
    <t>15</t>
  </si>
  <si>
    <t>REKAPITULACE ZAKÁZKY</t>
  </si>
  <si>
    <t xml:space="preserve">v ---  níže se nacházejí doplnkové a pomocné údaje k sestavám  --- v</t>
  </si>
  <si>
    <t>Návod na vyplnění</t>
  </si>
  <si>
    <t>0,001</t>
  </si>
  <si>
    <t>Kód:</t>
  </si>
  <si>
    <t>0502NZ</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</si>
  <si>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</si>
  <si>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</si>
  <si>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Oprava MO Petrohrad - Kryry</t>
  </si>
  <si>
    <t>KSO:</t>
  </si>
  <si>
    <t>CC-CZ:</t>
  </si>
  <si>
    <t>Místo:</t>
  </si>
  <si>
    <t xml:space="preserve"> </t>
  </si>
  <si>
    <t>Datum:</t>
  </si>
  <si>
    <t>16. 8. 2019</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</si>
  <si>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</si>
  <si>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</si>
  <si>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</si>
  <si>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</si>
  <si>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</si>
  <si>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</si>
  <si>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</si>
  <si>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</si>
  <si>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</si>
  <si>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</si>
  <si>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</si>
  <si>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</si>
  <si>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</si>
  <si>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</si>
  <si>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</si>
  <si>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</si>
  <si>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</si>
  <si>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</si>
  <si>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</si>
  <si>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</si>
  <si>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</si>
  <si>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</si>
  <si>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</si>
  <si>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</si>
  <si>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</si>
  <si>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</si>
  <si>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</si>
  <si>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</si>
  <si>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</si>
  <si>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</si>
  <si>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</si>
  <si>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</si>
  <si>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</si>
  <si>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</si>
  <si>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</si>
  <si>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</si>
  <si>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</si>
  <si>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</si>
  <si>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</si>
  <si>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</si>
  <si>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</si>
  <si>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</si>
  <si>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</si>
  <si>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</si>
  <si>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</si>
  <si>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</si>
  <si>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</si>
  <si>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</si>
  <si>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</si>
  <si>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</si>
  <si>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</si>
  <si>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</si>
  <si>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</si>
  <si>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001</t>
  </si>
  <si>
    <t>SO 03-20-02 Železniční most v km 163,520</t>
  </si>
  <si>
    <t>STA</t>
  </si>
  <si>
    <t>1</t>
  </si>
  <si>
    <t>{e60fcd54-b1d4-4af9-880e-60c8062cba95}</t>
  </si>
  <si>
    <t>2</t>
  </si>
  <si>
    <t>/</t>
  </si>
  <si>
    <t>ZRN - most km 163,520</t>
  </si>
  <si>
    <t>Soupis</t>
  </si>
  <si>
    <t>{8658e8e6-d9db-4def-b955-20f0d7fc1e24}</t>
  </si>
  <si>
    <t>002</t>
  </si>
  <si>
    <t>VRN - most km 163,520</t>
  </si>
  <si>
    <t>{4637005e-b682-4ce5-8009-cc7cecab6370}</t>
  </si>
  <si>
    <t>SO 03-20-03 Železniční most v km 163,600</t>
  </si>
  <si>
    <t>{b893a267-19f7-401f-875a-725b9408e998}</t>
  </si>
  <si>
    <t>ZRN - most km 163,600</t>
  </si>
  <si>
    <t>{57bb082c-9099-4c2a-9c99-1d66fa944f1a}</t>
  </si>
  <si>
    <t>VRN - most km 163,600</t>
  </si>
  <si>
    <t>{a10be5e7-716f-48ec-ab37-266420012a75}</t>
  </si>
  <si>
    <t>003</t>
  </si>
  <si>
    <t>SO 03-20-04 Železniční most v km 164,648</t>
  </si>
  <si>
    <t>{532e67ec-429c-479b-9124-b7d929bf790b}</t>
  </si>
  <si>
    <t>ZRN - most km 164,648</t>
  </si>
  <si>
    <t>{0774ff35-26fe-4d7d-afe7-cc92f01370df}</t>
  </si>
  <si>
    <t>VRN - most km 164,648</t>
  </si>
  <si>
    <t>{4e1dbb68-cd17-4e55-9446-b4306e1f83c4}</t>
  </si>
  <si>
    <t>004</t>
  </si>
  <si>
    <t>SO 03-21-01 Železniční propustek v km 163,676</t>
  </si>
  <si>
    <t>{587df96c-1c66-40e1-a0fe-29c1c409aef1}</t>
  </si>
  <si>
    <t>ZRN - propustek km 163,676</t>
  </si>
  <si>
    <t>{bf0e3ce9-26c0-4fa5-bc21-247b520420bc}</t>
  </si>
  <si>
    <t>VRN - propustek km 163,676</t>
  </si>
  <si>
    <t>{a6f65ed0-c8d8-4b3d-8d0d-c0f233bdf955}</t>
  </si>
  <si>
    <t>005</t>
  </si>
  <si>
    <t>SO 03-21-02 Železniční propustek v km 164,136</t>
  </si>
  <si>
    <t>{06a5ff04-4bf7-4a47-9a12-5ba427db9080}</t>
  </si>
  <si>
    <t>ZRN - propustek km 164,136</t>
  </si>
  <si>
    <t>{73d35c90-d42c-4e45-a70b-e7df38d8a171}</t>
  </si>
  <si>
    <t>VRN - propustek km 164,136</t>
  </si>
  <si>
    <t>{9cdf8941-0e77-4b22-9bbd-5f05b1c6719a}</t>
  </si>
  <si>
    <t>006</t>
  </si>
  <si>
    <t xml:space="preserve">SO 03-21-03 Železniční propustek v km 166,834 </t>
  </si>
  <si>
    <t>{761802c9-16a4-4207-9e76-a0230f065d6f}</t>
  </si>
  <si>
    <t>ZRN - propustek km 166,834</t>
  </si>
  <si>
    <t>{0ac56c75-3b9c-450b-97f2-f0ae809184f7}</t>
  </si>
  <si>
    <t>VRN - propustek km 166,834</t>
  </si>
  <si>
    <t>{7febabc1-f5db-4815-83df-c2791ae543a8}</t>
  </si>
  <si>
    <t>KRYCÍ LIST SOUPISU PRACÍ</t>
  </si>
  <si>
    <t>Objekt:</t>
  </si>
  <si>
    <t>001 - SO 03-20-02 Železniční most v km 163,520</t>
  </si>
  <si>
    <t>Soupis:</t>
  </si>
  <si>
    <t>001 - ZRN - most km 163,520</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</si>
  <si>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</si>
  <si>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</si>
  <si>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</si>
  <si>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</si>
  <si>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</si>
  <si>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</si>
  <si>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</si>
  <si>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</si>
  <si>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</si>
  <si>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</si>
  <si>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</si>
  <si>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</si>
  <si>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</si>
  <si>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</si>
  <si>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</si>
  <si>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711 - Izolace proti vodě, vlhkosti a plynům</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</si>
  <si>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</si>
  <si>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</si>
  <si>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</si>
  <si>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</si>
  <si>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</si>
  <si>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</si>
  <si>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</si>
  <si>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</si>
  <si>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</si>
  <si>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</si>
  <si>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</si>
  <si>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</si>
  <si>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</si>
  <si>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</si>
  <si>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</si>
  <si>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</si>
  <si>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</si>
  <si>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</si>
  <si>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</si>
  <si>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111201101</t>
  </si>
  <si>
    <t>Odstranění křovin a stromů průměru kmene do 100 mm i s kořeny z celkové plochy do 1000 m2</t>
  </si>
  <si>
    <t>m2</t>
  </si>
  <si>
    <t>CS ÚRS 2019 02</t>
  </si>
  <si>
    <t>4</t>
  </si>
  <si>
    <t>-1080866276</t>
  </si>
  <si>
    <t>PP</t>
  </si>
  <si>
    <t xml:space="preserve">Odstranění křovin a stromů s odstraněním kořenů  průměru kmene do 100 mm do sklonu terénu 1 : 5, při celkové ploše do 1 000 m2</t>
  </si>
  <si>
    <t>PSC</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</si>
  <si>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</si>
  <si>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VV</t>
  </si>
  <si>
    <t>3/4 není ve výškách:</t>
  </si>
  <si>
    <t>"Vpravo"(2*7*5+5*18)*0,75</t>
  </si>
  <si>
    <t>"Vlevo"(2*7*5+5*18)*0,75</t>
  </si>
  <si>
    <t>pro přístuk k mostu od komunikace u mostu v km 163,600 (pozemek SŽDC):</t>
  </si>
  <si>
    <t>70*3</t>
  </si>
  <si>
    <t>Součet</t>
  </si>
  <si>
    <t>111251111</t>
  </si>
  <si>
    <t>Drcení ořezaných větví D do 100 mm s odvozem do 20 km</t>
  </si>
  <si>
    <t>m3</t>
  </si>
  <si>
    <t>-1414380476</t>
  </si>
  <si>
    <t>Drcení ořezaných větví strojně - (štěpkování) s naložením na dopravní prostředek a odvozem drtě do 20 km a se složením o průměru větví do 100 mm</t>
  </si>
  <si>
    <t xml:space="preserve">Poznámka k souboru cen:_x000d_
1. V cenách nejsou započteny náklady na uložení drti na skládku. 2. Měří se objem nadrcené hmoty. </t>
  </si>
  <si>
    <t>(450+80)*0,02</t>
  </si>
  <si>
    <t>3</t>
  </si>
  <si>
    <t>115001105</t>
  </si>
  <si>
    <t>Převedení vody potrubím DN do 600</t>
  </si>
  <si>
    <t>m</t>
  </si>
  <si>
    <t>-1588178295</t>
  </si>
  <si>
    <t>Převedení vody potrubím průměru DN přes 300 do 600</t>
  </si>
  <si>
    <t xml:space="preserve">Poznámka k souboru cen:_x000d_
1. Ceny lze použít na převedení vody na vzdálenost větší než 20 m, tedy za každý další metr přes 20 m. 2. Ceny lze použít i pro převedení vody žlaby; přitom lze použít ceny : a) 1101 pro žlaby rozvinutého obvodu do 0,30 m, b) 1102 pro žlaby rozvinutého obvodu do 0,50 m, c) 1103 pro žlaby rozvinutého obvodu do 0,80 m, d) 1104 pro žlaby rozvinutého obvodu do 1,00 m, e) 1105 pro žlaby rozvinutého obvodu do 2,00 m, f) 1106 pro žlaby rozvinutého obvodu do 3,00 m. 3. Ceny lze použít i pro ocenění výtlačného potrubí. 4. Ceny lze použít jen pro převedení vody, získané čerpáním při provádění stavebních prací. 5. V ceně jsou započteny i náklady na: a) montáž a demontáž potrubí nebo žlabu, těsnění po dobu provozu a opotřebení hmot, b) podpěrné konstrukce dřevěné. 6. V ceně nejsou započteny náklady na nutné zemní práce; tyto se oceňují příslušnými cenami souborů cen této části. </t>
  </si>
  <si>
    <t>P</t>
  </si>
  <si>
    <t>Poznámka k položce:_x000d_
včetně příp. čerpání</t>
  </si>
  <si>
    <t>119001421</t>
  </si>
  <si>
    <t>Dočasné zajištění kabelů a kabelových tratí ze 3 volně ložených kabelů</t>
  </si>
  <si>
    <t>-593105341</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</si>
  <si>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</si>
  <si>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t>
  </si>
  <si>
    <t>2*20</t>
  </si>
  <si>
    <t>5</t>
  </si>
  <si>
    <t>121101101</t>
  </si>
  <si>
    <t>Sejmutí ornice s přemístěním na vzdálenost do 50 m</t>
  </si>
  <si>
    <t>1997375918</t>
  </si>
  <si>
    <t xml:space="preserve">Sejmutí ornice nebo lesní půdy  s vodorovným přemístěním na hromady v místě upotřebení nebo na dočasné či trvalé skládky se složením, na vzdálenost do 50 m</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</si>
  <si>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</si>
  <si>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"Vpravo"(6,61+5,075)*3*0,15</t>
  </si>
  <si>
    <t>"Vlevo"(3,84+6,56)*3*0,15</t>
  </si>
  <si>
    <t>6</t>
  </si>
  <si>
    <t>129103101</t>
  </si>
  <si>
    <t>Čištění otevřených koryt vodotečí š dna do 5 m hl do 2,5 m v hornině tř. 1 a 2</t>
  </si>
  <si>
    <t>-1237825065</t>
  </si>
  <si>
    <t>Čištění otevřených koryt vodotečí s přehozením rozpojeného nánosu do 3 m nebo s naložením na dopravní prostředek při šířce původního dna do 5 m a hloubce koryta do 2,5 m v horninách tř. 1 a 2</t>
  </si>
  <si>
    <t xml:space="preserve">Poznámka k souboru cen:_x000d_
1. Ceny jsou určeny pro čištění vodních koryt upravených i neupravených na suchu nebo při hloubce vody do 300 mm nad původním dnem. 2. V cenách jsou započteny i náklady na svislé přehození výkopku. 3. V cenách nejsou započteny náklady pro vodorovné přemístění nánosu na vzdálenost přes 3 m ; toto přemístění se oceňuje cenami souborů cen 162 . 0-1 . Vodorovné přemístění výkopku části A 01 katalogu 800-1 Zemní práce. 4. Ceny nelze použít pro: a) čištění vodních koryt, které nejsou omezeny po obou stranách zdmi při průměrné tloušťce nánosu přes 500 mm; tyto práce se oceňují podle své povahy cenami souborů cen 124 . 0-31 Vykopávky pro koryta vodotečí nebo 127 . 0-32 Vykopávky pod vodou zářezů pro shybky a jiná podzemní vedení katalogu 800-1 Zemní práce, části A 01, b) čištění vodních koryt při hloubce vody přes 300 mm; tyto práce se oceňují cenami souboru cen 127 . 0-32 Vykopávky pod vodou zářezů pro shybky a jiná podzemní vedení katalogu 800-1 Zemní práce, části A 01, c) čištění uzavřených koryt vodotečí; tyto zemní práce se oceňují individuálně; d) shrabání organických naplavenin na břehových plochách po velké vodě; tyto práce se oceňují cenami souboru cen 185 80-31 Shrabání pokoseného porostu a organických naplavenin. 5. Čištění otevřených koryt vodotečí při šířce dna do 5 m a hloubce koryta přes 2,5 m a při šířce dna přes 5 m a hloubce koryta přes 5 m se oceňuje tak, že k cenám tohoto souboru cen se vždy připočítává za každých dalších i započatých 1,5 m hloubky jedno přehození výkopku příslušnou cenou souboru cen 166 10-11 Přehození neulehlého výkopku katalogu 800-1 Zemní práce, části A 01. 6. Množství jednotek se určuje v m3 nánosu z anorganických nebo organických hmot. </t>
  </si>
  <si>
    <t>"vyčištění koryta toku pod mostem" 3,76*(12,5+20,5+13)*0,3</t>
  </si>
  <si>
    <t>7</t>
  </si>
  <si>
    <t>131301102</t>
  </si>
  <si>
    <t>Hloubení jam nezapažených v hornině tř. 4 objemu do 1000 m3</t>
  </si>
  <si>
    <t>-1003741748</t>
  </si>
  <si>
    <t>Hloubení nezapažených jam a zářezů s urovnáním dna do předepsaného profilu a spádu v hornině tř. 4 přes 100 do 1 000 m3</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</si>
  <si>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</si>
  <si>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"Výkopy za římsami"0,6*1,1*16*2</t>
  </si>
  <si>
    <t>"Výkopy pro patky zábradlí" 21*0,45*0,45*1</t>
  </si>
  <si>
    <t>"Výkop pro gabiony" 3,1*16,285*1,0</t>
  </si>
  <si>
    <t>8</t>
  </si>
  <si>
    <t>131301109</t>
  </si>
  <si>
    <t>Příplatek za lepivost u hloubení jam nezapažených v hornině tř. 4</t>
  </si>
  <si>
    <t>745347665</t>
  </si>
  <si>
    <t>Hloubení nezapažených jam a zářezů s urovnáním dna do předepsaného profilu a spádu Příplatek k cenám za lepivost horniny tř. 4</t>
  </si>
  <si>
    <t>75,857/2</t>
  </si>
  <si>
    <t>9</t>
  </si>
  <si>
    <t>153191121</t>
  </si>
  <si>
    <t>Zřízení těsnění hradicích stěn ze zhutněné sypaniny</t>
  </si>
  <si>
    <t>-250272731</t>
  </si>
  <si>
    <t xml:space="preserve">Těsnění hradicích stěn nepropustnou hrázkou  ze zhutněné sypaniny při stěně nebo nepropustnou výplní ze zhutněné sypaniny mezi stěnami zřízení</t>
  </si>
  <si>
    <t xml:space="preserve">Poznámka k souboru cen:_x000d_
1. Dodání sypaniny se oceňuje ve specifikaci. 2. V cenách -1121 a -1131 jsou započteny i náklady na potřebné přemístění sypaniny až do vzdálenosti 40 m. 3. Množství měrných jednotek se určuje v m3 zřizovaného těsnění, míru hutnění předepíše projekt. 4. Cenu lze použít pro jakoukoliv míru zhutnění. </t>
  </si>
  <si>
    <t>3,76*1*1</t>
  </si>
  <si>
    <t>10</t>
  </si>
  <si>
    <t>153191131</t>
  </si>
  <si>
    <t>Odstranění těsnění hradicích stěn ze zhutněné sypaniny</t>
  </si>
  <si>
    <t>-849476718</t>
  </si>
  <si>
    <t xml:space="preserve">Těsnění hradicích stěn nepropustnou hrázkou  ze zhutněné sypaniny při stěně nebo nepropustnou výplní ze zhutněné sypaniny mezi stěnami odstranění</t>
  </si>
  <si>
    <t>11</t>
  </si>
  <si>
    <t>162201102</t>
  </si>
  <si>
    <t>Vodorovné přemístění do 50 m výkopku/sypaniny z horniny tř. 1 až 4</t>
  </si>
  <si>
    <t>-269479601</t>
  </si>
  <si>
    <t xml:space="preserve">Vodorovné přemístění výkopku nebo sypaniny po suchu  na obvyklém dopravním prostředku, bez naložení výkopku, avšak se složením bez rozhrnutí z horniny tř. 1 až 4 na vzdálenost přes 20 do 50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</si>
  <si>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</si>
  <si>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Poznámka k položce:_x000d_
ornice</t>
  </si>
  <si>
    <t>ornice:</t>
  </si>
  <si>
    <t>9,938</t>
  </si>
  <si>
    <t>12</t>
  </si>
  <si>
    <t>162701105</t>
  </si>
  <si>
    <t>Vodorovné přemístění do 10000 m výkopku/sypaniny z horniny tř. 1 až 4</t>
  </si>
  <si>
    <t>-1229946297</t>
  </si>
  <si>
    <t xml:space="preserve">Vodorovné přemístění výkopku nebo sypaniny po suchu  na obvyklém dopravním prostředku, bez naložení výkopku, avšak se složením bez rozhrnutí z horniny tř. 1 až 4 na vzdálenost přes 9 000 do 10 000 m</t>
  </si>
  <si>
    <t>z čištění koryta a z hloubení jam:</t>
  </si>
  <si>
    <t>51,888+75,857</t>
  </si>
  <si>
    <t>13</t>
  </si>
  <si>
    <t>162701109</t>
  </si>
  <si>
    <t>Příplatek k vodorovnému přemístění výkopku/sypaniny z horniny tř. 1 až 4 ZKD 1000 m přes 10000 m</t>
  </si>
  <si>
    <t>1222822929</t>
  </si>
  <si>
    <t xml:space="preserve">Vodorovné přemístění výkopku nebo sypaniny po suchu  na obvyklém dopravním prostředku, bez naložení výkopku, avšak se složením bez rozhrnutí z horniny tř. 1 až 4 na vzdálenost Příplatek k ceně za každých dalších i započatých 1 000 m</t>
  </si>
  <si>
    <t>Poznámka k položce:_x000d_
např. Ekostavby Žatec, 28 km</t>
  </si>
  <si>
    <t>127,745*18</t>
  </si>
  <si>
    <t>14</t>
  </si>
  <si>
    <t>167101101</t>
  </si>
  <si>
    <t>Nakládání výkopku z hornin tř. 1 až 4 do 100 m3</t>
  </si>
  <si>
    <t>1865955685</t>
  </si>
  <si>
    <t xml:space="preserve">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</si>
  <si>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</si>
  <si>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171151101</t>
  </si>
  <si>
    <t>Hutnění boků násypů pro jakýkoliv sklon a míru zhutnění svahu</t>
  </si>
  <si>
    <t>2090432844</t>
  </si>
  <si>
    <t xml:space="preserve">Hutnění boků násypů z hornin soudržných a sypkých  pro jakýkoliv sklon, délku a míru zhutnění svahu</t>
  </si>
  <si>
    <t xml:space="preserve">"hutnění svahů násypu"  320</t>
  </si>
  <si>
    <t>16</t>
  </si>
  <si>
    <t>171201211</t>
  </si>
  <si>
    <t>Poplatek za uložení stavebního odpadu - zeminy a kameniva na skládce</t>
  </si>
  <si>
    <t>t</t>
  </si>
  <si>
    <t>1523276973</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</si>
  <si>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</si>
  <si>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</si>
  <si>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137,683*2</t>
  </si>
  <si>
    <t>17</t>
  </si>
  <si>
    <t>174111311</t>
  </si>
  <si>
    <t>Zásyp sypaninou se zhutněním přes 3 m3 pro spodní stavbu železnic</t>
  </si>
  <si>
    <t>-646966706</t>
  </si>
  <si>
    <t>Zásyp sypaninou pro spodní stavbu železnic objemu přes 3 m3 se zhutněním</t>
  </si>
  <si>
    <t xml:space="preserve">Poznámka k souboru cen:_x000d_
1. Ceny jsou určeny pro pro jakoukoliv míru zhutnění. 2. Míru zhutnění předepisuje projekt. </t>
  </si>
  <si>
    <t>"Zásyp štěrkopískem"</t>
  </si>
  <si>
    <t>"Výkop pro gabiony" 2,2*16,285*1,0</t>
  </si>
  <si>
    <t>18</t>
  </si>
  <si>
    <t>M</t>
  </si>
  <si>
    <t>583441970</t>
  </si>
  <si>
    <t>štěrkodrť frakce 0/63</t>
  </si>
  <si>
    <t>1928477871</t>
  </si>
  <si>
    <t>35,827*1,8</t>
  </si>
  <si>
    <t>19</t>
  </si>
  <si>
    <t>181202305</t>
  </si>
  <si>
    <t>Úprava pláně na násypech se zhutněním</t>
  </si>
  <si>
    <t>-1322309917</t>
  </si>
  <si>
    <t>Úprava pláně na stavbách dálnic strojně na násypech se zhutněním</t>
  </si>
  <si>
    <t xml:space="preserve">Poznámka k souboru cen:_x000d_
1. Ceny se zhutněním jsou určeny pro všechny míry zhutnění. 2. Ceny 10-2301, 10-2302, 20-2301 a 20-2305 jsou určeny pro urovnání nově zřizovaných ploch vodorovných nebo ve sklonu do 1:5 pod zpevnění ploch jakéhokoliv druhu, pod humusování, drnování a dále předepíše-li projekt urovnání pláně z jiného důvodu. 3. Cena 10-2303 je určena pro vyplnění sypaninou prohlubní zářezů v horninách třídy II a III. 4. Ceny neplatí pro zhutnění podloží pod násypy; toto zhutnění se oceňuje cenou 215 90-1101 Zhutnění podloží pod násypy. 5. Ceny neplatí pro urovnání lavic (berem) šířky do 3 m přerušujících svahy, pro urovnání dna příkopů pro jakoukoliv jejich šířku; toto urovnání se oceňuje cenami souboru cen 182 . 0-11 Svahování trvalých svahů do projektovaných profilů A 01 tohoto katalogu. 6. Urovnání ploch ve sklonu přes 1:5 (svahování) se oceňuje cenou 182 20-1101 Svahování trvalých svahů do projektovaných profilů, části A 01 tohoto katalogu. 7. Vyplnění prohlubní v horninách třídy II a III betonem nebo stabilizací se oceňuje cenami části A 01 Zřízení konstrukcí katalogu 822-1 Komunikace pozemní a letiště. </t>
  </si>
  <si>
    <t>"zemní pláň pod gabiony" 18*3,35</t>
  </si>
  <si>
    <t>20</t>
  </si>
  <si>
    <t>181411122</t>
  </si>
  <si>
    <t>Založení lučního trávníku výsevem plochy do 1000 m2 ve svahu do 1:2</t>
  </si>
  <si>
    <t>1434588519</t>
  </si>
  <si>
    <t>Založení trávníku na půdě předem připravené plochy do 1000 m2 výsevem včetně utažení lučního na svahu přes 1:5 do 1:2</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</si>
  <si>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</si>
  <si>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"výsev na upravované části náspu" 320</t>
  </si>
  <si>
    <t>005724700</t>
  </si>
  <si>
    <t>osivo směs travní univerzál</t>
  </si>
  <si>
    <t>kg</t>
  </si>
  <si>
    <t>757073196</t>
  </si>
  <si>
    <t>320*0,03</t>
  </si>
  <si>
    <t>22</t>
  </si>
  <si>
    <t>182201101</t>
  </si>
  <si>
    <t>Svahování násypů</t>
  </si>
  <si>
    <t>691262315</t>
  </si>
  <si>
    <t xml:space="preserve">Svahování trvalých svahů do projektovaných profilů  s potřebným přemístěním výkopku při svahování násypů v jakékoliv hornině</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</si>
  <si>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</si>
  <si>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320</t>
  </si>
  <si>
    <t xml:space="preserve">"svahování upravované části náspu" </t>
  </si>
  <si>
    <t>23</t>
  </si>
  <si>
    <t>182301122</t>
  </si>
  <si>
    <t>Rozprostření ornice pl do 500 m2 ve svahu přes 1:5 tl vrstvy do 150 mm</t>
  </si>
  <si>
    <t>-1284191291</t>
  </si>
  <si>
    <t>Rozprostření a urovnání ornice ve svahu sklonu přes 1:5 při souvislé ploše do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</si>
  <si>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</si>
  <si>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 xml:space="preserve"> Zakládání</t>
  </si>
  <si>
    <t>24</t>
  </si>
  <si>
    <t>224112116</t>
  </si>
  <si>
    <t>Vrty maloprofilové D do 56 mm úklon přes 45° hl do 25 m hor. V a VI</t>
  </si>
  <si>
    <t>1823717316</t>
  </si>
  <si>
    <t>Maloprofilové vrty průběžným sacím vrtáním průměru do 56 mm úklonu přes 45° v hl 0 až 25 m v hornině tř. V a VI</t>
  </si>
  <si>
    <t>"Dle přílohy - Injektáž krídla" 726,16</t>
  </si>
  <si>
    <t>"Dle přílohy - Injektáž opěr a klenby"443</t>
  </si>
  <si>
    <t>25</t>
  </si>
  <si>
    <t>274311127</t>
  </si>
  <si>
    <t>Základové pasy, prahy, věnce a ostruhy z betonu prostého C 25/30</t>
  </si>
  <si>
    <t>888363010</t>
  </si>
  <si>
    <t>Základové konstrukce z betonu prostého pasy, prahy, věnce a ostruhy ve výkopu nebo na hlavách pilot C 25/30</t>
  </si>
  <si>
    <t xml:space="preserve">Poznámka k souboru cen:_x000d_
1. V cenách jsou započteny i náklady na: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 b) ošetření a ochranu čerstvě uloženého betonu. 2. V cenách nejsou započteny náklady na: a) zhutnění podkladní vrstvy nebo vyčištění základové spáry u plošného založení, b) zhotovení vrtací šablony pilot nebo odbourání hlav pilot u základu založeného na pilotách. </t>
  </si>
  <si>
    <t>"prahy dlažby v korytě toku" 0,8*0,4*3,8*2</t>
  </si>
  <si>
    <t>26</t>
  </si>
  <si>
    <t>275322511</t>
  </si>
  <si>
    <t>Základové patky ze ŽB se zvýšenými nároky na prostředí tř. C 25/30</t>
  </si>
  <si>
    <t>2129471924</t>
  </si>
  <si>
    <t>Základy z betonu železového (bez výztuže) patky z betonu se zvýšenými nároky na prostředí tř. C 25/30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</si>
  <si>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 </t>
  </si>
  <si>
    <t>21*0,35*0,35*0,95</t>
  </si>
  <si>
    <t>27</t>
  </si>
  <si>
    <t>275361821</t>
  </si>
  <si>
    <t>Výztuž základových patek betonářskou ocelí 10 505 (R)</t>
  </si>
  <si>
    <t>-1683857525</t>
  </si>
  <si>
    <t>Výztuž základů patek z betonářské oceli 10 505 (R)</t>
  </si>
  <si>
    <t xml:space="preserve">Poznámka k souboru cen:_x000d_
1. Ceny platí pro desky rovné, s náběhy, hřibové nebo upnuté do žeber včetně výztuže těchto žeber. </t>
  </si>
  <si>
    <t>"Výztuž patek pro zábradlí"0,09521</t>
  </si>
  <si>
    <t>28</t>
  </si>
  <si>
    <t>281601111</t>
  </si>
  <si>
    <t>Injektování vrtů nízkotlaké vzestupné s jednoduchým obturátorem tlakem do 0,6 MPa</t>
  </si>
  <si>
    <t>hod</t>
  </si>
  <si>
    <t>1556290681</t>
  </si>
  <si>
    <t xml:space="preserve">Injektování  s jednoduchým obturátorem nebo bez obturátoru vzestupné, tlakem do 0,60 MPa</t>
  </si>
  <si>
    <t xml:space="preserve">Poznámka k souboru cen:_x000d_
1. Ceny nelze použít pro injektování: a) mikropilot a kotev; toto injektování se oceňuje cenami souboru cen 28. 60-21 Injektování povrchové s dvojitým obturátorem mikropilot nebo kotev, b) aktivovanou maltou; toto injektování se oceňuje cenami souboru cen 28. 60-41 Injektování aktivovanými směsmi, c) vysokotlaké s dvojitým obturátorem; toto injektování se oceňuje cenami souboru cen 282 60-31 Injektování vysokotlaké s dvojitým obturátorem, d) organickými pryskyřicemi neředitelnými vodou; toto injektování se oceňuje cenami souboru cen 282 60-51 Injektování povrchové vysokotlaké pryskyřicemi neředitelnými vodou, e) živicemi za tepla; toto injektování se oceňuje individuálně, f) tryskové; tato injektáž se oceňuje cenami souboru cen 282 61-21 Trysková injektáž vrtů vzestupná. 2. Ceny nelze použít pro vysokotlaké injektování injekční stanicí s automatickou registrací parametrů; toto injektování se oceňuje cenami souboru cen 282 60-31 Injektování vysokotlaké s dvojitým obturátorem. 3. Rozhodující pro volbu ceny podle výšky tlaku je maximální tlak na jednom vrtu. 4. Cena -1129 Příplatek za injektování organickými pryskyřicemi nelze použít pro vodní zkoušky vrtů. </t>
  </si>
  <si>
    <t>197,600*3,5</t>
  </si>
  <si>
    <t>29</t>
  </si>
  <si>
    <t>58521133-01</t>
  </si>
  <si>
    <t>Injektážní směs</t>
  </si>
  <si>
    <t>1594061593</t>
  </si>
  <si>
    <t xml:space="preserve">"Klenba  a opěry - odhadovaná mezerovitost 8%" 1550*0,08</t>
  </si>
  <si>
    <t>"Křídla 10%" 736*0,10</t>
  </si>
  <si>
    <t>Svislé a kompletní konstrukce</t>
  </si>
  <si>
    <t>30</t>
  </si>
  <si>
    <t>317321118</t>
  </si>
  <si>
    <t>Mostní římsy ze ŽB C 30/37</t>
  </si>
  <si>
    <t>-1590746146</t>
  </si>
  <si>
    <t xml:space="preserve">Římsy ze železového betonu  C 30/37</t>
  </si>
  <si>
    <t xml:space="preserve">Poznámka k souboru cen:_x000d_
1. V cenách jsou započteny náklady na: a) kontrolu výztuže a bednění s potřebným krytím výztuže, b) uhlazení horního povrchu římsy, ošetření čerstvě uloženého betonu požadované certifikované kvality. 2. Soubor cen nelze použít pro římsy, které jsou betonovány jako součást desky mostovky. </t>
  </si>
  <si>
    <t>"Římsa pravá" 2,21</t>
  </si>
  <si>
    <t>"Římsa levá" 2,25</t>
  </si>
  <si>
    <t>"Římsy na krídlech"7,7</t>
  </si>
  <si>
    <t>31</t>
  </si>
  <si>
    <t>317353121</t>
  </si>
  <si>
    <t>Bednění mostních říms všech tvarů - zřízení</t>
  </si>
  <si>
    <t>-105254634</t>
  </si>
  <si>
    <t xml:space="preserve">Bednění mostní římsy  zřízení všech tvarů</t>
  </si>
  <si>
    <t xml:space="preserve">Poznámka k souboru cen:_x000d_
1. Cenu -3121 lze použít pro klasické pohledové bednění všech tvarů z palubek a hranolů osazených na konzolách nebo na podporách vyložení římsy. 2. Cenu -3122 lze použít pro bednění konstantního tvaru zhotovené pojízdné formy přesunovaného k betonáži po jednotlivých záběrech 25 m. 3. Náklady na drobný spotřební materiál (např. hřebíky, latě, lavičáky) jsou započteny v režijních nákladech. 4. V ceně -3121 jsou započteny náklady na založení, sestavení a osazení bednění římsy, nástřik bednění odformovacím prostředkem a opotřebení pohledového bednění podle počtu užití. 5. V ceně -3122 jsou započteny náklady na osazení římsového vozíku a jeho měsíční nájemné vztažené k ploše bednění. 6. V cenách -3221 a -3222 jsou započteny náklady na odbednění a očištění bednění. 7. V ceně -3311 jsou započteny náklady na vložení matrice architektonického designu v pohledové ploše s nalepením vložky na podklad z jakéhokoliv bednění a výměnu opotřebeného designu matrice podle počtu užití. 8. Ceny obsahují i materiál distančních tělísek výztuže, ale vlastní ukládka tělísek je zahrnuta v souboru cen 317 36-11 Výztuž ztužujících věnců kleneb nebo ukončujících říms. 9. V cenách nejsou započteny náklady na: a) první montáž a poslední demontáž transportních dílců římsového vozíku, tyto se oceňují souborem cen 948 41-1 . Podpěrné skruže a podpěry dočasné kovové, b) výplně dilatačních spár včetně bednění čel dilatační spáry, tyto se oceňují souborem cen 931 99-41 Těsnění spáry betonové konstrukce pásy, profily, tmely, c) nátěr pečetící styčné plochy boku nosné konstrukce a římsy, tyto se oceňují souborem cen 628 61-11.. Nátěr mostních betonových konstrukcí epoxidový, d) podpěrné konstrukce pod bedněním říms, tyto práce se oceňují souborem cen 946 23-11 Zavěšené lešení pod bednění mostních říms. </t>
  </si>
  <si>
    <t>14,285*(0,250+0,225)*2</t>
  </si>
  <si>
    <t>(11,145+14+11,17+11,96)*(0,25+0,225)</t>
  </si>
  <si>
    <t>32</t>
  </si>
  <si>
    <t>317353221</t>
  </si>
  <si>
    <t>Bednění mostních říms všech tvarů - odstranění</t>
  </si>
  <si>
    <t>1536779096</t>
  </si>
  <si>
    <t xml:space="preserve">Bednění mostní římsy  odstranění všech tvarů</t>
  </si>
  <si>
    <t>33</t>
  </si>
  <si>
    <t>317361116</t>
  </si>
  <si>
    <t>Výztuž mostních říms z betonářské oceli 10 505</t>
  </si>
  <si>
    <t>-562346940</t>
  </si>
  <si>
    <t xml:space="preserve">Výztuž mostních železobetonových říms  z betonářské oceli 10 505 (R) nebo BSt 500</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</si>
  <si>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 2. Boční třmínky výztuže ke kotvení výztuže římsy osazené v nosné konstrukci se oceňují souborem cen 421 36-1 . Výztuž deskových konstrukcí. 3. V cenách nejsou započteny náklady na osazení kotevních stoliček, tyto se oceňují souborem cen 936 17- . 1 Osazení kovových doplňků mostního vybavení jednotlivě. 4. V cenách jsou započteny i náklady na osazení distančních tělísek pro předepsané krytí výztuže. Materiál těchto tělísek je započten v cenách bednění římsy. </t>
  </si>
  <si>
    <t>"římsa vlevo"0,322</t>
  </si>
  <si>
    <t>"římsa vpravo"0,322</t>
  </si>
  <si>
    <t>"římsy na křídlech"1,098</t>
  </si>
  <si>
    <t>34</t>
  </si>
  <si>
    <t>317661142</t>
  </si>
  <si>
    <t>Výplň spár monolitické římsy tmelem polyuretanovým šířky spáry do 40 mm</t>
  </si>
  <si>
    <t>-283617378</t>
  </si>
  <si>
    <t xml:space="preserve">Výplň spár monolitické římsy tmelem  polyuretanovým, spára šířky přes 15 do 40 mm</t>
  </si>
  <si>
    <t xml:space="preserve">Poznámka k souboru cen:_x000d_
1. V cenách jsou započteny i náklady na bednící lišty do bednění monolitické konstrukce římsy, vyčištění spáry, penetraci spáry slučitelnou s tmelem, vlastní tmelení spáry pistolí kartuše a uhlazení povrchu tmelu, u dilatačních spár předtěsnění spáry. </t>
  </si>
  <si>
    <t>"římsy na křídlech"4*(0,7+0,25+0,22)</t>
  </si>
  <si>
    <t>"rímsy na průčelí"4*(0,7+0,25+0,22)</t>
  </si>
  <si>
    <t>35</t>
  </si>
  <si>
    <t>321222111</t>
  </si>
  <si>
    <t>Zdění obkladního zdiva vodních staveb řádkového</t>
  </si>
  <si>
    <t>1633328725</t>
  </si>
  <si>
    <t xml:space="preserve">Zdění obkladního zdiva vodních staveb  přehrad, jezů a plavebních komor, spodní stavby vodních elektráren, odběrných věží a výpustných zařízení, opěrných zdí, šachet, šachtic a ostatních konstrukcí řádkového hrubého i čistého na maltu cementovou tl. od 250 do 450 mm</t>
  </si>
  <si>
    <t xml:space="preserve">Poznámka k souboru cen:_x000d_
1. Ceny -2311, -2312 lze použít i pro: a) osazení kamenných desek největší tl. přes 300 mm, b) zdivo kvádrové z šablonových kvádrů. 2. Ceny neplatí pro obklady zdí kamennými deskami; tyto se oceňují cenami katalogu 800-782 – Obklady z kamene. 3. Pro volbu cen -2311 a -2312 je rozhodující objem nejmenšího pravoúhlého rovnoběžnostěnu opsaného jednotlivým šablonovým kvádrům. 4. V cenách jsou započteny i náklady na vypracování lícních ploch. 5. Objem se stanoví: a) u ceny -2111 v m3 zdiva s tím, že objem dutin do 0,20 m3 jednotlivě se neodečítá, b) u cen -2311, -2312 v m3 součinem skutečného objemu kvádru a součinitele 1,057. 6. V cenách nejsou započteny náklady na dodávku kamene a kvádrů. Tyto se oceňují ve specifikaci. Ztratné lze dohodnout u řádkového zdiva hrubého ve výši 8 %, u řádkového zdiva čistého ve výši 10 % a u zdiva kvádrového ve výši 0,75 %. </t>
  </si>
  <si>
    <t>"vyzdění bermy podél blatenské opery a křídel"(11,8+20,5+12,5)*0,5*0,5</t>
  </si>
  <si>
    <t>Vodorovné konstrukce</t>
  </si>
  <si>
    <t>36</t>
  </si>
  <si>
    <t>451475111</t>
  </si>
  <si>
    <t>Podkladní vrstva plastbetonová samonivelační první vrstva tl 10 mm</t>
  </si>
  <si>
    <t>-1555409630</t>
  </si>
  <si>
    <t xml:space="preserve">Podkladní vrstva plastbetonová  samonivelační, tloušťky do 10 mm první vrstva</t>
  </si>
  <si>
    <t xml:space="preserve">Poznámka k souboru cen:_x000d_
1. V cenách jsou započteny náklady na: a) dávkovou výrobu plastbetonu na stavbě, manipulaci ručně v úrovni konstrukce pro drenážní plastbetony nebo jeřábem pro uložení na úložné bloky ložiska pilířů, b) rozprostření samonivelačního plastbetonu pro ložiska, tixotropního pro patní sloupky snímatelného zábradlí a svodidel nebo drenážního plastbetonu v místě vsaku odvodňovací trubky, případně odvodňovací drážky podél obrubníku mostní římsy, urovnání povrchu plastbetonu v požadované konečné tloušťce. 2. V cenách nejsou započteny náklady na úpravu úložné plochy. </t>
  </si>
  <si>
    <t>Poznámka k položce:_x000d_
polymermalta pod kotevní desky zábradlí</t>
  </si>
  <si>
    <t>pro osazení zábradlí na patky:</t>
  </si>
  <si>
    <t>2*(11+10)*0,2*0,2</t>
  </si>
  <si>
    <t>37</t>
  </si>
  <si>
    <t>451475112</t>
  </si>
  <si>
    <t>Podkladní vrstva plastbetonová samonivelační každá další vrstva tl 10 mm</t>
  </si>
  <si>
    <t>1254392155</t>
  </si>
  <si>
    <t xml:space="preserve">Podkladní vrstva plastbetonová  samonivelační, tloušťky do 10 mm každá další vrstva</t>
  </si>
  <si>
    <t>38</t>
  </si>
  <si>
    <t>465513157</t>
  </si>
  <si>
    <t>Dlažba svahu u opěr z upraveného lomového žulového kamene tl 200 mm do lože C 25/30 pl přes 10 m2</t>
  </si>
  <si>
    <t>1733574739</t>
  </si>
  <si>
    <t xml:space="preserve">Dlažba svahu u mostních opěr z upraveného lomového žulového kamene  s vyspárováním maltou MC 25, šíře spáry 15 mm do betonového lože C 25/30 tloušťky 200 mm, plochy přes 10 m2</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</si>
  <si>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 2. V cenách nejsou započteny náklady na podkladní vrstvy ze štěrkopísku, tyto se oceňují souborem cen 451 57- . 1 Podkladní a výplňová vrstva z kameniva. </t>
  </si>
  <si>
    <t>"dláždění za křídly šířky 1m"(11,145+14+11,17+11,96)*1</t>
  </si>
  <si>
    <t>"dláždění za římsou šířky 1m"2*14,75*1</t>
  </si>
  <si>
    <t>"nová dlažba koryta toku pod mostem"3,8*(12,5+20,45+13,5)</t>
  </si>
  <si>
    <t>(Pi*((2*2+0,5*0,5)+(2+0,5)*1,5))*0,5"svahový kužel na konci křídla vpravo opěra Kaštice"</t>
  </si>
  <si>
    <t>39</t>
  </si>
  <si>
    <t>273361412</t>
  </si>
  <si>
    <t>Výztuž základových desek ze svařovaných sítí do 6 kg/m2</t>
  </si>
  <si>
    <t>-1318605152</t>
  </si>
  <si>
    <t>Výztuž základových konstrukcí desek ze svařovaných sítí, hmotnosti přes 3,5 do 6 kg/m2</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</si>
  <si>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 2. V cenách jsou započteny i náklady na osazení distančních tělísek pro předepsané krytí výztuže. Materiál těchto tělísek je zahrnut v cenách bednění základů. </t>
  </si>
  <si>
    <t>výztuž dlažby (KARI 6/100/100 mm):</t>
  </si>
  <si>
    <t>266,851*1,3*4,44/1000</t>
  </si>
  <si>
    <t>Úpravy povrchů, podlahy a osazování výplní</t>
  </si>
  <si>
    <t>40</t>
  </si>
  <si>
    <t>628613233</t>
  </si>
  <si>
    <t>Protikorozní ochrana OK mostu III. tř.- základní a podkladní epoxidový, vrchní PU nátěr s metalizací</t>
  </si>
  <si>
    <t>2059983234</t>
  </si>
  <si>
    <t>Protikorozní ochrana ocelových mostních konstrukcí včetně otryskání povrchu základní a podkladní epoxidový a vrchní polyuretanový nátěr s metalizací III. třídy</t>
  </si>
  <si>
    <t xml:space="preserve">Poznámka k souboru cen:_x000d_
1. V cenách jsou započteny i náklady na dodávku písku při tryskání. 2. V cenách -3231 až - 3234 nejsou započteny náklady na dodávku zinku pro žárové stříkání; tyto náklady se oceňují ve specifikaci. Orientační spotřeba zinku: a) tř. I - 2,200 kg/m2, b) tř. II - 1,872 kg/m2, c) tř. III - 1,517 kg/m2, d) tř. IV - 1,284 kg/m2. 3. Rozdělení ocelových konstrukcí do tříd je uvedeno v příloze č. 3 Všeobecných podmínek katalogu 800-789 Povrchové úpravy ocelových konstrukcí a technologických zařízení. </t>
  </si>
  <si>
    <t>Poznámka k položce:_x000d_
Zábradlí bude zinkováno ponorem</t>
  </si>
  <si>
    <t>Zábradlí</t>
  </si>
  <si>
    <t>(20,8+18,8)*1,1</t>
  </si>
  <si>
    <t>41</t>
  </si>
  <si>
    <t>15625101</t>
  </si>
  <si>
    <t>drát metalizační Zn D 3mm</t>
  </si>
  <si>
    <t>1094369456</t>
  </si>
  <si>
    <t>43,560*1,517</t>
  </si>
  <si>
    <t>Ostatní konstrukce a práce-bourání</t>
  </si>
  <si>
    <t>42</t>
  </si>
  <si>
    <t>911121211</t>
  </si>
  <si>
    <t>Výroba ocelového zábradli při opravách mostů</t>
  </si>
  <si>
    <t>1027458821</t>
  </si>
  <si>
    <t>Oprava ocelového zábradlí svařovaného nebo šroubovaného výroba</t>
  </si>
  <si>
    <t xml:space="preserve">Poznámka k souboru cen:_x000d_
1. V ceně výroby -1211 jsou započteny i náklady na spojovací materiál. 2. V ceně výroby -1211 nejsou započteny náklady na dodávku materiálu pro výrobu zábradlí; tyto náklady se oceňují jako specifikace u cen montáže. 3. V ceně montáže -1311 jsou započteny i náklady upevnění zábradlí ke konstrukci mostu - vyvrtání otvorů, montáž a dodávku šroubů včetně chemických kotev. 4. V ceně montáže -1311 nejsou započteny náklady na dodávku materiálu, které se oceňují ve specifikaci: a) u vyráběného zábradlí jako dodávka materiálu pro výrobu, b) u nakupovaného zábradlí jako dodávka hotového nakupovaného výrobku. 5. Demontáž ocelového zábradlí se oceňuje cenou 966 07-5141 části B01 tohoto katalogu. </t>
  </si>
  <si>
    <t>20,8+18,8</t>
  </si>
  <si>
    <t>43</t>
  </si>
  <si>
    <t>911121311</t>
  </si>
  <si>
    <t>Montáž ocelového zábradli při opravách mostů</t>
  </si>
  <si>
    <t>1266035926</t>
  </si>
  <si>
    <t>Oprava ocelového zábradlí svařovaného nebo šroubovaného montáž</t>
  </si>
  <si>
    <t>Poznámka k položce:_x000d_
včetně dodání spojovacího materiálu</t>
  </si>
  <si>
    <t>44</t>
  </si>
  <si>
    <t>130104280</t>
  </si>
  <si>
    <t>úhelník ocelový rovnostranný jakost 11 375 70x70x6mm</t>
  </si>
  <si>
    <t>965802552</t>
  </si>
  <si>
    <t>Poznámka k položce:_x000d_
Hmotnost: 6,40 kg/m</t>
  </si>
  <si>
    <t>pro výrobu madel a příčlí nového zábradlí:</t>
  </si>
  <si>
    <t>(8*3*3,97+3*2,8+3*4,8)*6,4/1000</t>
  </si>
  <si>
    <t>45</t>
  </si>
  <si>
    <t>136112380-01</t>
  </si>
  <si>
    <t>plech tlustý hladký jakost S 235 JR, 16x2000x3000 mm</t>
  </si>
  <si>
    <t>-1902306062</t>
  </si>
  <si>
    <t xml:space="preserve">plechy tlusté hladké - tabule jakost oceli S 235JR  (11 375.1) 15  x 2000 x 3000 mm</t>
  </si>
  <si>
    <t>pro kotevní desky zábradlí 200*200*16mm (5,024 kg/ks):</t>
  </si>
  <si>
    <t>(10+11)*5,024/1000</t>
  </si>
  <si>
    <t>46</t>
  </si>
  <si>
    <t>13011067</t>
  </si>
  <si>
    <t>úhelník ocelový rovnostranný jakost 11 375 80x80x10mm</t>
  </si>
  <si>
    <t>502866418</t>
  </si>
  <si>
    <t>Poznámka k položce:_x000d_
Hmotnost: 11,90 kg/m</t>
  </si>
  <si>
    <t>pro výrobu sloupků nového zábradlí:</t>
  </si>
  <si>
    <t>(10+11)*1,055*11,9/1000</t>
  </si>
  <si>
    <t>47</t>
  </si>
  <si>
    <t>931992111</t>
  </si>
  <si>
    <t>Výplň dilatačních spár z pěnového polystyrénu tl 20 mm</t>
  </si>
  <si>
    <t>-1812697284</t>
  </si>
  <si>
    <t xml:space="preserve">Výplň dilatačních spár z polystyrenu  pěnového, tloušťky 20 mm</t>
  </si>
  <si>
    <t xml:space="preserve">Poznámka k souboru cen:_x000d_
1. V cenách jsou započteny náklady na řezání desek z polystyrenu na požadovaný rozměr a uložení do bednění dilatační spáry s nutným zajištěním před betonáží. 2. V cenách nejsou započteny náklady bednění čela dilatační spáry a vložení lišt zkosení dilatační spáry, tmelení dilatační spáry s předtěsněním, tyto se oceňují souborem cen 931 99-41 Těsnění spáry betonové konstrukce pásy, profily a tmely. </t>
  </si>
  <si>
    <t>"římsy na průčelí"4*(0,7+0,25+0,22)</t>
  </si>
  <si>
    <t>48</t>
  </si>
  <si>
    <t>936942211</t>
  </si>
  <si>
    <t>Zhotovení tabulky s letopočtem opravy mostu vložením šablony do bednění</t>
  </si>
  <si>
    <t>kus</t>
  </si>
  <si>
    <t>190101392</t>
  </si>
  <si>
    <t>Zhotovení tabulky s letopočtem opravy nebo větší údržby vložením šablony do bednění</t>
  </si>
  <si>
    <t>Poznámka k položce:_x000d_
Včetně zhotovení 1x základního PKO nátěru výztuže římsy u vlysu s letopočtem s ručním očištěním kartáčem</t>
  </si>
  <si>
    <t>49</t>
  </si>
  <si>
    <t>938121111</t>
  </si>
  <si>
    <t>Odstranění náletových křovin, dřevin a travnatého porostu ve výškách v okolí říms a křídel</t>
  </si>
  <si>
    <t>1868590969</t>
  </si>
  <si>
    <t>Odstraňování náletových křovin, dřevin a travnatého porostu ve výškách v okolí mostních říms a křídel</t>
  </si>
  <si>
    <t>hned podél říms křídel a průčelí, likvidace v pol. č.2:</t>
  </si>
  <si>
    <t>320*0,25</t>
  </si>
  <si>
    <t>50</t>
  </si>
  <si>
    <t>941121111</t>
  </si>
  <si>
    <t>Montáž lešení řadového trubkového těžkého s podlahami zatížení do 300 kg/m2 š do 1,5 m v do 10 m</t>
  </si>
  <si>
    <t>1980394976</t>
  </si>
  <si>
    <t xml:space="preserve">Montáž lešení řadového trubkového těžkého pracovního s podlahami  z fošen nebo dílců min. tl. 38 mm, s provozním zatížením tř. 4 do 300 kg/m2 šířky tř. W15 přes 1,5 do 1,8 m, výšky do 10 m</t>
  </si>
  <si>
    <t xml:space="preserve">Poznámka k souboru cen:_x000d_
1. V ceně jsou započteny i náklady na kotvení lešení. 2. Montáž lešení řadového trubkového těžkého výšky přes 30 m se oceňuje individuálně. 3. Šířkou se rozumí půdorysná vzdálenost, měřená od vnitřního líce sloupků zábradlí k protilehlému volnému okraji podlahy nebo mezi vnitřními líci. </t>
  </si>
  <si>
    <t>"Vlevo"13,6*9,62+(9,62+1,2)/2*2</t>
  </si>
  <si>
    <t>"Vpravo"13,4*9,25+(9,25+1,2)/2*2</t>
  </si>
  <si>
    <t>51</t>
  </si>
  <si>
    <t>941121211</t>
  </si>
  <si>
    <t>Příplatek k lešení řadovému trubkovému těžkému s podlahami š 1,5 m v 10 m za první a ZKD den použití</t>
  </si>
  <si>
    <t>-1554348527</t>
  </si>
  <si>
    <t xml:space="preserve">Montáž lešení řadového trubkového těžkého pracovního s podlahami  Příplatek za první a každý další den použití lešení k ceně -1111</t>
  </si>
  <si>
    <t>276,052*40</t>
  </si>
  <si>
    <t>52</t>
  </si>
  <si>
    <t>941121811</t>
  </si>
  <si>
    <t>Demontáž lešení řadového trubkového těžkého s podlahami zatížení do 300 kg/m2 š do 1,5 m v do 10 m</t>
  </si>
  <si>
    <t>-1187280603</t>
  </si>
  <si>
    <t xml:space="preserve">Demontáž lešení řadového trubkového těžkého pracovního s podlahami  z fošen nebo dílců min. tl. 38 mm, s provozním zatížením tř. 4 do 300 kg/m2 šířky tř. W15 přes 1,5 do 1,8 m, výšky do 10 m</t>
  </si>
  <si>
    <t xml:space="preserve">Poznámka k souboru cen:_x000d_
1. Demontáž lešení řadového trubkového těžkého výšky přes 30 m se oceňuje individuálně. </t>
  </si>
  <si>
    <t>53</t>
  </si>
  <si>
    <t>943211111</t>
  </si>
  <si>
    <t>Montáž lešení prostorového rámového lehkého s podlahami zatížení do 200 kg/m2 v do 10 m</t>
  </si>
  <si>
    <t>727800852</t>
  </si>
  <si>
    <t xml:space="preserve">Montáž lešení prostorového rámového lehkého pracovního s podlahami  s provozním zatížením tř. 3 do 200 kg/m2, výšky do 10 m</t>
  </si>
  <si>
    <t xml:space="preserve">Poznámka k souboru cen:_x000d_
1. Montáž lešení prostorového rámového lehkého výšky přes 25 m se oceňuje individuálně. </t>
  </si>
  <si>
    <t>"Lešení pod klenbou" 7,12*20,435*7,5</t>
  </si>
  <si>
    <t>54</t>
  </si>
  <si>
    <t>943211211</t>
  </si>
  <si>
    <t>Příplatek k lešení prostorovému rámovému lehkému s podlahami v do 10 m za první a ZKD den použití</t>
  </si>
  <si>
    <t>-1095758526</t>
  </si>
  <si>
    <t xml:space="preserve">Montáž lešení prostorového rámového lehkého pracovního s podlahami  Příplatek za první a každý další den použití lešení k ceně -1111</t>
  </si>
  <si>
    <t>"Lešení pod klenbou" 1091,229*40</t>
  </si>
  <si>
    <t>55</t>
  </si>
  <si>
    <t>943211811</t>
  </si>
  <si>
    <t>Demontáž lešení prostorového rámového lehkého s podlahami zatížení do 200 kg/m2 v do 10 m</t>
  </si>
  <si>
    <t>1030215669</t>
  </si>
  <si>
    <t xml:space="preserve">Demontáž lešení prostorového rámového lehkého pracovního s podlahami  s provozním zatížením tř. 3 do 200 kg/m2, výšky do 10 m</t>
  </si>
  <si>
    <t xml:space="preserve">Poznámka k souboru cen:_x000d_
1. Demontáž lešení prostorového rámového lehkého výšky přes 25 m se oceňuje individuálně. </t>
  </si>
  <si>
    <t>56</t>
  </si>
  <si>
    <t>952904141</t>
  </si>
  <si>
    <t>Čištění mostních objektů - pročištění odvodňovačů ve zdivu</t>
  </si>
  <si>
    <t>315150052</t>
  </si>
  <si>
    <t>Čištění mostních objektů pročištění odvodňovačů ve zdivu</t>
  </si>
  <si>
    <t xml:space="preserve">Poznámka k souboru cen:_x000d_
1. Množství měrných jednotek se určuje: a) u otvorů, vtoků a výtoků v m3 jejich objemu, b) u odvodňovačů v m jejich délky. </t>
  </si>
  <si>
    <t>stávající odvodňovače v opěrách:</t>
  </si>
  <si>
    <t>10*3,3*2</t>
  </si>
  <si>
    <t>57</t>
  </si>
  <si>
    <t>953965132</t>
  </si>
  <si>
    <t>Kotevní šroub pro chemické kotvy M 16 dl 260 mm</t>
  </si>
  <si>
    <t>-11719459</t>
  </si>
  <si>
    <t xml:space="preserve">Kotvy chemické s vyvrtáním otvoru  kotevní šrouby pro chemické kotvy, velikost M 16, délka 260 mm</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</si>
  <si>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</si>
  <si>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Poznámka k položce:_x000d_
pro ukotvení patních desek zábradlí</t>
  </si>
  <si>
    <t>šrouby do patních desek zábradlí nerez kvality A4:</t>
  </si>
  <si>
    <t>(10+11)*4</t>
  </si>
  <si>
    <t>58</t>
  </si>
  <si>
    <t>962022491</t>
  </si>
  <si>
    <t>Bourání zdiva nadzákladového kamenného na MC přes 1 m3</t>
  </si>
  <si>
    <t>1032193889</t>
  </si>
  <si>
    <t xml:space="preserve">Bourání zdiva nadzákladového kamenného nebo smíšeného  kamenného na maltu cementovou, objemu přes 1 m3</t>
  </si>
  <si>
    <t xml:space="preserve">Poznámka k souboru cen:_x000d_
1. Bourání pilířů o průřezu přes 0,36 m2 se oceňuje cenami -2390 a - 2391, popř. -2490 a - 2491 jako bourání zdiva kamenného nadzákladového. </t>
  </si>
  <si>
    <t xml:space="preserve">"ubourání části zdiva křídel v průměru o 0,3m" (11,1+14+11,1+11,9)*0,7*0,3 </t>
  </si>
  <si>
    <t>"ubourání části zdiva průčelí" 14,23*0,5*0,5+14,065*0,85*0,895</t>
  </si>
  <si>
    <t>59</t>
  </si>
  <si>
    <t>966053121</t>
  </si>
  <si>
    <t>Vybourání částí ŽB říms vyložených do 250 mm</t>
  </si>
  <si>
    <t>-1132911779</t>
  </si>
  <si>
    <t xml:space="preserve">Vybourání částí říms ze železobetonu  vyložených do 250 mm</t>
  </si>
  <si>
    <t>"římsy na průčelí "14,23+14,065</t>
  </si>
  <si>
    <t>"římsy na křídlech"11,145+14+11,17+11,96</t>
  </si>
  <si>
    <t>60</t>
  </si>
  <si>
    <t>985131211</t>
  </si>
  <si>
    <t>Očištění ploch stěn, rubu kleneb a podlah sušeným křemičitým pískem</t>
  </si>
  <si>
    <t>-788167373</t>
  </si>
  <si>
    <t>Očištění ploch stěn, rubu kleneb a podlah tryskání pískem sušeným</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</si>
  <si>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</si>
  <si>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"křídla"10,245+12,010+9,175+10,315</t>
  </si>
  <si>
    <t>"opěry" 5,6*20,435+5,1*20,435</t>
  </si>
  <si>
    <t>"průčelní zdivo vpravo" (12,54+9,5)/2*9,25 - (7,52*(5,6+5,1)*0,5+3,76*3,76*3,14*0,5)</t>
  </si>
  <si>
    <t>"průčelní zdivo vlevo" (12.74+9,5)/2*9,62 - (7,52*(5,6+5,1)*0,5+3,76*3,76*3,14*0,5)</t>
  </si>
  <si>
    <t>"návodní zdivo toku pod mostem" 1,125*(12,5+20,435+13)</t>
  </si>
  <si>
    <t>61</t>
  </si>
  <si>
    <t>985132211</t>
  </si>
  <si>
    <t>Očištění ploch líce kleneb a podhledů sušeným křemičitým pískem</t>
  </si>
  <si>
    <t>-2086631302</t>
  </si>
  <si>
    <t>Očištění ploch líce kleneb a podhledů tryskání pískem sušeným</t>
  </si>
  <si>
    <t>"líc klenby" 11,8*20,435</t>
  </si>
  <si>
    <t>62</t>
  </si>
  <si>
    <t>985142212</t>
  </si>
  <si>
    <t>Vysekání spojovací hmoty ze spár zdiva hl přes 40 mm dl do 12 m/m2</t>
  </si>
  <si>
    <t>-1312265811</t>
  </si>
  <si>
    <t>Vysekání spojovací hmoty ze spár zdiva včetně vyčištění hloubky spáry přes 40 mm délky spáry na 1 m2 upravované plochy přes 6 do 12 m</t>
  </si>
  <si>
    <t xml:space="preserve">Poznámka k souboru cen:_x000d_
1. Ceny lze použít pro vysekání spojovací hmoty ze spár cihelného nebo kamenného zdiva. 2. Ceny se nepoužijí v případě, jestliže se provádí otlučení omítek oceňované cenami souboru cen 985 11-1 Otlučení a odsekání vrstev. 3. Délce spáry na 1 m2 upravované plochy odpovídají tyto počty kamenů: a) do 6 m - do 10 kusů na 1 m2, b) přes 6 do 12 m - přes 10 do 35 kusů na 1 m2, c) přes 12 m - přes 35 kusů na 1 m2. </t>
  </si>
  <si>
    <t>Uvažováno spárování ze 70%</t>
  </si>
  <si>
    <t>"líc klenby" 11,8*20,435*0,7</t>
  </si>
  <si>
    <t>"křídla"(10,245+12,010+9,175+10,315)*0,7</t>
  </si>
  <si>
    <t>"opěry" (5,6*20,435+5,1*20,435)*0,7</t>
  </si>
  <si>
    <t>"průčelní zdivo vpravo" ((12,54+9,5)/2*9,25 - (7,52*(5,6+5,1)*0,5+3,76*3,76*3,14*0,5))*0,7</t>
  </si>
  <si>
    <t>"průčelní zdivo vlevo" ((12.74+9,5)/2*9,62 - (7,52*(5,6+5,1)*0,5+3,76*3,76*3,14*0,5))*0,7</t>
  </si>
  <si>
    <t>"návodní zdivo toku pod mostem" (1,125*(12,5+20,435+13))*0,7</t>
  </si>
  <si>
    <t>63</t>
  </si>
  <si>
    <t>985211112</t>
  </si>
  <si>
    <t>Vyklínování uvolněných kamenů ve zdivu se spárami dl do 12 m/m2</t>
  </si>
  <si>
    <t>1733287711</t>
  </si>
  <si>
    <t>Vyklínování uvolněných kamenů zdiva úlomky kamene, popřípadě cihel délky spáry na 1 m2 upravované plochy přes 6 do 12 m</t>
  </si>
  <si>
    <t xml:space="preserve">Poznámka k souboru cen:_x000d_
1. Množství měrných jednotek se určuje v m2 pohledové plochy skutečně vyklínovaného zdiva. 2. V cenách nejsou započteny náklady vyčištění trhlin a dutin ve zdivu, které se oceňují cenami souboru cen 985 14-1. 3. Délce spáry na 1 m2 upravované plochy odpovídají tyto počty kamenů: a) do 6 m - do 10 kusů na 1 m2, b) přes 6 do 12 m - přes 10 do 35 kusů na 1 m2, c) do 12 m - přes 35 kusů na 1 m2. </t>
  </si>
  <si>
    <t>"10% plochy zdiva" 0,10*585,586</t>
  </si>
  <si>
    <t>64</t>
  </si>
  <si>
    <t>985222111</t>
  </si>
  <si>
    <t>Sbírání a třídění kamene ručně ze suti s očištěním</t>
  </si>
  <si>
    <t>138169309</t>
  </si>
  <si>
    <t>Sbírání a třídění kamene nebo cihel ručně ze suti s očištěním kamene</t>
  </si>
  <si>
    <t xml:space="preserve">Poznámka k souboru cen:_x000d_
1. Množství měrných jednotek se určuje v m3 nasbíraného kamene nebo cihel. 2. V ceně jsou započteny i náklady na: a) očištění sebraného kamene nebo cihel od zeminy a jiných nečistot, včetně ostříkání tlakovou vodou, b) vodorovné přemístění sesbíraných kamenů nebo na vzdálenost do 20 m, c) uložení očištěného kamene nebo cihel do figur nebo jeho naložení na dopravní prostředek. </t>
  </si>
  <si>
    <t>"použito 70% ubouraného kamene" 0,70*14,257</t>
  </si>
  <si>
    <t>65</t>
  </si>
  <si>
    <t>58380758</t>
  </si>
  <si>
    <t>kámen lomový soklový (1t=1,5m2)</t>
  </si>
  <si>
    <t>-1657363150</t>
  </si>
  <si>
    <t>"čelní zdivo " 8*1/1,5</t>
  </si>
  <si>
    <t>"křídla" 4*(7*0,6)/1,5</t>
  </si>
  <si>
    <t>"berma podél blatenské opery a křídel"(11,8+20,5+12,5)*0,5*0,5</t>
  </si>
  <si>
    <t>66</t>
  </si>
  <si>
    <t>985223212</t>
  </si>
  <si>
    <t>Přezdívání kamenného zdiva do aktivované malty přes 3 m3</t>
  </si>
  <si>
    <t>-1914339489</t>
  </si>
  <si>
    <t>Přezdívání zdiva do aktivované malty kamenného, objemu přes 3 m3</t>
  </si>
  <si>
    <t xml:space="preserve">Poznámka k souboru cen:_x000d_
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 </t>
  </si>
  <si>
    <t>"průčelní zdivo vpravo"14,065*(0,4+1,15)/2*0,850</t>
  </si>
  <si>
    <t>"průčelní zdivo vlevo" 14,23*0,4*0,6</t>
  </si>
  <si>
    <t>"Na křídlech v průměru o 0,4m"(11,1+14+11,1+11,9)*0,4*0,8</t>
  </si>
  <si>
    <t>"dozdění konce křídla vlevo - opěra Kaštice a dozdění navazující zídky" 2,5*1,1+3*1*1</t>
  </si>
  <si>
    <t>"částečné přezdění návodního zdiva - uvažováno z 50%" 1,125*0,7*(12,5+20,5+13,5)*0,5</t>
  </si>
  <si>
    <t>67</t>
  </si>
  <si>
    <t>985231112</t>
  </si>
  <si>
    <t>Spárování zdiva aktivovanou maltou spára hl do 40 mm dl do 12 m/m2</t>
  </si>
  <si>
    <t>909405593</t>
  </si>
  <si>
    <t>Spárování zdiva hloubky do 40 mm aktivovanou maltou délky spáry na 1 m2 upravované plochy přes 6 do 12 m</t>
  </si>
  <si>
    <t xml:space="preserve">Poznámka k souboru cen:_x000d_
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 </t>
  </si>
  <si>
    <t>"spárování vyzděné bermy podél blatenské opery a křídel"(11,8+20,5+12,5)*0,5</t>
  </si>
  <si>
    <t>68</t>
  </si>
  <si>
    <t>985232112</t>
  </si>
  <si>
    <t>Hloubkové spárování zdiva aktivovanou maltou spára hl do 80 mm dl do 12 m/m2</t>
  </si>
  <si>
    <t>90598409</t>
  </si>
  <si>
    <t>Hloubkové spárování zdiva hloubky přes 40 do 80 mm aktivovanou maltou délky spáry na 1 m2 upravované plochy přes 6 do 12 m</t>
  </si>
  <si>
    <t xml:space="preserve">Poznámka k souboru cen:_x000d_
1. Ceny jsou určeny pro spárování cihelného nebo kamenného zdiva. 2. V cenách jsou započteny i náklady na: a) dodání potřebných hmot, b) vypáchnutí spár vodou před spárováním a očištění okolního zdiva po spárování. 3. V cenách nejsou započteny náklady na: a) vysekání a vyčištění spár; tyto práce se oceňují cenami souboru cen 985 14-2 Vysekání spojovací hmoty ze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 </t>
  </si>
  <si>
    <t>69</t>
  </si>
  <si>
    <t>985233121</t>
  </si>
  <si>
    <t>Úprava spár po spárování zdiva uhlazením spára dl do 12 m/m2</t>
  </si>
  <si>
    <t>197483220</t>
  </si>
  <si>
    <t>Úprava spár po spárování zdiva kamenného nebo cihelného délky spáry na 1 m2 upravované plochy přes 6 do 12 m uhlazením</t>
  </si>
  <si>
    <t xml:space="preserve">Poznámka k souboru cen:_x000d_
1. Délce spáry na 1 m2 upravované plochy odpovídají tyto počty kamenů: a) do 6 m - do10 kusů na 1 m2, b) přes 6 do 12 m - přes 10 do 35 kusů na 1 m2, c) přes 12 m - přes 35 kusů na 1 m2. </t>
  </si>
  <si>
    <t>22,4+446,084</t>
  </si>
  <si>
    <t>70</t>
  </si>
  <si>
    <t>985331114</t>
  </si>
  <si>
    <t>Dodatečné vlepování betonářské výztuže D 14 mm do cementové aktivované malty včetně vyvrtání otvoru</t>
  </si>
  <si>
    <t>712270684</t>
  </si>
  <si>
    <t>Dodatečné vlepování betonářské výztuže včetně vyvrtání a vyčištění otvoru cementovou aktivovanou maltou průměr výztuže 14 mm</t>
  </si>
  <si>
    <t xml:space="preserve">Poznámka k souboru cen:_x000d_
1. Množství měrných jednotek se určuje v m délky vyvrtaného otvoru pro zasunutí výztuže. 2. V cenách jsou započteny i náklady na: a) rozměření, vrtání a spotřebu vrtáků, b) vyčištění otvoru, vyplnění otvorů maltou včetně dodání materiálu, c) zasunutí betonářské výztuže do otvoru vyplněného maltou. 3. V cenách nejsou započteny náklady na dodání betonářské výztuže. </t>
  </si>
  <si>
    <t>"vrty 20mm pro spřahující trny na průčelním (poprsním) zdivu, uvažována hloubka vrtu 0,3 m á 0,3 m"186*0,3</t>
  </si>
  <si>
    <t>"vrty 20mm pro spřahující trny na křídlech, hloubka vrtu 0,3m a 0,3m"(11,145+14+11,17+11,96)/0,3*0,3*2</t>
  </si>
  <si>
    <t>997</t>
  </si>
  <si>
    <t>Přesun sutě</t>
  </si>
  <si>
    <t>71</t>
  </si>
  <si>
    <t>997013801</t>
  </si>
  <si>
    <t>Poplatek za uložení na skládce (skládkovné) stavebního odpadu betonového kód odpadu 170 101</t>
  </si>
  <si>
    <t>1494609449</t>
  </si>
  <si>
    <t>Poplatek za uložení stavebního odpadu na skládce (skládkovné) z prostého betonu zatříděného do Katalogu odpadů pod kódem 170 101</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</si>
  <si>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</si>
  <si>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Poznámka k položce:_x000d_
z vyčištěných spar</t>
  </si>
  <si>
    <t>72</t>
  </si>
  <si>
    <t>997013802</t>
  </si>
  <si>
    <t>Poplatek za uložení na skládce (skládkovné) stavebního odpadu železobetonového kód odpadu 170 101</t>
  </si>
  <si>
    <t>-1434032283</t>
  </si>
  <si>
    <t>Poplatek za uložení stavebního odpadu na skládce (skládkovné) z armovaného betonu zatříděného do Katalogu odpadů pod kódem 170 101</t>
  </si>
  <si>
    <t>Poznámka k položce:_x000d_
z bourání říms</t>
  </si>
  <si>
    <t>73</t>
  </si>
  <si>
    <t>997013841</t>
  </si>
  <si>
    <t>Poplatek za uložení na skládce (skládkovné) odpadu po otryskávání kód odpadu 120 117</t>
  </si>
  <si>
    <t>-1415236455</t>
  </si>
  <si>
    <t>Poplatek za uložení stavebního odpadu na skládce (skládkovné) odpadního materiálu po otryskávání bez obsahu nebezpečných látek zatříděného do Katalogu odpadů pod kódem 120 117</t>
  </si>
  <si>
    <t>z otryskání zdiva:</t>
  </si>
  <si>
    <t>19,014+11,574</t>
  </si>
  <si>
    <t>74</t>
  </si>
  <si>
    <t>997211511</t>
  </si>
  <si>
    <t>Vodorovná doprava suti po suchu na vzdálenost do 1 km</t>
  </si>
  <si>
    <t>60344189</t>
  </si>
  <si>
    <t xml:space="preserve">Vodorovná doprava suti nebo vybouraných hmot  suti se složením a hrubým urovnáním, na vzdálenost do 1 km</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</si>
  <si>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</si>
  <si>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suť:</t>
  </si>
  <si>
    <t>34,750+2,8+30,588+146,101</t>
  </si>
  <si>
    <t>75</t>
  </si>
  <si>
    <t>997211519</t>
  </si>
  <si>
    <t>Příplatek ZKD 1 km u vodorovné dopravy suti</t>
  </si>
  <si>
    <t>1165882183</t>
  </si>
  <si>
    <t xml:space="preserve">Vodorovná doprava suti nebo vybouraných hmot  suti se složením a hrubým urovnáním, na vzdálenost Příplatek k ceně za každý další i započatý 1 km přes 1 km</t>
  </si>
  <si>
    <t>197,109*27</t>
  </si>
  <si>
    <t>76</t>
  </si>
  <si>
    <t>997211611</t>
  </si>
  <si>
    <t>Nakládání suti na dopravní prostředky pro vodorovnou dopravu</t>
  </si>
  <si>
    <t>1794465545</t>
  </si>
  <si>
    <t xml:space="preserve">Nakládání suti nebo vybouraných hmot  na dopravní prostředky pro vodorovnou dopravu suti</t>
  </si>
  <si>
    <t>77</t>
  </si>
  <si>
    <t>997221855</t>
  </si>
  <si>
    <t>Poplatek za uložení na skládce (skládkovné) zeminy a kameniva kód odpadu 170 504</t>
  </si>
  <si>
    <t>-1817205715</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</si>
  <si>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</si>
  <si>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z přezdívání zdiva a z bourání zdiva:</t>
  </si>
  <si>
    <t>35,643+(130,328-27,733)</t>
  </si>
  <si>
    <t>z vývrtů:</t>
  </si>
  <si>
    <t>1169,16*0,00246*2,7+0,097</t>
  </si>
  <si>
    <t>998</t>
  </si>
  <si>
    <t>Přesun hmot</t>
  </si>
  <si>
    <t>78</t>
  </si>
  <si>
    <t>998212111</t>
  </si>
  <si>
    <t>Přesun hmot pro mosty zděné, monolitické betonové nebo ocelové v do 20 m</t>
  </si>
  <si>
    <t>-1020714180</t>
  </si>
  <si>
    <t xml:space="preserve">Přesun hmot pro mosty zděné, betonové monolitické, spřažené ocelobetonové nebo kovové  vodorovná dopravní vzdálenost do 100 m výška mostu do 20 m</t>
  </si>
  <si>
    <t xml:space="preserve">Poznámka k souboru cen:_x000d_
1. Ceny nelze použít pro oceňování přesunu hmot ocelových mostních konstrukcí oceňovaných cenami katalogů montážních prací; tento přesun se oceňuje individuálně. 2. Přesun betonu do mostní konstrukce je zahrnut v cenách betonáže, které obsahují i ukládku betonu do konstrukce (čerpadlem betonu nebo jeřábem s kontejnerem). U betonů je proto uvedena nulová hmotnost, tzn. že hmotnost betonů nevstupuje do výpočtu přesunu hmot. </t>
  </si>
  <si>
    <t xml:space="preserve">Poznámka k položce:_x000d_
celkem dobrý přístup k objektu, v Petrohradě (Černčice) cca 70 m od žel. mostu v km 163,600 přes místní komunikaci </t>
  </si>
  <si>
    <t>PSV</t>
  </si>
  <si>
    <t>Práce a dodávky PSV</t>
  </si>
  <si>
    <t>711</t>
  </si>
  <si>
    <t>Izolace proti vodě, vlhkosti a plynům</t>
  </si>
  <si>
    <t>79</t>
  </si>
  <si>
    <t>711112001</t>
  </si>
  <si>
    <t>Provedení izolace proti zemní vlhkosti svislé za studena nátěrem penetračním</t>
  </si>
  <si>
    <t>816548290</t>
  </si>
  <si>
    <t xml:space="preserve">Provedení izolace proti zemní vlhkosti natěradly a tmely za studena  na ploše svislé S nátěrem penetračním</t>
  </si>
  <si>
    <t xml:space="preserve">Poznámka k souboru cen:_x000d_
1. Izolace plochy jednotlivě do 10 m2 se oceňují skladebně cenou příslušné izolace a cenou 711 19-9095 Příplatek za plochu do 10 m2. </t>
  </si>
  <si>
    <t>Poznámka k položce:_x000d_
provedení Np ve styku se zeminou</t>
  </si>
  <si>
    <t>římsy průčelí:</t>
  </si>
  <si>
    <t>(14,1+14,3)*1,2</t>
  </si>
  <si>
    <t>římsy křídel:</t>
  </si>
  <si>
    <t>(11,145+14+11,17+11,96)*0,9</t>
  </si>
  <si>
    <t>80</t>
  </si>
  <si>
    <t>111631500</t>
  </si>
  <si>
    <t>lak penetrační asfaltový</t>
  </si>
  <si>
    <t>-1914198127</t>
  </si>
  <si>
    <t>Poznámka k položce:_x000d_
Spotřeba 0,3-0,4kg/m2</t>
  </si>
  <si>
    <t>77,528*0,35/1000</t>
  </si>
  <si>
    <t>81</t>
  </si>
  <si>
    <t>711112011</t>
  </si>
  <si>
    <t>Provedení izolace proti zemní vlhkosti svislé za studena suspenzí asfaltovou</t>
  </si>
  <si>
    <t>-1993814590</t>
  </si>
  <si>
    <t xml:space="preserve">Provedení izolace proti zemní vlhkosti natěradly a tmely za studena  na ploše svislé S nátěrem suspensí asfaltovou</t>
  </si>
  <si>
    <t>Poznámka k položce:_x000d_
provedení 2xNa ve styku se zeminou</t>
  </si>
  <si>
    <t>77,528*2</t>
  </si>
  <si>
    <t>82</t>
  </si>
  <si>
    <t>111631780</t>
  </si>
  <si>
    <t>lak hydroizolační asfaltový pro izolaci trub</t>
  </si>
  <si>
    <t>579025133</t>
  </si>
  <si>
    <t>Poznámka k položce:_x000d_
Spotřeba: 0,3-0,5 kg/m2</t>
  </si>
  <si>
    <t>155,056*0,4/1000</t>
  </si>
  <si>
    <t>83</t>
  </si>
  <si>
    <t>711791183</t>
  </si>
  <si>
    <t>Izolace proti vodě těsnění vodorovných dilatačních spár impregnovanými provazci</t>
  </si>
  <si>
    <t>1314788752</t>
  </si>
  <si>
    <t xml:space="preserve">Provedení detailů dilatačních spár-těsnění impregnovanými provazci  na ploše vodorovné V</t>
  </si>
  <si>
    <t>9,36</t>
  </si>
  <si>
    <t>84</t>
  </si>
  <si>
    <t>998711103</t>
  </si>
  <si>
    <t>Přesun hmot tonážní pro izolace proti vodě, vlhkosti a plynům v objektech výšky do 60 m</t>
  </si>
  <si>
    <t>-1017149458</t>
  </si>
  <si>
    <t xml:space="preserve">Přesun hmot pro izolace proti vodě, vlhkosti a plynům  stanovený z hmotnosti přesunovaného materiálu vodorovná dopravní vzdálenost do 50 m v objektech výšky přes 12 do 60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</si>
  <si>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</si>
  <si>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Poznámka k položce:_x000d_
výška mostu 15,60 m</t>
  </si>
  <si>
    <t>783</t>
  </si>
  <si>
    <t>Dokončovací práce - nátěry</t>
  </si>
  <si>
    <t>85</t>
  </si>
  <si>
    <t>783826655</t>
  </si>
  <si>
    <t>Hydrofobizační transparentní silikonový nátěr lícového zdiva</t>
  </si>
  <si>
    <t>-1184559503</t>
  </si>
  <si>
    <t>Hydrofobizační nátěr omítek silikonový, transparentní, povrchů hladkých lícového zdiva</t>
  </si>
  <si>
    <t>očištěné kamenné zdivo:</t>
  </si>
  <si>
    <t>396,130+241,133</t>
  </si>
  <si>
    <t>002 - VRN - most km 163,520</t>
  </si>
  <si>
    <t>VRN - Vedlejší rozpočtové náklady</t>
  </si>
  <si>
    <t xml:space="preserve">    VRN1 - Průzkumné, geodetické a projektové práce</t>
  </si>
  <si>
    <t xml:space="preserve">    VRN3 - Zařízení staveniště</t>
  </si>
  <si>
    <t xml:space="preserve">    VRN4 - Inženýrská činnost</t>
  </si>
  <si>
    <t>VRN</t>
  </si>
  <si>
    <t>Vedlejší rozpočtové náklady</t>
  </si>
  <si>
    <t>VRN1</t>
  </si>
  <si>
    <t>Průzkumné, geodetické a projektové práce</t>
  </si>
  <si>
    <t>012002000</t>
  </si>
  <si>
    <t>Geodetické práce</t>
  </si>
  <si>
    <t>kpl</t>
  </si>
  <si>
    <t>1024</t>
  </si>
  <si>
    <t>-1586627224</t>
  </si>
  <si>
    <t>Poznámka k položce:_x000d_
Vytyčení dotčených inženýrských sítí včetně zajištění dohledu správce sítí při provádění stavebních prací v blízkosti sítí.</t>
  </si>
  <si>
    <t>013002000</t>
  </si>
  <si>
    <t>Projektové práce</t>
  </si>
  <si>
    <t>-1936973550</t>
  </si>
  <si>
    <t>Poznámka k položce:_x000d_
zpracování dokumentace skutečného provedení stavby - 2x (v trvalém tisku i digitálně) s využitím železničního bodového pole a po projednání a schválení SŽG.</t>
  </si>
  <si>
    <t>VRN3</t>
  </si>
  <si>
    <t>Zařízení staveniště</t>
  </si>
  <si>
    <t>030001000</t>
  </si>
  <si>
    <t>323146088</t>
  </si>
  <si>
    <t>Poznámka k položce:_x000d_
Dodávky vody a energie, příjezdové komunikace , příp. pronájmy pozemků, střežení pracoviště vč. příp. osvětlen, uvedení pozemků do původního stavu, včetně přípravy a likvidace staveniště. Celkem dobrý přístup k objektu, v Petrohradě (Černčice) cca 70 m od žel. mostu v km 163,600 přes místní komunikaci.</t>
  </si>
  <si>
    <t>VRN4</t>
  </si>
  <si>
    <t>Inženýrská činnost</t>
  </si>
  <si>
    <t>043114000</t>
  </si>
  <si>
    <t>Zkoušky tlakové</t>
  </si>
  <si>
    <t>1939256815</t>
  </si>
  <si>
    <t>Poznámka k položce:_x000d_
vodní tlaková zkouška zdiva před injektáží a po injektáži</t>
  </si>
  <si>
    <t>002 - SO 03-20-03 Železniční most v km 163,600</t>
  </si>
  <si>
    <t>001 - ZRN - most km 163,600</t>
  </si>
  <si>
    <t>1431073587</t>
  </si>
  <si>
    <t>"Vpravo"(6,61+5,075)*6*0,75</t>
  </si>
  <si>
    <t>"Vlevo"(3,84+6,56)*6*0,75</t>
  </si>
  <si>
    <t>-1921164374</t>
  </si>
  <si>
    <t>(99,383+33,128)*0,02</t>
  </si>
  <si>
    <t>2068117710</t>
  </si>
  <si>
    <t>Poznámka k položce:_x000d_
včetně přeložení (bez přerušení vedení) do projektované kabelové trasy</t>
  </si>
  <si>
    <t>2*15</t>
  </si>
  <si>
    <t>1371176320</t>
  </si>
  <si>
    <t>122202502</t>
  </si>
  <si>
    <t>Odkopávky a prokopávky nezapažené pro spodní stavbu železnic do 1000 m3 v hornině tř. 3</t>
  </si>
  <si>
    <t>-426261428</t>
  </si>
  <si>
    <t>Odkopávky a prokopávky nezapažené pro spodní stavbu železnic strojně s přemístěním výkopku v příčných profilech do 15 m nebo s naložením na dopravní prostředek v hornině tř. 3 přes 100 do 1 000 m3</t>
  </si>
  <si>
    <t xml:space="preserve">Poznámka k souboru cen:_x000d_
1. Ceny lze použít i pro vykopávky: a) příkopů pro železnice a to i tehdy, jsou-li vykopávky těchto příkopů samostatným objektem; b) v zemnících na suchu, jestliže tyto vykopávky souvisejí územně s odkopávkami nebo prokopávkami pro spodní stavbu železnic. Vykopávky v ostatních zemnících se oceňují podle kapitoly 3*2 Zemníky Všeobecných podmínek tohoto katalogu; c) při zahlubování železnice při mimoúrovňovém křížení a pro vykopávky pod mosty vybudovanými v předstihu, pokud vzdálenost vnějších hran mostu,měřená ve svislé rovině proložená podélnou osou procházející železnice, nepřesahuje 15 m. Je-li tato vzdálenost větší, oceňují se náklady na vykopávky pod mostem cenami do 100 m3 pro jakýkoliv objem vykopávky; d) sejmutí podorničí. 2. Odkopávky a prokopávky pro spodní stavbu železnic v roubených prostorech se oceňují podle čl. 3116 Všeobecných podmínek tohoto katalogu. 3. V cenách jsou započteny i náklady na vodorovné přemístění výkopku v příčných profilech i s přilehlými svahy a příkopy pro spodní stavbu železnic o šířce pláně spodku do 15 m. Vodorovné přemístění výkopku v příčných profilech při větší šířce pláně se oceňuje cenami 162 20-1102 Vodorovné přemístění výkopku z horniny 1 až 4 přes 20 do 50 m nebo 162 20-1152 Vodorovné přemístění výkopku z horniny 5 až 7 přes 20 do 50 m části A 01 tohoto katalogu. Vzdálenosti tohoto přemístění se nezahrnují do střední vzdálenosti vodorovného přemístění výkopku. 4. Je-li při odkopávce nebo prokopávce pro spodní stavbu železnic mezi výkopištěm a násypištěm v příčném profilu dopravní nebo jiný pruh, na němž podle projektu nemá být zemními pracemi rušen provoz, nepovažuje se vodorovné přemístění výkopku z výkopiště za vodorovné přemístění výkopku v příčném profilu, ať je šířka pláně spodku jakákoliv. Toto vodorovné přemístění se oceňuje podle čl. 3162 Všeobecných podmínek tohoto katalogu. 5. Odkopávky a prokopávky v hornině tř. 6 a 7 s požadavkem fragmentace se oceňují cenami 122 60-2211 až 122 60-2234. </t>
  </si>
  <si>
    <t>(2,1+0,4)/2*1,8*8,5*2</t>
  </si>
  <si>
    <t>(0,6+1,2)/2*4*4,6*3,8*2</t>
  </si>
  <si>
    <t>122202509</t>
  </si>
  <si>
    <t>Příplatek k odkopávkám pro spodní stavbu železnic v hornině tř. 3 za lepivost</t>
  </si>
  <si>
    <t>791721797</t>
  </si>
  <si>
    <t>Odkopávky a prokopávky nezapažené pro spodní stavbu železnic strojně s přemístěním výkopku v příčných profilech do 15 m nebo s naložením na dopravní prostředek v hornině tř. 3 Příplatek k cenám za lepivost horniny tř. 3</t>
  </si>
  <si>
    <t>164,106/2</t>
  </si>
  <si>
    <t>130001101</t>
  </si>
  <si>
    <t>Příplatek za ztížení vykopávky v blízkosti podzemního vedení</t>
  </si>
  <si>
    <t>2016896675</t>
  </si>
  <si>
    <t xml:space="preserve">Příplatek k cenám hloubených vykopávek za ztížení vykopávky  v blízkosti podzemního vedení nebo výbušnin pro jakoukoliv třídu horniny</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</si>
  <si>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</si>
  <si>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30*1*1</t>
  </si>
  <si>
    <t>956177757</t>
  </si>
  <si>
    <t>880340116</t>
  </si>
  <si>
    <t>-1470626258</t>
  </si>
  <si>
    <t>164,106*18</t>
  </si>
  <si>
    <t>-374200527</t>
  </si>
  <si>
    <t>-2135307043</t>
  </si>
  <si>
    <t>-1427256961</t>
  </si>
  <si>
    <t>164,106*1,8</t>
  </si>
  <si>
    <t>-1766436049</t>
  </si>
  <si>
    <t>Obsyp drenážních trub"</t>
  </si>
  <si>
    <t>0,14*2*9</t>
  </si>
  <si>
    <t>164,106</t>
  </si>
  <si>
    <t>-164589092</t>
  </si>
  <si>
    <t>"Zásyp "</t>
  </si>
  <si>
    <t>166,626*1,8</t>
  </si>
  <si>
    <t>-213063093</t>
  </si>
  <si>
    <t>"zemní pláň" (8,555+2,23+2,335)*5,5</t>
  </si>
  <si>
    <t>633327533</t>
  </si>
  <si>
    <t>"výsev na upravované části náspu" 160</t>
  </si>
  <si>
    <t>354796322</t>
  </si>
  <si>
    <t>160*0,03</t>
  </si>
  <si>
    <t>-1007920046</t>
  </si>
  <si>
    <t>-166242782</t>
  </si>
  <si>
    <t>160</t>
  </si>
  <si>
    <t>212755216</t>
  </si>
  <si>
    <t>Trativody z drenážních trubek plastových flexibilních D 160 mm bez lože</t>
  </si>
  <si>
    <t>708541136</t>
  </si>
  <si>
    <t xml:space="preserve">Trativody bez lože z drenážních trubek  plastových flexibilních D 160 mm</t>
  </si>
  <si>
    <t xml:space="preserve">Poznámka k souboru cen:_x000d_
1. Ceny jsou určeny pro uložení drenážních trubek do výkopu bez lože a obsypu. 2. Trativody včetně lože a obsypu trubek se ocení cenami souboru cen 212 75-2 . Trativody z drenážních trubek katalogu 827-1 Vedení trubní dálková a přípojná – vodovody a kanalizace. </t>
  </si>
  <si>
    <t>2*9</t>
  </si>
  <si>
    <t>213141112</t>
  </si>
  <si>
    <t>Zřízení vrstvy z geotextilie v rovině nebo ve sklonu do 1:5 š do 6 m</t>
  </si>
  <si>
    <t>-156297807</t>
  </si>
  <si>
    <t xml:space="preserve">Zřízení vrstvy z geotextilie  filtrační, separační, odvodňovací, ochranné, výztužné nebo protierozní v rovině nebo ve sklonu do 1:5, šířky přes 3 do 6 m</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</si>
  <si>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</si>
  <si>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5,365*8,55</t>
  </si>
  <si>
    <t>2,52*8,55*2</t>
  </si>
  <si>
    <t>213141131</t>
  </si>
  <si>
    <t>Zřízení vrstvy z geotextilie ve sklonu do 1:1 š do 3 m</t>
  </si>
  <si>
    <t>969947212</t>
  </si>
  <si>
    <t xml:space="preserve">Zřízení vrstvy z geotextilie  filtrační, separační, odvodňovací, ochranné, výztužné nebo protierozní ve sklonu přes 1:2 do 1:1, šířky do 3 m</t>
  </si>
  <si>
    <t>0,375*8,6*2</t>
  </si>
  <si>
    <t>693110190R</t>
  </si>
  <si>
    <t>geotextilie tkaná (polyester) min. 1000 g/m2</t>
  </si>
  <si>
    <t>647934195</t>
  </si>
  <si>
    <t>(88,9+6,45)*1,15</t>
  </si>
  <si>
    <t>623222821</t>
  </si>
  <si>
    <t>"Dle přílohy - Injektáž křídel"108,3</t>
  </si>
  <si>
    <t>"Dle přílohy - Injektáž opěr a klenby"33,3</t>
  </si>
  <si>
    <t>273121111</t>
  </si>
  <si>
    <t>Osazení prefabrikovaných základových desek z dílců železobetonových hmotnosti do 5 t</t>
  </si>
  <si>
    <t>-1821590326</t>
  </si>
  <si>
    <t>Osazení základových prefabrikovaných železobetonových konstrukcí desek hmotnosti jednotlivě do 5 t</t>
  </si>
  <si>
    <t xml:space="preserve">Poznámka k souboru cen:_x000d_
1. V cenách jsou započteny i náklady na výškové a směrové vyrovnání dílce, případné doplnění a dorovnání betonového lože. 2. V cenách nejsou započteny náklady na: a) dodávku železobetonových dílců, tyto dílce se oceňují ve specifikaci, b) vyplnění a těsnění pracovní nebo dilatační spáry dílců základů; tyto práce se oceňují cenami souborů cen 931 99-21 Výplň dilatačních spár z polystyrenu a 931 99-41 Těsnění spáry betonové konstrukce pásy, profily, tmely, c) podkladní vrstvy dílců, tyto se oceňují souborem cen 451 3-511 Podkladní nebo vyrovnávací vrstva z betonu prostého, d) přesuny dílců z meziskládky, tyto se oceňují souborem cen 992 11-4 . Vodorovné přemístění mostních dílců. </t>
  </si>
  <si>
    <t>"celkem" 6</t>
  </si>
  <si>
    <t>593211702R</t>
  </si>
  <si>
    <t>Prvek římsové zídky</t>
  </si>
  <si>
    <t>1103019526</t>
  </si>
  <si>
    <t>Poznámka k položce:_x000d_
Včetně dopravy na stavbu</t>
  </si>
  <si>
    <t>"přechodová zídka délky 2,26" 6</t>
  </si>
  <si>
    <t>273311124</t>
  </si>
  <si>
    <t>Základové desky z betonu prostého C 12/15</t>
  </si>
  <si>
    <t>1205816624</t>
  </si>
  <si>
    <t>Základové konstrukce z betonu prostého desky ve výkopu nebo na hlavách pilot C 12/15</t>
  </si>
  <si>
    <t>"podkladní beton pod římsové zídky" 7,5</t>
  </si>
  <si>
    <t>281604111</t>
  </si>
  <si>
    <t>Injektování aktivovanými směsmi nízkotlaké vzestupné tlakem do 0,6 MPa</t>
  </si>
  <si>
    <t>636988289</t>
  </si>
  <si>
    <t xml:space="preserve">Injektování aktivovanými směsmi  vzestupné, tlakem do 0,60 MPa</t>
  </si>
  <si>
    <t xml:space="preserve">Poznámka k souboru cen:_x000d_
1. Ceny jsou určeny pro injektování a) s obturátorem i bez obturátoru, b) injekční stanicí s automatickou registrací parametrů. 2. Ceny nelze použít pro injektování: a) neaktivovanými směsmi jednoduchým obturátorem; toto injektování se oceňuje cenami souboru cen 28. 60-11 Injektování, b) mikropilot a kotev; toto injektování se oceňuje cenami souboru cen 28. 60-21 Injektování povrchové s dvojitým obturátorem mikropilot nebo kotev, c) vysokotlaké s dvojitým obturátorem; toto injektování se oceňuje cenami souboru cen 282 60-31 Injektování vysokotlaké s dvojitým obturátorem, d) organickými pryskyřicemi neředitelnými vodou; toto injektování se oceňuje cenami souboru cen 282 60-51 Injektování povrchové vysokotlaké pryskyřicemi vodou, e) živicemi za tepla; toto injektování se oceňuje individuálně, f) tryskové; tato injektáž se oceňuje cenami souboru cen 282 60-21 Trysková injektáž. 3. Rozhodující pro volbu ceny podle výšky tlaku je maximální tlak na jednom vrtu. </t>
  </si>
  <si>
    <t>14,293*3,5</t>
  </si>
  <si>
    <t>-1115913197</t>
  </si>
  <si>
    <t>"Klenba odhadovaná mezerovitost 8%" 5,065*5,97*0,6*0,08</t>
  </si>
  <si>
    <t>"Opěry 8%" 1,4*1,8*5,065*2*0,08</t>
  </si>
  <si>
    <t>"Křídla 10%"108*0,1</t>
  </si>
  <si>
    <t>-1115045888</t>
  </si>
  <si>
    <t>"Římsa vpravo"(0,3+0,265)*0,5*0,44*8,45</t>
  </si>
  <si>
    <t>"Římsa vlevo"(0,3+0,265)*0,5*0,44*8,55</t>
  </si>
  <si>
    <t>"římsy na pref.zídkách"1,3</t>
  </si>
  <si>
    <t>-1251033879</t>
  </si>
  <si>
    <t>8,45*(0,3+0,08+0,635+0,3+0,285+0,25+0,1+0,275)</t>
  </si>
  <si>
    <t>8,55*(0,3+0,08+0,635+0,3+0,285+0,25+0,1+0,275)</t>
  </si>
  <si>
    <t>"římsy na pref.zídkách"2,26*6*(0,3+0,08+0,19+0,28)</t>
  </si>
  <si>
    <t>-436690479</t>
  </si>
  <si>
    <t>-240831947</t>
  </si>
  <si>
    <t>"římsy nasazené desky"0,375</t>
  </si>
  <si>
    <t>"římsy na pref.zídkách"0,151</t>
  </si>
  <si>
    <t>"výztuž nasazené desky"2,184-0,375</t>
  </si>
  <si>
    <t>-739465812</t>
  </si>
  <si>
    <t>"spára mezi nasazenou a plovoucí deskou" 2*6,3</t>
  </si>
  <si>
    <t>"spáry mezi plovoucí deskou a přechodovými zídkami" 2*6,3</t>
  </si>
  <si>
    <t>388995214</t>
  </si>
  <si>
    <t>Chránička kabelů z trub HDPE v římse DN 160</t>
  </si>
  <si>
    <t>-2063512877</t>
  </si>
  <si>
    <t xml:space="preserve">Chránička kabelů v římse z trub HDPE  přes DN 140 do DN 160</t>
  </si>
  <si>
    <t xml:space="preserve">Poznámka k souboru cen:_x000d_
1. V cenách jsou započteny náklady na osazení a dodání trubek a jejich spojkování na potřebnou délku v konstrukci římsy vyvázaně do výztuže římsy nebo do rýhy za opěrou, napojení trubních chrániček na případnou kabelovou komoru nebo přes dilataci na chráničku uloženou v zemní konstrukci za opěrou. 2. Cena nelze použít pro tvarovky HDPE chráničky multikanálu nebo žlabu s víkem, které se oceňují souborem cen 388 99-51 Tvarovka kabelovodu HDPE do konstrukce římsy. 3. V cenách nejsou započteny náklady na: a) prostup bedněním římsy, prostup se oceňuje souborem cen 334 35-91 Výřez bednění pro prostup betonovou konstrukcí, b) výkop rýhy pro chráničku za opěrou, výkop se oceňuje cenami katalogu 800-1 Zemní práce, c) pískové lože chráničky, lože se oceňuje souborem cen 451 57- . 1 Podkladní a výplňová vrstva z kameniva, d) obsyp chráničky a výstražnou fólii, protažení protahovacího lanka a kabelu trubní chráničkou. </t>
  </si>
  <si>
    <t>421321108</t>
  </si>
  <si>
    <t>Mostní nosné konstrukce deskové přechodové ze ŽB C 30/37</t>
  </si>
  <si>
    <t>491178828</t>
  </si>
  <si>
    <t xml:space="preserve">Mostní železobetonové nosné konstrukce deskové nebo klenbové, trámové, ostatní  deskové přechodové, z betonu C 30/37</t>
  </si>
  <si>
    <t xml:space="preserve">Poznámka k souboru cen:_x000d_
1. V cenách jsou započteny náklady na betonáž nosné konstrukce přechodové desky nebo nosné konstrukce mostu, kontrolu bednění, kontrolu uložení betonářské výztuže s požadovanou krycí vrstvou, vlastní betonáž mostní konstrukce zejména čerpadlem betonu, rozhrnutí a hutnění betonu požadované konsistence bez ohledu na hustotu výztuže, uhlazení betonu horního povrchu konstrukce, ošetření a ochranu čerstvě uloženého betonu. 2. Deskové konstrukce lze použít jako spřahující desku mostních nosníků. 3. Betonáž dilatačního závěru je prováděna po osazení ocelového dilatačního závěru do konstrukce. 4. V cenách nejsou započteny náklady na: a) frekvenci nájezdů mezi jednotlivými ukládkami do betonážních lamel ani rezervu prostředků na ukládku betonu a dopravy betonu, pokud jedna betonážní lamela má větší objem než 100 m3 ukládaného betonu, b) podkladní vrstvu z betonu pod přechodovou desku, tyto se oceňují souborem cen 451 31-51 Podkladní a výplňové vrstvy z betonu prostého, c) vrubový kloub (trn) přechodové desky do závěrné zídky případně vrubový kloub [Freyssinet] desky rámové konstrukce do spodní stavby nebo kloub pérový mostní desky vícepolového mostu [Mesnager], tyto se oceňují souborem cen 428 38 Vrubový a pérový kloub železobetonový. d) rovinnost povrchu mostní konstrukce, tyto se oceňují cenou 457 31-1191 Příplatek k ceně za rovinnost. </t>
  </si>
  <si>
    <t>"Nasazená deska"16,8-1,050-1,063</t>
  </si>
  <si>
    <t>"Plovoucí deska"1,3</t>
  </si>
  <si>
    <t>421351112</t>
  </si>
  <si>
    <t>Bednění boků přechodové desky konstrukcí mostů - zřízení</t>
  </si>
  <si>
    <t>258278504</t>
  </si>
  <si>
    <t xml:space="preserve">Bednění deskových konstrukcí mostů z betonu železového nebo předpjatého  zřízení boků přechodové desky</t>
  </si>
  <si>
    <t xml:space="preserve">Poznámka k souboru cen:_x000d_
1. Jedná se bednění: a) z palubek u podhledu vyložení spřahující desky nosné konstrukce, b) z prken u boku přechodové desky, c) z prken jako nepohledové bednění překryté následně mostní římsou u boční stěny spřahující desky nebo u boční stěny plné deskové konstrukce obdélníkového příčného řezu, d) z prken s otvory pro průchod betonářské výztuže do další lamely betonážní etapy nosné konstrukce u bednění čel pracovních spár. 2. V cenách jsou započteny náklady na založení a osazení bednění podhledů spřahující desky na ramenáty konzolového vyložení, u přechodové desky založení hranolů a sestavení bočních stěn desky na podkladní vrstvě z betonu, u bočních stěn deskové plné konstrukce mostu nebo spřahující desky založení hranolů na podlaze skruže nebo konzole vyložení spřahující desky, nástřik bednění odformovacím prostředkem, opotřebení bednění podle počtu užití, odbednění a očištění bednění. 3. U čel pracovní spáry železobetonové konstrukce je uvažováno pouze jedno užití. 4. V cenách jsou započteny náklady na distanční tělíska výztuže, ale vlastní ukládka tělísek je započtena v ceně výztuže deskové konstrukce. 5. Bednění vlastní deskové konstrukce se oceňuje cenami 421 95-5112 a -5113 Bednění na mostní skruži. 6. Ceny nelze použít pro bednění desky vylehčeného příčného řezu, které se oceňují souborem cen 423 35- . . Bednění trámové a komorové konstrukce. 7. V cenách nejsou započteny náklady na: a) ramenáty vyložení pro bednění podhledu nebo římsy, b) únosné pracovní podlahy a bednění spodního podhledu desky nosné konstrukce na skruži, tyto se oceňují souborem cen 421 95-3. Dřevěné podlahy mostní dočasné, c) podkladní vrstvu pod přechodovou deskou, tato vrstva se oceňuje souborem cen 451 31-51 Podkladní a výplňové vrstvy z betonu prostého. </t>
  </si>
  <si>
    <t>"nazazená deska" 1*(0,3*6,635)+2*(0,15*6,635)+4*(0,3*5,20)</t>
  </si>
  <si>
    <t>"plovoucí deska" 2*(0,15*6,635)+4*(2,86*0,15)</t>
  </si>
  <si>
    <t>421351212</t>
  </si>
  <si>
    <t>Bednění boků přechodové desky konstrukcí mostů - odstranění</t>
  </si>
  <si>
    <t>-13823562</t>
  </si>
  <si>
    <t xml:space="preserve">Bednění deskových konstrukcí mostů z betonu železového nebo předpjatého  odstranění boků přechodové desky</t>
  </si>
  <si>
    <t>13,928</t>
  </si>
  <si>
    <t>421361412</t>
  </si>
  <si>
    <t>Výztuž mostních desek ze svařovaných sítí nad 4 kg/m2</t>
  </si>
  <si>
    <t>829512685</t>
  </si>
  <si>
    <t xml:space="preserve">Výztuž deskových konstrukcí  ze svařovaných sítí přes 4 kg/m2</t>
  </si>
  <si>
    <t xml:space="preserve">Poznámka k souboru cen:_x000d_
1. Jedná se o výztuž deskových konstrukcí přechodové desky, spřahující desky nebo desky nosné konstrukce a dále o doplňkovou výztuž uzavírací spáry u letmé montáže nebo doplňkovou výztuž po osazení dilatačního závěru. 2. V cenách jsou započteny náklady na: a) uložení hlavní a rozdělovací výztuže a třmínků betonářské výztuže do konstrukce včetně betonových distančních podložek zajištujících požadované krytí, vázání nebo bodové sváry k vytvoření prostorového armokoše, případné úpravy výztuže pro osazení bednění a úpravy pro zajištění průběhu trubek předpínací výztuže. b) manipulaci s výztuží při ukládce jeřábem a ručně. 3. V cenách jsou započteny i náklady na osazení distančních tělísek. Náklady na tělíska jsou započteny ve skladbě bednění. 4. V cenách nejsou započteny náklady na uchycení tupých spojů závitové výztuže do bednění a jejich napojování, tyto se oceňují souborem cen 273 36-21 Svarové nosné spoje. </t>
  </si>
  <si>
    <t>"Výztuž plovoucích desek ze sítí KARI průměr drátu 8 mm oko 100x100 mm"0,162</t>
  </si>
  <si>
    <t>236779002</t>
  </si>
  <si>
    <t>pro osazení zábradlí:</t>
  </si>
  <si>
    <t>(5+5)*0,24*0,2</t>
  </si>
  <si>
    <t>1901952380</t>
  </si>
  <si>
    <t>457451133</t>
  </si>
  <si>
    <t>Ochranná betonová vrstva na izolaci přesýpaných objektů tl 60 mm s výztuží sítí beton C 25/30</t>
  </si>
  <si>
    <t>-1691658318</t>
  </si>
  <si>
    <t xml:space="preserve">Ochranná betonová vrstva na izolaci přesýpaných objektů  tloušťky 60 mm s vyhlazením povrchu s výztuží ze sítí C 25/30</t>
  </si>
  <si>
    <t xml:space="preserve">Poznámka k souboru cen:_x000d_
1. Při vyztužení sítí je betonáž prováděna sendvičovou metodou s ukládkou svařované sítě do betonové mezivrstvy a urovnání horního povrchu ukládaného konstrukčního betonu na izolaci v požadovaném příčném nebo podélném sklonu. 2. Cena nelze použít jako potěr pod izolaci v menší tloušťce než 60 mm. 3. V cenách jsou započteny náklady na kontrolu bednění, vlastní betonáž zejména čerpadlem betonu, rozhrnutí a hutnění betonu vibrační lištou, uhlazení ochranného nebo spádového betonu v tloušťce do 60 mm, ošetření a ochranu čerstvě uloženého certifikovaného betonu požadované konzistence. 4. V cenách nejsou započteny náklady na bednění ochranného a spádového betonu na izolaci přesýpaného objektu. 5. Pro výpočet přesunu hmot se celková hmotnost položky sníží o hmotnost betonu, pokud je beton dodáván přímo na místo zabudování nebo do prostoru technologické manipulace. </t>
  </si>
  <si>
    <t>8,55*5,245</t>
  </si>
  <si>
    <t>-1306052443</t>
  </si>
  <si>
    <t>"odláždění za křídly šířky 1m"(3,84+6,56+6,61+5,075)*1,5*1</t>
  </si>
  <si>
    <t>-2085942078</t>
  </si>
  <si>
    <t>33,128*1,3*4,44/1000</t>
  </si>
  <si>
    <t>-1027252206</t>
  </si>
  <si>
    <t>8,455*2*1,1</t>
  </si>
  <si>
    <t>712318537</t>
  </si>
  <si>
    <t>18,601*1,517</t>
  </si>
  <si>
    <t>-1318104206</t>
  </si>
  <si>
    <t>2*8,46</t>
  </si>
  <si>
    <t>-1246404575</t>
  </si>
  <si>
    <t>-2072691065</t>
  </si>
  <si>
    <t>"viz. příloha - Zábradlí" 0,126</t>
  </si>
  <si>
    <t>1876234226</t>
  </si>
  <si>
    <t>"viz. příloha - Zábradlí" 0,192+0,233</t>
  </si>
  <si>
    <t>236500977</t>
  </si>
  <si>
    <t>"viz. příloha - Zábradlí" 0,060</t>
  </si>
  <si>
    <t>-214597060</t>
  </si>
  <si>
    <t>702142942</t>
  </si>
  <si>
    <t>hned podél říms křídel, likvidace v pol. č.2:</t>
  </si>
  <si>
    <t>132,510*0,25</t>
  </si>
  <si>
    <t>-866680299</t>
  </si>
  <si>
    <t>"Vpravo"(3,84+6,56+6,5)*5,115</t>
  </si>
  <si>
    <t>"Vlevo"(5,075+6,61+6,5)*5,115</t>
  </si>
  <si>
    <t>-22664633</t>
  </si>
  <si>
    <t>179,46*40</t>
  </si>
  <si>
    <t>-2087225083</t>
  </si>
  <si>
    <t>-1751452737</t>
  </si>
  <si>
    <t>"Lešení pod klenbou" 3,8*3,185*5,065</t>
  </si>
  <si>
    <t>714299036</t>
  </si>
  <si>
    <t>"Lešení pod klenbou" 3,8*3,185*5,065*40</t>
  </si>
  <si>
    <t>-1052229134</t>
  </si>
  <si>
    <t>946231111</t>
  </si>
  <si>
    <t>Montáž zavěšeného lešení pod bednění mostních říms s vyložením do 0,9 m</t>
  </si>
  <si>
    <t>-1850094739</t>
  </si>
  <si>
    <t xml:space="preserve">Zavěšené lešení pod bednění mostních říms  pracovní a podpěrné s vyložením do 0,90 m montáž</t>
  </si>
  <si>
    <t xml:space="preserve">Poznámka k souboru cen:_x000d_
1. V ceně -1111 jsou započteny i náklady na použití lešení. </t>
  </si>
  <si>
    <t>"Římsy na poprsních zdech" 2*8,5</t>
  </si>
  <si>
    <t>946231121</t>
  </si>
  <si>
    <t>Demontáž zavěšeného lešení podpěrného pod bednění mostní římsy</t>
  </si>
  <si>
    <t>1525465161</t>
  </si>
  <si>
    <t xml:space="preserve">Zavěšené lešení pod bednění mostních říms  pracovní a podpěrné s vyložením do 0,90 m demontáž</t>
  </si>
  <si>
    <t>2028472223</t>
  </si>
  <si>
    <t>2*1,3*2</t>
  </si>
  <si>
    <t>v křídlech:</t>
  </si>
  <si>
    <t>3*1,3</t>
  </si>
  <si>
    <t>-2092565297</t>
  </si>
  <si>
    <t>(5+5)*4</t>
  </si>
  <si>
    <t>-1356412002</t>
  </si>
  <si>
    <t>"Rozebrání části průčelí" 8,455*0,5*0,5+8,455*0,55*1</t>
  </si>
  <si>
    <t>962052211</t>
  </si>
  <si>
    <t>Bourání zdiva nadzákladového ze ŽB přes 1 m3</t>
  </si>
  <si>
    <t>-1543720223</t>
  </si>
  <si>
    <t xml:space="preserve">Bourání zdiva železobetonového  nadzákladového, objemu přes 1 m3</t>
  </si>
  <si>
    <t xml:space="preserve">Poznámka k souboru cen:_x000d_
1. Bourání pilířů o průřezu přes 0,36 m2 se oceňuje cenami - 2210 a -2211 jako bourání zdiva nadzákladového železobetonového. </t>
  </si>
  <si>
    <t>"bourání bet.říms - vlevo"0,2*0,64*8,455</t>
  </si>
  <si>
    <t>"vpravo"0,2*0,705*8,455</t>
  </si>
  <si>
    <t>966075141</t>
  </si>
  <si>
    <t>Odstranění kovového zábradlí vcelku</t>
  </si>
  <si>
    <t>802179426</t>
  </si>
  <si>
    <t>Odstranění různých konstrukcí na mostech kovového zábradlí vcelku</t>
  </si>
  <si>
    <t>Poznámka k položce:_x000d_
výzisk SMT</t>
  </si>
  <si>
    <t>9,42+9,45</t>
  </si>
  <si>
    <t>985121222</t>
  </si>
  <si>
    <t>Tryskání degradovaného betonu líce kleneb vodou pod tlakem do 1250 barů</t>
  </si>
  <si>
    <t>-1374729125</t>
  </si>
  <si>
    <t>Tryskání degradovaného betonu líce kleneb a podhledů vodou pod tlakem přes 300 do 1 250 barů</t>
  </si>
  <si>
    <t xml:space="preserve">Poznámka k souboru cen:_x000d_
1. V cenách jsou započteny i náklady na dodání vody a písku. 2. V cenách tryskání pískem jsou započteny i náklady na smetení písku na hromady nebo naložení na dopravní prostředek. 3. V cenách tryskání pískem nejsou započteny náklady na odvoz písku, které se oceňují cenami odvozu suti příslušného katalogu pro objekt, na kterém se tryskání provádí. </t>
  </si>
  <si>
    <t>"bet.římsy na křídlech"(5,56+7,8+7,3+4,95)*0,75</t>
  </si>
  <si>
    <t>"líc klenby" 5,065*5,97</t>
  </si>
  <si>
    <t>"křídla"(1,2+5,015)/2*6,61+(1,2+5,015)/2*5,075+(1,2+5,12)/2*6,56+(1,2+5,12)/2*3,84</t>
  </si>
  <si>
    <t>"opěry" 5,225*1,65*2</t>
  </si>
  <si>
    <t>"průčelní zdivo vpravo" (7,1+4,6)/2*3,98 - (3,8*1,3+1,9*1,9*3,14*0,5)</t>
  </si>
  <si>
    <t>"průčelní zdivo vlevo" (7+4,5)/2*3,82 - (3,8*1,3+1,9*1,6*3,14*0,5)</t>
  </si>
  <si>
    <t>985142211</t>
  </si>
  <si>
    <t>Vysekání spojovací hmoty ze spár zdiva hl přes 40 mm dl do 6 m/m2</t>
  </si>
  <si>
    <t>-995872492</t>
  </si>
  <si>
    <t>Vysekání spojovací hmoty ze spár zdiva včetně vyčištění hloubky spáry přes 40 mm délky spáry na 1 m2 upravované plochy do 6 m</t>
  </si>
  <si>
    <t>spárování uvažováno ze 70%</t>
  </si>
  <si>
    <t>"líc klenby" 5,065*5,97*0,7</t>
  </si>
  <si>
    <t>"křídla"((1,2+5,015)/2*6,61+(1,2+5,015)/2*5,075+(1,2+5,12)/2*6,56+(1,2+5,12)/2*3,84)*0,7</t>
  </si>
  <si>
    <t>"opěry" 5,225*1,65*2*0,7</t>
  </si>
  <si>
    <t>"průčelní zdivo vpravo"((7,1+4,6)/2*3,98 - (3,8*1,3+1,9*1,9*3,14*0,5))*0,7</t>
  </si>
  <si>
    <t>"průčelní zdivo vlevo" ((7+4,5)/2*3,82 - (3,8*1,3+1,9*1,6*3,14*0,5))*0,7</t>
  </si>
  <si>
    <t>985211111</t>
  </si>
  <si>
    <t>Vyklínování uvolněných kamenů ve zdivu se spárami dl do 6 m/m2</t>
  </si>
  <si>
    <t>1274890680</t>
  </si>
  <si>
    <t>Vyklínování uvolněných kamenů zdiva úlomky kamene, popřípadě cihel délky spáry na 1 m2 upravované plochy do 6 m</t>
  </si>
  <si>
    <t>"20%" 0,20*141,583</t>
  </si>
  <si>
    <t>-1914741696</t>
  </si>
  <si>
    <t>"použito 50% ubouraného kamene" 0,50*6,7654</t>
  </si>
  <si>
    <t>985223210</t>
  </si>
  <si>
    <t>Přezdívání kamenného zdiva do aktivované malty do 1 m3</t>
  </si>
  <si>
    <t>-1844500802</t>
  </si>
  <si>
    <t>Přezdívání zdiva do aktivované malty kamenného, objemu do 1 m3</t>
  </si>
  <si>
    <t>"čelní zdivo " 3,6*1*0,8</t>
  </si>
  <si>
    <t>"křídla" 4*(0,7*1,0*1)</t>
  </si>
  <si>
    <t>2117499064</t>
  </si>
  <si>
    <t>"čelní zdivo " 3,6*1/1,5</t>
  </si>
  <si>
    <t>"křídla" 4*(0,7*1,0)/1,5</t>
  </si>
  <si>
    <t>985232111</t>
  </si>
  <si>
    <t>Hloubkové spárování zdiva aktivovanou maltou spára hl do 80 mm dl do 6 m/m2</t>
  </si>
  <si>
    <t>1810858418</t>
  </si>
  <si>
    <t>Hloubkové spárování zdiva hloubky přes 40 do 80 mm aktivovanou maltou délky spáry na 1 m2 upravované plochy do 6 m</t>
  </si>
  <si>
    <t>1147763377</t>
  </si>
  <si>
    <t>985311213</t>
  </si>
  <si>
    <t>Reprofilace líce kleneb a podhledů cementovými sanačními maltami tl 30 mm</t>
  </si>
  <si>
    <t>629703578</t>
  </si>
  <si>
    <t>Reprofilace betonu sanačními maltami na cementové bázi ručně líce kleneb a podhledů, tloušťky přes 20 do 30 mm</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</si>
  <si>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</si>
  <si>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985323111</t>
  </si>
  <si>
    <t>Spojovací můstek reprofilovaného betonu na cementové bázi tl 1 mm</t>
  </si>
  <si>
    <t>1094578444</t>
  </si>
  <si>
    <t>Spojovací můstek reprofilovaného betonu na cementové bázi, tloušťky 1 mm</t>
  </si>
  <si>
    <t>985331115</t>
  </si>
  <si>
    <t>Dodatečné vlepování betonářské výztuže D 16 mm do cementové aktivované malty včetně vyvrtání otvoru</t>
  </si>
  <si>
    <t>-564962347</t>
  </si>
  <si>
    <t>Dodatečné vlepování betonářské výztuže včetně vyvrtání a vyčištění otvoru cementovou aktivovanou maltou průměr výztuže 16 mm</t>
  </si>
  <si>
    <t>"vrty 25mm pro spřahující trny na průčelním (poprsním) zdivu, uvažována hloubka vrtu 0,5 m á 0,4 m"</t>
  </si>
  <si>
    <t>((8,45+8,55)/0,4)*0,5*2</t>
  </si>
  <si>
    <t>985622311</t>
  </si>
  <si>
    <t>Spínání objektů - vložení a dodání táhla ze závitových tyčí D do 20 mm</t>
  </si>
  <si>
    <t>-1546962366</t>
  </si>
  <si>
    <t>Spínání objektů táhly vložení a dodání táhla ze závitových tyčí spojovaných spojníky, průměru do 20 mm</t>
  </si>
  <si>
    <t xml:space="preserve">Poznámka k souboru cen:_x000d_
1. Množství měrných jednotek drážky se určuje v m délky drážky. 2. Množství měrných jednotek táhla se určuje v m délky táhla (délka drážky a tlouštka zdí, kterými táhlo prostupuje). 3. V cenách nejsou započteny náklady rozebrání a následnou montáž nášlapné vrstvy podlah v případech, kdy se táhlo vede v podlaze. 4. Prostup táhla přes zeď se oceňuje cenou 985 62-1211 Prostup lana přes zeď souboru cen 985 62-1 Spínání objektů lany. </t>
  </si>
  <si>
    <t xml:space="preserve">"Sepnutí  přechodových zídek"2*5,8</t>
  </si>
  <si>
    <t>-1367188570</t>
  </si>
  <si>
    <t>z vyčištěných spar:</t>
  </si>
  <si>
    <t>3,915</t>
  </si>
  <si>
    <t>601575623</t>
  </si>
  <si>
    <t>z bourání:</t>
  </si>
  <si>
    <t>5,458</t>
  </si>
  <si>
    <t>-426516671</t>
  </si>
  <si>
    <t>3,915+5,458+38,876</t>
  </si>
  <si>
    <t>odstraněné ocelové zábradlí - výzisk SMT u OŘ Ústí n.L.:</t>
  </si>
  <si>
    <t>0,340</t>
  </si>
  <si>
    <t>1506199098</t>
  </si>
  <si>
    <t>48,589*27</t>
  </si>
  <si>
    <t>-1322730469</t>
  </si>
  <si>
    <t>-1010647186</t>
  </si>
  <si>
    <t>z přezdívání, čištění zdiva a z bourání zdiva:</t>
  </si>
  <si>
    <t>16,910+11,255+14,200-4,267</t>
  </si>
  <si>
    <t>141,60*0,00246+0,43</t>
  </si>
  <si>
    <t>86</t>
  </si>
  <si>
    <t>-1130361056</t>
  </si>
  <si>
    <t>Poznámka k položce:_x000d_
dobrý přístup k objektu, přes místní komunikaci v Petrohradě (Černčice)</t>
  </si>
  <si>
    <t>87</t>
  </si>
  <si>
    <t>282286123</t>
  </si>
  <si>
    <t>"přechody</t>
  </si>
  <si>
    <t>2,26*0,830*6</t>
  </si>
  <si>
    <t>1,49*2,26*2</t>
  </si>
  <si>
    <t>88</t>
  </si>
  <si>
    <t>826550130</t>
  </si>
  <si>
    <t>89</t>
  </si>
  <si>
    <t>1552345128</t>
  </si>
  <si>
    <t>90</t>
  </si>
  <si>
    <t>-915285240</t>
  </si>
  <si>
    <t>91</t>
  </si>
  <si>
    <t>711771221</t>
  </si>
  <si>
    <t>Izolace proti vodě zesílení izolace u dilatačních vodorovných spár přilepením fólie rš 250/300</t>
  </si>
  <si>
    <t>1439300286</t>
  </si>
  <si>
    <t xml:space="preserve">Provedení detailů termoplasty  dilatačních spár-uzávěr zesílením folií rš 500 nebo 600 mm přilepenou nebo přivařenou na ploše vodorovné V</t>
  </si>
  <si>
    <t>"spára mezi nasazenou deskou a přechodovou k-cí" 2*6,3</t>
  </si>
  <si>
    <t xml:space="preserve">"spára mezi přechodovou k-cí a  plovoucí deskou" 2*6,3</t>
  </si>
  <si>
    <t>92</t>
  </si>
  <si>
    <t>-1119186118</t>
  </si>
  <si>
    <t>93</t>
  </si>
  <si>
    <t>711-R00</t>
  </si>
  <si>
    <t>Dodávka + montáž vodotěsné izolace schváleného typu - SVI (přípravná, vodotěsná a ochranná vrstva)</t>
  </si>
  <si>
    <t>1996091395</t>
  </si>
  <si>
    <t>6,45</t>
  </si>
  <si>
    <t>94</t>
  </si>
  <si>
    <t>711-R01</t>
  </si>
  <si>
    <t>Dodávka + montáž přichycení SVI nerezovou lištou včetně navrtání, osazení hmoždinek a zatmelení</t>
  </si>
  <si>
    <t>-1500966204</t>
  </si>
  <si>
    <t>Poznámka k položce:_x000d_
Přichycení izolace na římse</t>
  </si>
  <si>
    <t>8,45+8,55</t>
  </si>
  <si>
    <t>2,28*4</t>
  </si>
  <si>
    <t>95</t>
  </si>
  <si>
    <t>998711201</t>
  </si>
  <si>
    <t>Přesun hmot procentní pro izolace proti vodě, vlhkosti a plynům v objektech v do 6 m</t>
  </si>
  <si>
    <t>%</t>
  </si>
  <si>
    <t>1782633472</t>
  </si>
  <si>
    <t xml:space="preserve">Přesun hmot pro izolace proti vodě, vlhkosti a plynům  stanovený procentní sazbou (%) z ceny vodorovná dopravní vzdálenost do 50 m v objektech výšky do 6 m</t>
  </si>
  <si>
    <t>96</t>
  </si>
  <si>
    <t>934169900</t>
  </si>
  <si>
    <t>"křídla"((1,2+5,015)/2*6,61+(1,2+5,015)/2*5,075+(1,2+5,12)/2*6,56+(1,2+5,12)/2*3,84)</t>
  </si>
  <si>
    <t>"průčelní zdivo vpravo"((7,1+4,6)/2*3,98 - (3,8*1,3+1,9*1,9*3,14*0,5))</t>
  </si>
  <si>
    <t>"průčelní zdivo vlevo" ((7+4,5)/2*3,82 - (3,8*1,3+1,9*1,6*3,14*0,5))</t>
  </si>
  <si>
    <t>002 - VRN - most km 163,600</t>
  </si>
  <si>
    <t xml:space="preserve">    VRN6 - Územní vlivy</t>
  </si>
  <si>
    <t xml:space="preserve">    VRN7 - Provozní vlivy</t>
  </si>
  <si>
    <t>1375553333</t>
  </si>
  <si>
    <t>-1173915480</t>
  </si>
  <si>
    <t>Poznámka k položce:_x000d_
zpracování dokumentace skutečného provedení stavby (včetně zakreslení rozsahů a jednotlivých typů sanace pro všechny betonové plochy) - 2x (v trvalém tisku i digitálně) s využitím železničního bodového pole a po projednání a schválení SŽG.</t>
  </si>
  <si>
    <t>-638898824</t>
  </si>
  <si>
    <t>Poznámka k položce:_x000d_
Dodávky vody a energie, příjezdové komunikace , příp. pronájmy pozemků, střežení pracoviště vč. příp. osvětlen, uvedení pozemků do původního stavu, včetně přípravy a likvidace staveniště. Dobrý přístup k objektu, přes místní komunikaci v Petrohradě (Černčice).</t>
  </si>
  <si>
    <t>043002000</t>
  </si>
  <si>
    <t>Zkoušky a ostatní měření</t>
  </si>
  <si>
    <t>1334602080</t>
  </si>
  <si>
    <t xml:space="preserve">Poznámka k položce:_x000d_
odtrhové zkoušky </t>
  </si>
  <si>
    <t>368647728</t>
  </si>
  <si>
    <t>043134000</t>
  </si>
  <si>
    <t>Zkoušky zatěžovací</t>
  </si>
  <si>
    <t>1632172750</t>
  </si>
  <si>
    <t>Poznámka k položce:_x000d_
Statická zatěžovací zkouška pláně 2x předpolí mostu</t>
  </si>
  <si>
    <t>VRN6</t>
  </si>
  <si>
    <t>Územní vlivy</t>
  </si>
  <si>
    <t>060001000</t>
  </si>
  <si>
    <t>316138301</t>
  </si>
  <si>
    <t>Poznámka k položce:_x000d_
Ztížené dopravní podmínky, úklid místní komunikace a jiné</t>
  </si>
  <si>
    <t>VRN7</t>
  </si>
  <si>
    <t>Provozní vlivy</t>
  </si>
  <si>
    <t>072002000</t>
  </si>
  <si>
    <t>Silniční provoz</t>
  </si>
  <si>
    <t>603025790</t>
  </si>
  <si>
    <t>Poznámka k položce:_x000d_
uzavírka místní komuinikace pod mostem a zřízení DIO, včetně projednání se zažádáním o zvláštní užívání komunikace a zajištění dopravního značení.</t>
  </si>
  <si>
    <t>003 - SO 03-20-04 Železniční most v km 164,648</t>
  </si>
  <si>
    <t>001 - ZRN - most km 164,648</t>
  </si>
  <si>
    <t>-1045548282</t>
  </si>
  <si>
    <t>"Vpravo"2*5*5+12*5,5*0,75</t>
  </si>
  <si>
    <t>"Vlevo"2*5*5+12*3,3*0,75</t>
  </si>
  <si>
    <t>1374826251</t>
  </si>
  <si>
    <t>(179,2+126,4)*0,02</t>
  </si>
  <si>
    <t>-95605816</t>
  </si>
  <si>
    <t>3*15</t>
  </si>
  <si>
    <t>-889765214</t>
  </si>
  <si>
    <t>1298470065</t>
  </si>
  <si>
    <t>"Výkopy za římsami"(9*(0,925+1,5)/2*1,2)*2</t>
  </si>
  <si>
    <t>"Výkopy pro patky zábradlí" (5+2)*0,45*0,45*1</t>
  </si>
  <si>
    <t>"Výkop pro gabiony" (1+1,5)/2*3,1*9*2</t>
  </si>
  <si>
    <t>799671698</t>
  </si>
  <si>
    <t>97,358/2</t>
  </si>
  <si>
    <t>-1069521210</t>
  </si>
  <si>
    <t>162432511</t>
  </si>
  <si>
    <t>Vodorovné přemístění výkopku do 2000 m pracovním vlakem</t>
  </si>
  <si>
    <t>-951569345</t>
  </si>
  <si>
    <t xml:space="preserve">Vodorovné přemístění výkopku pracovním vlakem  bez naložení výkopku, avšak s jeho vyložením, pro jakoukoliv třídu horniny, na vzdálenost do 2 000 m</t>
  </si>
  <si>
    <t xml:space="preserve">Poznámka k položce:_x000d_
Z důvodu špatného přístupu k mostu, např. z žel. přejezdu P 1702 v km 163,692 (956 m)_x000d_
</t>
  </si>
  <si>
    <t>z výkopů:</t>
  </si>
  <si>
    <t>97,358*2,0</t>
  </si>
  <si>
    <t>13,55+117,857</t>
  </si>
  <si>
    <t>731955707</t>
  </si>
  <si>
    <t>-1038644346</t>
  </si>
  <si>
    <t>97,358*18</t>
  </si>
  <si>
    <t>223825872</t>
  </si>
  <si>
    <t xml:space="preserve">z výkopů - přeložení např. na přejezdu </t>
  </si>
  <si>
    <t>96,953</t>
  </si>
  <si>
    <t>-157427867</t>
  </si>
  <si>
    <t xml:space="preserve">"hutnění svahů násypu"  240</t>
  </si>
  <si>
    <t>-561292073</t>
  </si>
  <si>
    <t>115891298</t>
  </si>
  <si>
    <t>1716207071</t>
  </si>
  <si>
    <t>69,75*1,8</t>
  </si>
  <si>
    <t>1352305394</t>
  </si>
  <si>
    <t>"zemní pláň pod gabiony" 9,5*3,35</t>
  </si>
  <si>
    <t>1005772629</t>
  </si>
  <si>
    <t>"výsev na upravované části náspu" 240</t>
  </si>
  <si>
    <t>184265990</t>
  </si>
  <si>
    <t>240</t>
  </si>
  <si>
    <t>182301121</t>
  </si>
  <si>
    <t>Rozprostření ornice pl do 500 m2 ve svahu přes 1:5 tl vrstvy do 100 mm</t>
  </si>
  <si>
    <t>-1051634746</t>
  </si>
  <si>
    <t>Rozprostření a urovnání ornice ve svahu sklonu přes 1:5 při souvislé ploše do 500 m2, tl. vrstvy do 100 mm</t>
  </si>
  <si>
    <t>-2012129006</t>
  </si>
  <si>
    <t>240*0,03</t>
  </si>
  <si>
    <t>350970044</t>
  </si>
  <si>
    <t>"Dle přílohy - Injektáž křídel" 88,9</t>
  </si>
  <si>
    <t>"Dle přílohy - Injektáž opěr a klenby"152</t>
  </si>
  <si>
    <t>1805416766</t>
  </si>
  <si>
    <t>patky zábradlí vlevo:</t>
  </si>
  <si>
    <t>(5+2)*0,1</t>
  </si>
  <si>
    <t>v trubce v gabionech vpravo:</t>
  </si>
  <si>
    <t>(5+2)*0,018</t>
  </si>
  <si>
    <t>28619326</t>
  </si>
  <si>
    <t>trubka kanalizační PE-HD D 200mm</t>
  </si>
  <si>
    <t>2106908044</t>
  </si>
  <si>
    <t>pro betonáž batek v gabionech v pláni na pravé straně trati:</t>
  </si>
  <si>
    <t>(5+2)*0,55</t>
  </si>
  <si>
    <t>1234267475</t>
  </si>
  <si>
    <t>"Výztuž patek pro zábradlí, 7 ks patek:</t>
  </si>
  <si>
    <t>20,82*7/5/1000</t>
  </si>
  <si>
    <t>-1206731554</t>
  </si>
  <si>
    <t>52,59*3,5</t>
  </si>
  <si>
    <t>1410501025</t>
  </si>
  <si>
    <t xml:space="preserve">"Klenba  a opěry - odhadovaná mezerovitost 8%" 392*0,08</t>
  </si>
  <si>
    <t>"Křídla 10%" 212,3*0,1</t>
  </si>
  <si>
    <t>1103258239</t>
  </si>
  <si>
    <t>"Římsa pravá" 0,92</t>
  </si>
  <si>
    <t>"Římsa levá" 0,87</t>
  </si>
  <si>
    <t>"Římsy na krídlech"3,2</t>
  </si>
  <si>
    <t>1332165202</t>
  </si>
  <si>
    <t>7,7*(0,250+0,225)</t>
  </si>
  <si>
    <t>8,12*(0,25+0,225)</t>
  </si>
  <si>
    <t>(6,665+7,095+7,355+7,025)*(0,25+0,225)</t>
  </si>
  <si>
    <t>-1391362038</t>
  </si>
  <si>
    <t>-207581340</t>
  </si>
  <si>
    <t>"římsa vlevo"0,164</t>
  </si>
  <si>
    <t>"římsa vpravo"0,177</t>
  </si>
  <si>
    <t>"římsy na křídlech"0,605</t>
  </si>
  <si>
    <t>-1451559593</t>
  </si>
  <si>
    <t>vpravo trati:</t>
  </si>
  <si>
    <t>565870261</t>
  </si>
  <si>
    <t>pro osazení zábradlí na patky vlevo:</t>
  </si>
  <si>
    <t>(5+2)*0,2*0,2</t>
  </si>
  <si>
    <t>1191699209</t>
  </si>
  <si>
    <t>188130549</t>
  </si>
  <si>
    <t>"dláždění za křídly šířky 1m"(6,665+7,095+7,355+7,025)*1</t>
  </si>
  <si>
    <t>"dláždění za římsou šířky 1m"2*9*1</t>
  </si>
  <si>
    <t>2024975762</t>
  </si>
  <si>
    <t>46,140*1,3*4,44/1000</t>
  </si>
  <si>
    <t>711435038</t>
  </si>
  <si>
    <t>2*13*3*4*0,07</t>
  </si>
  <si>
    <t>((5+2)*1,05+(5+2)*1,6)*4*0,08</t>
  </si>
  <si>
    <t>(5+2)*(0,02*0,2*4+0,2*0,2*2)</t>
  </si>
  <si>
    <t>26373993</t>
  </si>
  <si>
    <t>28,448*1,517</t>
  </si>
  <si>
    <t>-566372800</t>
  </si>
  <si>
    <t xml:space="preserve">zábradlí je dle připomínek k PS z důvodu nerovnoběžných křídel navrženo delší (2 x 7 sloupků po 2 m): </t>
  </si>
  <si>
    <t>(2*0,5)+(6*2)</t>
  </si>
  <si>
    <t>-1123822139</t>
  </si>
  <si>
    <t>2003844963</t>
  </si>
  <si>
    <t>pro madla a příčle:</t>
  </si>
  <si>
    <t>2*13*3*6,40/1000</t>
  </si>
  <si>
    <t>-516189974</t>
  </si>
  <si>
    <t>(5+2)*5,024/1000</t>
  </si>
  <si>
    <t>-1645297590</t>
  </si>
  <si>
    <t>pro výrobu sloupků (7+7 ks) nového zábradlí:</t>
  </si>
  <si>
    <t>((5+2)*1,05+(5+2)*1,6)*11,9/1000</t>
  </si>
  <si>
    <t>34906162</t>
  </si>
  <si>
    <t>1959746999</t>
  </si>
  <si>
    <t>"Vpravo"2*5*5+12*5,5*0,25</t>
  </si>
  <si>
    <t>"Vlevo"2*5*5+12*3,3*0,25</t>
  </si>
  <si>
    <t>-162983305</t>
  </si>
  <si>
    <t>"Vlevo"7,70*5,68+(5,33+1,2)/2*5,68+(5,1+1,2)*5,68</t>
  </si>
  <si>
    <t>"Vpravo"8,12*5,895+(5,49+1,2)/2*5,895+(5,435+1,2)*5,895</t>
  </si>
  <si>
    <t>822991771</t>
  </si>
  <si>
    <t>204,765*40</t>
  </si>
  <si>
    <t>-355877086</t>
  </si>
  <si>
    <t>-1546036663</t>
  </si>
  <si>
    <t>"Lešení pod klenbou" 3,96*16,54*3,70</t>
  </si>
  <si>
    <t>303616671</t>
  </si>
  <si>
    <t>"Lešení pod klenbou" 3,96*16,54*3,70*40</t>
  </si>
  <si>
    <t>-413721471</t>
  </si>
  <si>
    <t>-1885860112</t>
  </si>
  <si>
    <t>4*1,4*2</t>
  </si>
  <si>
    <t>2*1,4</t>
  </si>
  <si>
    <t>-1136521017</t>
  </si>
  <si>
    <t>7*4</t>
  </si>
  <si>
    <t>-744823516</t>
  </si>
  <si>
    <t>"Rozebrání části průčelí" (7,715+7,56)*(07+1,25)/2*0,45</t>
  </si>
  <si>
    <t>966023131</t>
  </si>
  <si>
    <t>Vybourání částí říms z kamene vyložených do 250 mm tl do 300 mm</t>
  </si>
  <si>
    <t>-556941051</t>
  </si>
  <si>
    <t xml:space="preserve">Vybourání částí říms z kamene  vyložených do 250 mm tl. do 300 mm</t>
  </si>
  <si>
    <t>"Na křídlech"6,66+7,355+7,095+7,025</t>
  </si>
  <si>
    <t>"Průčelí"(7,56+7,715)</t>
  </si>
  <si>
    <t>458034661</t>
  </si>
  <si>
    <t>"líc klenby" 5,81*16,32</t>
  </si>
  <si>
    <t>"křídla"5,33*4,585/2+5,105*4,285/2+5,432*4,63/2+5,49*4,6/2</t>
  </si>
  <si>
    <t>"opěry" 2,1*16,32*2</t>
  </si>
  <si>
    <t>"průčelní zdivo vpravo" (7,4+4,9)/2*5,27 - (3,78*2,3+1,85*1,85*3,14*0,5)</t>
  </si>
  <si>
    <t>"průčelní zdivo vlevo" (7,4+4,9)/2*5,252 - (3,70*2,3+1,85*1,85*3,14*0,5)</t>
  </si>
  <si>
    <t>1937686961</t>
  </si>
  <si>
    <t>Spárování uvažováno ze 70%</t>
  </si>
  <si>
    <t>"líc klenby" 5,81*16,32*0,7</t>
  </si>
  <si>
    <t>"křídla"(5,33*4,585/2+5,105*4,285/2+5,432*4,63/2+5,49*4,6/2)*0,7</t>
  </si>
  <si>
    <t>"opěry" 2,1*16,32*2*0,7</t>
  </si>
  <si>
    <t>"průčelní zdivo vpravo" ((7,4+4,9)/2*5,27 - (3,78*2,3+1,85*1,85*3,14*0,5))*0,7</t>
  </si>
  <si>
    <t>"průčelní zdivo vlevo" ((7,4+4,9)/2*5,252 - (3,70*2,3+1,85*1,85*3,14*0,5))*0,7</t>
  </si>
  <si>
    <t>-1022470041</t>
  </si>
  <si>
    <t>"20%" 0,20*248,481</t>
  </si>
  <si>
    <t>-718536986</t>
  </si>
  <si>
    <t>"použito 60% ubouraného kamene" 0,60*28,354</t>
  </si>
  <si>
    <t>-1352435422</t>
  </si>
  <si>
    <t>48156026</t>
  </si>
  <si>
    <t>"průčelní zdivo vpravo"7,7*(0,4+1,15)/2*0,870</t>
  </si>
  <si>
    <t>"průčelní zdivo vlevo" 8,12*(0,4+1,15)/2*0,925</t>
  </si>
  <si>
    <t>"Na křídlech v průměru 0,6m"(6,66+7,355+7,095+7,025)*0,6*0,7</t>
  </si>
  <si>
    <t>-1528741877</t>
  </si>
  <si>
    <t>676176414</t>
  </si>
  <si>
    <t>-233179545</t>
  </si>
  <si>
    <t>"vrty 20mm pro spřahující trny na průčelním (poprsním) zdivu, uvažována hloubka vrtu 0,3 m á 0,3 m"(50+54)*0,3</t>
  </si>
  <si>
    <t>"vrty 20mm pro spřahující trny na křídlech, hloubka vrtu 0,3m a 0,3m"4*46*0,3</t>
  </si>
  <si>
    <t>257982570</t>
  </si>
  <si>
    <t>997211111</t>
  </si>
  <si>
    <t>Svislá doprava suti na v 3,5 m</t>
  </si>
  <si>
    <t>-1532934864</t>
  </si>
  <si>
    <t xml:space="preserve">Svislá doprava suti nebo vybouraných hmot  s naložením do dopravního zařízení a s vyprázdněním dopravního zařízení na hromadu nebo do dopravního prostředku suti na výšku do 3,5 m</t>
  </si>
  <si>
    <t xml:space="preserve">Poznámka k souboru cen:_x000d_
1. Shazuje-li se suť z jakékoliv výšky na místo, kde zůstane ležet, aniž se s ní dále manipuluje, oceňuje se její svislá doprava pouze cenou 1111. 2. Výška svislé dopravy je svislá vzdálenost mezi místem nakládání do zařízení pro svislou dopravu a místem, kde se toto zařízení vyprazdňuje. </t>
  </si>
  <si>
    <t>Poznámka k položce:_x000d_
výška mostu 11,70 m</t>
  </si>
  <si>
    <t>997211119</t>
  </si>
  <si>
    <t>Příplatek ZKD 3,5 m výšky u svislé dopravy suti</t>
  </si>
  <si>
    <t>-1776761249</t>
  </si>
  <si>
    <t xml:space="preserve">Svislá doprava suti nebo vybouraných hmot  s naložením do dopravního zařízení a s vyprázdněním dopravního zařízení na hromadu nebo do dopravního prostředku suti na výšku Příplatek k ceně za každých dalších i započatých 3,5 m výšky přes 3,5 m</t>
  </si>
  <si>
    <t>3*131,407</t>
  </si>
  <si>
    <t>-1855626398</t>
  </si>
  <si>
    <t>37518331</t>
  </si>
  <si>
    <t>131,407*27</t>
  </si>
  <si>
    <t>-1042785569</t>
  </si>
  <si>
    <t xml:space="preserve">přeložení, např.  na přejezdu z důvodu špatného přístupu k objektu:</t>
  </si>
  <si>
    <t>2*131,407</t>
  </si>
  <si>
    <t>1860438213</t>
  </si>
  <si>
    <t>70,885+4,775+(57,075-16,533)</t>
  </si>
  <si>
    <t>240,900*0,00246*2,7+0,055</t>
  </si>
  <si>
    <t>796681413</t>
  </si>
  <si>
    <t>998212191</t>
  </si>
  <si>
    <t>Příplatek k přesunu hmot pro mosty zděné nebo monolitické za zvětšený přesun do 1000 m</t>
  </si>
  <si>
    <t>1132679161</t>
  </si>
  <si>
    <t xml:space="preserve">Přesun hmot pro mosty zděné, betonové monolitické, spřažené ocelobetonové nebo kovové  Příplatek k cenám za zvětšený přesun přes přes vymezenou největší dopravní vzdálenost do 1000 m</t>
  </si>
  <si>
    <t>Poznámka k položce:_x000d_
špatný přístup k objektu, např. z žel. přejezdu P 1702 v km 163,692 (956 m), případně zprava trati po polní cestě</t>
  </si>
  <si>
    <t>-2018882115</t>
  </si>
  <si>
    <t>(7,70+8,12)*1,2</t>
  </si>
  <si>
    <t>-802663404</t>
  </si>
  <si>
    <t xml:space="preserve">Poznámka k položce:_x000d_
Spotřeba 0,3-0,4 kg/m2 </t>
  </si>
  <si>
    <t>18,984*0,35/1000</t>
  </si>
  <si>
    <t>-110265046</t>
  </si>
  <si>
    <t>18,984*2</t>
  </si>
  <si>
    <t>480580606</t>
  </si>
  <si>
    <t>37,968*0,4/1000</t>
  </si>
  <si>
    <t>998711102</t>
  </si>
  <si>
    <t>Přesun hmot tonážní pro izolace proti vodě, vlhkosti a plynům v objektech výšky do 12 m</t>
  </si>
  <si>
    <t>2010505264</t>
  </si>
  <si>
    <t xml:space="preserve">Přesun hmot pro izolace proti vodě, vlhkosti a plynům  stanovený z hmotnosti přesunovaného materiálu vodorovná dopravní vzdálenost do 50 m v objektech výšky přes 6 do 12 m</t>
  </si>
  <si>
    <t>-543586874</t>
  </si>
  <si>
    <t>002 - VRN - most km 164,648</t>
  </si>
  <si>
    <t>548188974</t>
  </si>
  <si>
    <t>-1589527031</t>
  </si>
  <si>
    <t>1034217215</t>
  </si>
  <si>
    <t>Poznámka k položce:_x000d_
Dodávky vody a energie, příjezdové komunikace , příp. pronájmy pozemků, střežení pracoviště vč. příp. osvětlen, uvedení pozemků do původního stavu, včetně přípravy a likvidace staveniště.</t>
  </si>
  <si>
    <t>-1857517048</t>
  </si>
  <si>
    <t>995729470</t>
  </si>
  <si>
    <t>004 - SO 03-21-01 Železniční propustek v km 163,676</t>
  </si>
  <si>
    <t>001 - ZRN - propustek km 163,676</t>
  </si>
  <si>
    <t xml:space="preserve">    2 - Zakládání</t>
  </si>
  <si>
    <t>-1452667786</t>
  </si>
  <si>
    <t>"Vpravo"5*5+5*5</t>
  </si>
  <si>
    <t>"Vlevo"5*5+5*5</t>
  </si>
  <si>
    <t>-327109999</t>
  </si>
  <si>
    <t>100*0,2</t>
  </si>
  <si>
    <t>-1870011781</t>
  </si>
  <si>
    <t>Poznámka k položce:_x000d_
včetně přeložení (bez přerušení vedení)</t>
  </si>
  <si>
    <t>2*10</t>
  </si>
  <si>
    <t>-662643089</t>
  </si>
  <si>
    <t>100*0,15</t>
  </si>
  <si>
    <t>-676258275</t>
  </si>
  <si>
    <t>"Výkopy pro povoucí desku"</t>
  </si>
  <si>
    <t>(0,85+0,7)/2*2,445*7,185*2</t>
  </si>
  <si>
    <t>(0,85*1,515*7,185+(0,525+1,515)*0,5*0,558*7,185)*2</t>
  </si>
  <si>
    <t>"Výkop pro práh dlažby" 0,4*0,8*2,6</t>
  </si>
  <si>
    <t>-1480792289</t>
  </si>
  <si>
    <t>54,745/2</t>
  </si>
  <si>
    <t>699033286</t>
  </si>
  <si>
    <t>2*10*1*1</t>
  </si>
  <si>
    <t>-1652339519</t>
  </si>
  <si>
    <t>449690019</t>
  </si>
  <si>
    <t>54,745</t>
  </si>
  <si>
    <t>-700615399</t>
  </si>
  <si>
    <t>"Odvoz na skládku 25km"53,913</t>
  </si>
  <si>
    <t>4137908</t>
  </si>
  <si>
    <t xml:space="preserve">"hutnění svahů násypu"  100</t>
  </si>
  <si>
    <t>1561350065</t>
  </si>
  <si>
    <t>54,745*2,0</t>
  </si>
  <si>
    <t>512892877</t>
  </si>
  <si>
    <t>"Zásyp štěrkopískem včetně příčných trativodů"</t>
  </si>
  <si>
    <t>54,745-9,9</t>
  </si>
  <si>
    <t>-725860464</t>
  </si>
  <si>
    <t>44,845*1,8</t>
  </si>
  <si>
    <t>-794700050</t>
  </si>
  <si>
    <t>"zemní pláň pod plovoucí desku"(2,5+0,63+0,525+1)*2*8,05</t>
  </si>
  <si>
    <t>650780163</t>
  </si>
  <si>
    <t>100</t>
  </si>
  <si>
    <t>-2119470656</t>
  </si>
  <si>
    <t>100*0,03</t>
  </si>
  <si>
    <t>-1927621954</t>
  </si>
  <si>
    <t>650876506</t>
  </si>
  <si>
    <t>Zakládání</t>
  </si>
  <si>
    <t>934052917</t>
  </si>
  <si>
    <t>2*12</t>
  </si>
  <si>
    <t>-1496414900</t>
  </si>
  <si>
    <t>8,07*4,9+7,2*(0,8+0,4+0,8+1)*2</t>
  </si>
  <si>
    <t>-865249318</t>
  </si>
  <si>
    <t>0,375*4,285+0,75*4,230</t>
  </si>
  <si>
    <t>-395757714</t>
  </si>
  <si>
    <t>"Geotextilie včetně přesahů a prořezu" (82,743+4,779)*1,15</t>
  </si>
  <si>
    <t>274313811</t>
  </si>
  <si>
    <t>Základové pásy z betonu tř. C 25/30</t>
  </si>
  <si>
    <t>938096302</t>
  </si>
  <si>
    <t>Základy z betonu prostého pasy betonu kamenem neprokládaného tř. C 25/30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</si>
  <si>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</si>
  <si>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"práh dlažby"0,40*0,80*2,65</t>
  </si>
  <si>
    <t>718747105</t>
  </si>
  <si>
    <t>"Římsový nosník pravý" 2,32</t>
  </si>
  <si>
    <t>"Římsový nosník levý" 2,29</t>
  </si>
  <si>
    <t>"Římsy na křídlech" (4,05+4,10+4,10+3,95)*0,15*0,65</t>
  </si>
  <si>
    <t>863863153</t>
  </si>
  <si>
    <t>"Římsy na křídlech" (4,05+4,10+4,10+3,95)*0,15*2</t>
  </si>
  <si>
    <t>(4,285+4,230)*(0,75+0,09+0,3+0,5+0,205+0,065+0,275)</t>
  </si>
  <si>
    <t>-1692414941</t>
  </si>
  <si>
    <t>1990093983</t>
  </si>
  <si>
    <t>"Výztuž římsy"0,697</t>
  </si>
  <si>
    <t>"Výztuž římsy křídla" 2,495*0,18</t>
  </si>
  <si>
    <t>130313174</t>
  </si>
  <si>
    <t xml:space="preserve">Poznámka k položce:_x000d_
vpravo trati_x000d_
</t>
  </si>
  <si>
    <t>-1025094049</t>
  </si>
  <si>
    <t xml:space="preserve">pod patní desky zábradlí </t>
  </si>
  <si>
    <t>0,2*0,24*3*2</t>
  </si>
  <si>
    <t>-778921103</t>
  </si>
  <si>
    <t>457311117</t>
  </si>
  <si>
    <t>Vyrovnávací nebo spádový beton C 25/30 včetně úpravy povrchu</t>
  </si>
  <si>
    <t>-1834783500</t>
  </si>
  <si>
    <t xml:space="preserve">Vyrovnávací nebo spádový beton včetně úpravy povrchu  C 25/30</t>
  </si>
  <si>
    <t xml:space="preserve">Poznámka k souboru cen:_x000d_
1. V cenách jsou započteny náklady na kontrolu bednění, vlastní betonáž zejména čerpadlem betonu, rozhrnutí a hutnění betonu vibrační lištou, uhlazení horního povrchu betonu vyrovnávací nebo spádové konstrukce v tloušťce větší než 60 mm, v případě železobetonu přes 100 mm, ošetření a ochranu čerstvě uloženého certifikovaného betonu požadované konzistence. Rovinnost povrchu - třída 9 až 10. 2. Příplatek za rovinnost povrchu platí pro všechny ceny ukládaného konstrukčního betonu pod celoplošnou izolaci mostovky v požadovaném příčném nebo podélném minimálním sklonu 0,5 %. Rovinnost je daná normou 8 mm pod 2 m lati a třídou 8 přesnosti. 3. V cenách nejsou započteny náklady na: a) železobetonovou desku nebo spřahující desku ze železobetonu tloušťky přes 100 mm, b) bednění vyrovnávacího a spádového betonu, c) vyrovnávací vrstvy ze sanační reprofilační malty, tyto se oceňují souborem cen 628 63-21 Úprava příčných spár u montovaných mostů, d) dobroušení povrchu na požadovanou třídu 6 přesnosti. </t>
  </si>
  <si>
    <t>Poznámka k položce:_x000d_
Betonová deska (ze suchého betonu) pod izolaci</t>
  </si>
  <si>
    <t>"Plovoucí deska"9,9</t>
  </si>
  <si>
    <t>-1975304518</t>
  </si>
  <si>
    <t>"Výztuž plovoucích desek ze sítí KARI průměr drátu 8 mm oko 100x100 mm"1,18</t>
  </si>
  <si>
    <t>výztuž dlažby:</t>
  </si>
  <si>
    <t>35,443*1,3*4,44/1000</t>
  </si>
  <si>
    <t>-342916272</t>
  </si>
  <si>
    <t>tvrdá ochrana izolace:</t>
  </si>
  <si>
    <t>4,93*8,065+2*1*8,065</t>
  </si>
  <si>
    <t>-381745918</t>
  </si>
  <si>
    <t>"odláždění vlevo"4,55+4,95+(2,6+4,7)*0,5*3,45</t>
  </si>
  <si>
    <t>"odláždění vpravo"4,85+5,65+2,85</t>
  </si>
  <si>
    <t>1076162471</t>
  </si>
  <si>
    <t>Poznámka k položce:_x000d_
PKO schváleného typu, včetně otryskání a dodání písku, bez materiálu metalizace</t>
  </si>
  <si>
    <t xml:space="preserve">zinkování bude provedeno ponorem </t>
  </si>
  <si>
    <t>"Zábradlí</t>
  </si>
  <si>
    <t>"70x70x6</t>
  </si>
  <si>
    <t>(4,3*2*3)*0,274</t>
  </si>
  <si>
    <t>"80x80x8</t>
  </si>
  <si>
    <t>(2*3*1,055)*0,314</t>
  </si>
  <si>
    <t>"patní desky</t>
  </si>
  <si>
    <t>(0,2*0,24*2+2*0,2*0,016+2*0,24*0,016)*2*3</t>
  </si>
  <si>
    <t>-1155197527</t>
  </si>
  <si>
    <t xml:space="preserve">materiál k pozinkování </t>
  </si>
  <si>
    <t>9,717*1,517</t>
  </si>
  <si>
    <t>-309477283</t>
  </si>
  <si>
    <t>"viz. příloha - Zábradlí" 0,075</t>
  </si>
  <si>
    <t>1898857083</t>
  </si>
  <si>
    <t>"viz. příloha - Zábradlí" 0,036</t>
  </si>
  <si>
    <t>1436171448</t>
  </si>
  <si>
    <t>2*4,3</t>
  </si>
  <si>
    <t>-1295297692</t>
  </si>
  <si>
    <t>101231611</t>
  </si>
  <si>
    <t>"viz. příloha - Zábradlí" 0,165</t>
  </si>
  <si>
    <t>1759798143</t>
  </si>
  <si>
    <t>-909795483</t>
  </si>
  <si>
    <t>2056480283</t>
  </si>
  <si>
    <t>-1647663951</t>
  </si>
  <si>
    <t>952904121</t>
  </si>
  <si>
    <t>Čištění mostních objektů - ruční odstranění nánosů z otvorů v do 1,5 m</t>
  </si>
  <si>
    <t>133176757</t>
  </si>
  <si>
    <t>Čištění mostních objektů odstranění nánosů z otvorů ručně, světlé výšky otvoru do 1,5 m</t>
  </si>
  <si>
    <t>"vyčištění propustku nanos 0,25m"8,785*1,3*0,25</t>
  </si>
  <si>
    <t>-1621942705</t>
  </si>
  <si>
    <t>3*4*2</t>
  </si>
  <si>
    <t>604287421</t>
  </si>
  <si>
    <t>"Rozebrání části průčelí vlevo" 4,23*0,7*1,15</t>
  </si>
  <si>
    <t>"průčelí vpravo"4,255*0,65*1,12</t>
  </si>
  <si>
    <t>"ubourání křídel vlevo"1,55*1,15*0,65*0,5*2</t>
  </si>
  <si>
    <t>"ubourání křídel vpravo"1,75*1,25*0,65*0,5*2</t>
  </si>
  <si>
    <t>962032253</t>
  </si>
  <si>
    <t>Bourání zdiva z tvárnic cementových na jakoukoli maltu do 1m3</t>
  </si>
  <si>
    <t>92295604</t>
  </si>
  <si>
    <t xml:space="preserve">Bourání zdiva nadzákladového z cihel nebo tvárnic  z tvárnic cementových, na maltu cementovou, objemu do 1 m3</t>
  </si>
  <si>
    <t xml:space="preserve">Poznámka k souboru cen:_x000d_
1. Bourání pilířů o průřezu přes 0,36 m2 se oceňuje příslušnými cenami -2230, -2231, -2240, -2241,-2253 a -2254 jako bourání zdiva nadzákladového cihelného. </t>
  </si>
  <si>
    <t>"bourání zdi z betonových tvárnic" 4,51*0,3*2,2</t>
  </si>
  <si>
    <t>2011619576</t>
  </si>
  <si>
    <t>"bourání bet.říms - vlevo"0,2*0,7*4,23</t>
  </si>
  <si>
    <t>"vpravo"0,2*0,7*4,255</t>
  </si>
  <si>
    <t>"bourání říms na křídlech" (4,18+4,21+4,3+4,05)*0,15*0,7</t>
  </si>
  <si>
    <t>272013428</t>
  </si>
  <si>
    <t>2*4,86</t>
  </si>
  <si>
    <t>45488162</t>
  </si>
  <si>
    <t>"líc klenby" 3,14*0,65*8,8</t>
  </si>
  <si>
    <t>"křídla" 3,63*(2,8+1,45)*0,5+3,48*(3+1,65)*0,5+3,25*(2,8+1,4)*0,5+3,48*(3+1,65)*0,5</t>
  </si>
  <si>
    <t>"opěry" 0,833*8,8*2</t>
  </si>
  <si>
    <t>"průčelní zdivo" ((2,4+2,1)/2*2,5 - (0,8*1,3+0,65*0,65*3,14*0,5))*2</t>
  </si>
  <si>
    <t>-2105881218</t>
  </si>
  <si>
    <t>"líc klenby" 3,14*0,65*8,8*0,7</t>
  </si>
  <si>
    <t>"křídla" (3,63*(2,8+1,45)*0,5+3,48*(3+1,65)*0,5+3,25*(2,8+1,4)*0,5+3,48*(3+1,65)*0,5)*0,7</t>
  </si>
  <si>
    <t>"opěry" (0,833*8,8*2)*0,7</t>
  </si>
  <si>
    <t>"průčelní zdivo"( ((2,4+2,1)/2*2,5 - (0,8*1,3+0,65*0,65*3,14*0,5))*2)*0,7</t>
  </si>
  <si>
    <t>-308320180</t>
  </si>
  <si>
    <t>"20%" 0,20*71,186</t>
  </si>
  <si>
    <t>2101584553</t>
  </si>
  <si>
    <t>"použito 60% ubouraného kamene" 0,50*9,084</t>
  </si>
  <si>
    <t>1687725858</t>
  </si>
  <si>
    <t>"nadezdění křídel vpravo"(1,7+1)*0,5*1*0,75*2</t>
  </si>
  <si>
    <t>"nadezdění křídel vlevo " (1,7+1,1)*0,5*1,1*0,75*2</t>
  </si>
  <si>
    <t>-1519372889</t>
  </si>
  <si>
    <t>"nadezdění křídel vpravo"(1,7+1)*0,5*1*2*1,5</t>
  </si>
  <si>
    <t>"nadezdění křídel vlevo " (1,7+1,1)*0,5*1,1*2*1,5</t>
  </si>
  <si>
    <t>1264669286</t>
  </si>
  <si>
    <t>"průčelní zdivo"(((2,4+2,1)/2*2,5 - (0,8*1,3+0,65*0,65*3,14*0,5))*2)*0,7</t>
  </si>
  <si>
    <t>-322341038</t>
  </si>
  <si>
    <t>-57932654</t>
  </si>
  <si>
    <t>((4,23+4,28)/0,4)*0,5*2</t>
  </si>
  <si>
    <t>"vrty na křídlech"</t>
  </si>
  <si>
    <t>(4,05+4,10+4,10+3,95)/0,4*0,5*2</t>
  </si>
  <si>
    <t>568817729</t>
  </si>
  <si>
    <t>5,954</t>
  </si>
  <si>
    <t>3,882</t>
  </si>
  <si>
    <t>664873262</t>
  </si>
  <si>
    <t>7,070</t>
  </si>
  <si>
    <t>-1877742968</t>
  </si>
  <si>
    <t>9,836+7,070+26,979</t>
  </si>
  <si>
    <t>0,175</t>
  </si>
  <si>
    <t>-800963384</t>
  </si>
  <si>
    <t>44,060*27</t>
  </si>
  <si>
    <t>151487065</t>
  </si>
  <si>
    <t>1858700593</t>
  </si>
  <si>
    <t>z čištění propustku:</t>
  </si>
  <si>
    <t>2,855*2,0</t>
  </si>
  <si>
    <t>22,710+4,983+2,184-8,670</t>
  </si>
  <si>
    <t>0,062</t>
  </si>
  <si>
    <t>1158147073</t>
  </si>
  <si>
    <t>Poznámka k položce:_x000d_
dobrý přístup k objektu, 16 m od žel. přejezdu P 1702 v km 163,692 v Petrohradě (Černčice)</t>
  </si>
  <si>
    <t>-965462232</t>
  </si>
  <si>
    <t>(4,05+4,10+4,10+3,95)*0,15</t>
  </si>
  <si>
    <t>-133411518</t>
  </si>
  <si>
    <t>2,43*0,35/1000</t>
  </si>
  <si>
    <t>-1614363055</t>
  </si>
  <si>
    <t>2,43*2</t>
  </si>
  <si>
    <t>1170684015</t>
  </si>
  <si>
    <t>4,86*0,4/1000</t>
  </si>
  <si>
    <t>-1001801661</t>
  </si>
  <si>
    <t>1291443370</t>
  </si>
  <si>
    <t>82,743+6,45</t>
  </si>
  <si>
    <t>782398813</t>
  </si>
  <si>
    <t>4,230+4,285</t>
  </si>
  <si>
    <t>-1707052921</t>
  </si>
  <si>
    <t>1325038317</t>
  </si>
  <si>
    <t>002 - VRN - propustek km 163,676</t>
  </si>
  <si>
    <t>VRN4 - Inženýrská činnost</t>
  </si>
  <si>
    <t>-403812262</t>
  </si>
  <si>
    <t>-1556750427</t>
  </si>
  <si>
    <t>-20911176</t>
  </si>
  <si>
    <t>Poznámka k položce:_x000d_
Dodávky vody a energie, příjezdové komunikace , příp. pronájmy pozemků, střežení pracoviště vč. příp. osvětlen, uvedení pozemků do původního stavu, včetně přípravy a likvidace staveniště. Dobrý přístup k objektu, 16 m od žel. přejezdu P 1702 v km 163,692 v Petrohradě (Černčice).</t>
  </si>
  <si>
    <t>89949665</t>
  </si>
  <si>
    <t>553985318</t>
  </si>
  <si>
    <t>Poznámka k položce:_x000d_
Statická zatěžovací zkouška pláně</t>
  </si>
  <si>
    <t>005 - SO 03-21-02 Železniční propustek v km 164,136</t>
  </si>
  <si>
    <t>001 - ZRN - propustek km 164,136</t>
  </si>
  <si>
    <t>1405268882</t>
  </si>
  <si>
    <t>"Vpravo"6*6+6*5+15*4,5*0,75</t>
  </si>
  <si>
    <t>"Vlevo"5*5+6*5+15*4,5*0,75</t>
  </si>
  <si>
    <t>1225773929</t>
  </si>
  <si>
    <t>(222,250+154,750)*0,01</t>
  </si>
  <si>
    <t>-1022431707</t>
  </si>
  <si>
    <t>3*10</t>
  </si>
  <si>
    <t>-1918728510</t>
  </si>
  <si>
    <t>256*0,15</t>
  </si>
  <si>
    <t>-2082353737</t>
  </si>
  <si>
    <t>"Výkopy za římsami"6,5*2*0,4</t>
  </si>
  <si>
    <t>"Výkopy pro patky zábradlí" 5*0,45*0,45*1</t>
  </si>
  <si>
    <t>"Výkopy pro základy prodloužení křídel" ((1,5+2,5)*2,2*1)*2</t>
  </si>
  <si>
    <t>"Výkop pro gabiony" 3,2*0,95*8</t>
  </si>
  <si>
    <t>1508960200</t>
  </si>
  <si>
    <t>2106190105</t>
  </si>
  <si>
    <t xml:space="preserve">Poznámka k položce:_x000d_
Z důvodu špatného přístupu k mostu, např. z žel. přejezdu P 1702 v km 163,692 (444 m)_x000d_
</t>
  </si>
  <si>
    <t>48,133*2,0</t>
  </si>
  <si>
    <t>84,171</t>
  </si>
  <si>
    <t>1932479023</t>
  </si>
  <si>
    <t>48,133</t>
  </si>
  <si>
    <t>-1492496155</t>
  </si>
  <si>
    <t>48,133*18</t>
  </si>
  <si>
    <t>871906009</t>
  </si>
  <si>
    <t>3,883</t>
  </si>
  <si>
    <t xml:space="preserve">přeložení např. na přejezdu </t>
  </si>
  <si>
    <t>40,959</t>
  </si>
  <si>
    <t>1978800956</t>
  </si>
  <si>
    <t>1992171948</t>
  </si>
  <si>
    <t>1674163346</t>
  </si>
  <si>
    <t>-1170198944</t>
  </si>
  <si>
    <t>24,320*1,8</t>
  </si>
  <si>
    <t>-1655532407</t>
  </si>
  <si>
    <t>549855467</t>
  </si>
  <si>
    <t>-1309083533</t>
  </si>
  <si>
    <t>182301123</t>
  </si>
  <si>
    <t>Rozprostření ornice pl do 500 m2 ve svahu přes 1:5 tl vrstvy do 200 mm</t>
  </si>
  <si>
    <t>-2127645843</t>
  </si>
  <si>
    <t>Rozprostření a urovnání ornice ve svahu sklonu přes 1:5 při souvislé ploše do 500 m2, tl. vrstvy přes 150 do 200 mm</t>
  </si>
  <si>
    <t>183405212</t>
  </si>
  <si>
    <t>Výsev trávníku hydroosevem na hlušinu</t>
  </si>
  <si>
    <t>671530663</t>
  </si>
  <si>
    <t xml:space="preserve">Výsev trávníku hydroosevem  na hlušinu</t>
  </si>
  <si>
    <t xml:space="preserve">Poznámka k souboru cen:_x000d_
1. V cenách jsou započteny náklady potřebné pro provedení hydroosevu, s výjimkou travního semene. 2. V cenách nejsou započteny náklady na: a) dodání travního semene, toto se oceňuje ve specifikaci, b) zálivku; tato se oceňuje cenami části C02 souboru cen 185 80-43 Zalití rostlin vodou, c) pokosení; toto se oceňuje cenami části C02 souboru cen 111 10-41 Pokosení trávníku. </t>
  </si>
  <si>
    <t>13871253</t>
  </si>
  <si>
    <t>-102787260</t>
  </si>
  <si>
    <t>"Dle přílohy - Injektáž krídla" 54,2</t>
  </si>
  <si>
    <t>"Dle přílohy - Injektáž opěr a klenby"71,12</t>
  </si>
  <si>
    <t>-261176350</t>
  </si>
  <si>
    <t>"základy pro prodloužení křídel" ((1,8+1)*1,5*1,2)*2</t>
  </si>
  <si>
    <t>-1738659625</t>
  </si>
  <si>
    <t>5*0,1</t>
  </si>
  <si>
    <t>5*0,018</t>
  </si>
  <si>
    <t>-84957032</t>
  </si>
  <si>
    <t>5*0,55</t>
  </si>
  <si>
    <t>526378433</t>
  </si>
  <si>
    <t>"Výztuž patek pro zábradlí"0,021</t>
  </si>
  <si>
    <t>13150560</t>
  </si>
  <si>
    <t>19,670*3,5</t>
  </si>
  <si>
    <t>172296788</t>
  </si>
  <si>
    <t>"Klenba odhadovaná mezerovitost 8%" 2,97*14,375*0,5*0,08</t>
  </si>
  <si>
    <t>"Opěry 10%"2,8*14,375*2*0,10</t>
  </si>
  <si>
    <t>"Křídla 12%" 82,6*0,12</t>
  </si>
  <si>
    <t>920329924</t>
  </si>
  <si>
    <t>"Římsa pravá" 0,62</t>
  </si>
  <si>
    <t>"Římsa levá" 0,64</t>
  </si>
  <si>
    <t>"Římsy na krídlech"3,12</t>
  </si>
  <si>
    <t>527972036</t>
  </si>
  <si>
    <t>5,415*(0,250+0,225)</t>
  </si>
  <si>
    <t>5,665*(0,25+0,225)</t>
  </si>
  <si>
    <t>4*6,5*(0,25+0,225)</t>
  </si>
  <si>
    <t>451506326</t>
  </si>
  <si>
    <t>-1975587387</t>
  </si>
  <si>
    <t>"římsa vlevo"0,115</t>
  </si>
  <si>
    <t>"římsa vpravo"0,118</t>
  </si>
  <si>
    <t>"římsy na křídlech"0,590</t>
  </si>
  <si>
    <t>-2101737828</t>
  </si>
  <si>
    <t>-621698779</t>
  </si>
  <si>
    <t>5*0,2*0,2</t>
  </si>
  <si>
    <t>364128378</t>
  </si>
  <si>
    <t>132753091</t>
  </si>
  <si>
    <t>"dláždění za křídly šířky 1m"4*6,5*1</t>
  </si>
  <si>
    <t>"dláždění za římsou šířky 1m"2*6,6*1</t>
  </si>
  <si>
    <t>1101874600</t>
  </si>
  <si>
    <t>39,20*1,3*4,44/1000</t>
  </si>
  <si>
    <t>432080968</t>
  </si>
  <si>
    <t>2*8*3*4*0,07</t>
  </si>
  <si>
    <t>(5*1,05+5*1,6)*4*0,08</t>
  </si>
  <si>
    <t>5*(0,02*0,2*4+0,2*0,2*2)</t>
  </si>
  <si>
    <t>346335306</t>
  </si>
  <si>
    <t>18,160*1,517</t>
  </si>
  <si>
    <t>309402281</t>
  </si>
  <si>
    <t>2*8,00</t>
  </si>
  <si>
    <t>303263261</t>
  </si>
  <si>
    <t>-182124764</t>
  </si>
  <si>
    <t>-2015266227</t>
  </si>
  <si>
    <t>5*5,024/1000</t>
  </si>
  <si>
    <t>768357958</t>
  </si>
  <si>
    <t>pro výrobu sloupků (5+5 ks) nového zábradlí:</t>
  </si>
  <si>
    <t>(5*1,05+5*1,6)*11,9/1000</t>
  </si>
  <si>
    <t>1295763535</t>
  </si>
  <si>
    <t>-2021550926</t>
  </si>
  <si>
    <t>"Vpravo"6*6+6*5+15*4,5*0,25</t>
  </si>
  <si>
    <t>"Vlevo"5*5+6*5+15*4,5*0,25</t>
  </si>
  <si>
    <t>-54940738</t>
  </si>
  <si>
    <t>"Vlevo"4,125*4,5+4,125*4,5*0,5+4,125*4,455*0,5</t>
  </si>
  <si>
    <t>"Vpravo"4,78*4,65+4,78*4,5*0,5+4,78*4,55*0,5</t>
  </si>
  <si>
    <t>-1450917046</t>
  </si>
  <si>
    <t>80,889*40</t>
  </si>
  <si>
    <t>-1811558702</t>
  </si>
  <si>
    <t>-1004312310</t>
  </si>
  <si>
    <t>"Lešení pod klenbou" 14,5*1,9*2,385</t>
  </si>
  <si>
    <t>910287792</t>
  </si>
  <si>
    <t>"Lešení pod klenbou" 65,707*40</t>
  </si>
  <si>
    <t>-1640611685</t>
  </si>
  <si>
    <t>65,707</t>
  </si>
  <si>
    <t>-302337262</t>
  </si>
  <si>
    <t>stávající odvodňovače v opěrách (odhad):</t>
  </si>
  <si>
    <t>4*1,1*2</t>
  </si>
  <si>
    <t>2*1,1</t>
  </si>
  <si>
    <t>-931323444</t>
  </si>
  <si>
    <t>5*4</t>
  </si>
  <si>
    <t>-2104924538</t>
  </si>
  <si>
    <t xml:space="preserve">"Ubourání části zdiva průčelí" </t>
  </si>
  <si>
    <t>"vlevo"5,415*0,7*0,5</t>
  </si>
  <si>
    <t>"vpravo"5,664*0,7*0,5</t>
  </si>
  <si>
    <t>966023211</t>
  </si>
  <si>
    <t>Snesení nevyhovujících kamenných římsových desek na průčelním zdivu a křídlech</t>
  </si>
  <si>
    <t>-87263109</t>
  </si>
  <si>
    <t>Snesení kamenných římsových desek na průčelním zdivu a křídlech</t>
  </si>
  <si>
    <t>"Na křídlech"4*6,5*0,7*0,25</t>
  </si>
  <si>
    <t>"Průčelí"(5,415+5,665)*0,7*0,25</t>
  </si>
  <si>
    <t>1211010223</t>
  </si>
  <si>
    <t>"líc klenby" 2,97*14,375</t>
  </si>
  <si>
    <t>"křídla"4,125*4,5*0,5+4,125*4,445*0,5+4,78*4,5*0,5+4,78*4,555*0,5</t>
  </si>
  <si>
    <t>"opěry" 14,375*1,45*2</t>
  </si>
  <si>
    <t>"průčelní zdivo vpravo" 4,78*(5,515+4)*0,5-(1,89*1,45+0,945*0,945*3,14*0,5)</t>
  </si>
  <si>
    <t>"průčelní zdivo vlevo" 4,125*(5,515+4)*0,5-(1,89*1,45+0,945*0,945*3,14*0,5)</t>
  </si>
  <si>
    <t>332552808</t>
  </si>
  <si>
    <t>Spárování uvažováno 70%</t>
  </si>
  <si>
    <t>"líc klenby" 2,97*14,375*0,7</t>
  </si>
  <si>
    <t>"křídla"(4,125*4,5*0,5+4,125*4,445*0,5+4,78*4,5*0,5+4,78*4,555*0,5)*0,7</t>
  </si>
  <si>
    <t>"opěry" 14,375*1,45*2*0,7</t>
  </si>
  <si>
    <t>"průčelní zdivo vpravo"(4,78*(5,515+4)*0,5-(1,89*1,45+0,945*0,945*3,14*0,5))*0,7</t>
  </si>
  <si>
    <t>"průčelní zdivo vlevo" (4,125*(5,515+4)*0,5-(1,89*1,45+0,945*0,945*3,14*0,5))*0,7</t>
  </si>
  <si>
    <t>-1508748370</t>
  </si>
  <si>
    <t>"10%" 0,10*158,553</t>
  </si>
  <si>
    <t>-1300204031</t>
  </si>
  <si>
    <t>"použito 60% ubouraného kamene" 0,60*3,877</t>
  </si>
  <si>
    <t>1596727150</t>
  </si>
  <si>
    <t>1156634782</t>
  </si>
  <si>
    <t>"průčelní zdivo vpravo"5,665*(0,9+0,45)*0,5*1,665</t>
  </si>
  <si>
    <t>"průčelní zdivo vlevo" 5,515*(0,9+0,45)*0,5*1,075</t>
  </si>
  <si>
    <t>"Na křídlech v průměru 0,7m"(4*6,5)*0,7*0,7</t>
  </si>
  <si>
    <t>-1977984629</t>
  </si>
  <si>
    <t>985233111</t>
  </si>
  <si>
    <t>Úprava spár po spárování zdiva uhlazením spára dl do 6 m/m2</t>
  </si>
  <si>
    <t>837532484</t>
  </si>
  <si>
    <t>Úprava spár po spárování zdiva kamenného nebo cihelného délky spáry na 1 m2 upravované plochy do 6 m uhlazením</t>
  </si>
  <si>
    <t>1226103133</t>
  </si>
  <si>
    <t>"spřahující trny na průčelním (poprsním) zdivu, uvažována hloubka vrtu 0,3 m á 0,3 m"(36+36)*0,3</t>
  </si>
  <si>
    <t>"spřahující trny na křídlech, hloubka vrtu 0,3m a 0,3m"4*6,5/0,3*0,3*2</t>
  </si>
  <si>
    <t>-1575065245</t>
  </si>
  <si>
    <t>-1659511650</t>
  </si>
  <si>
    <t>Poznámka k položce:_x000d_
z důvodu špatného přístupu k objektu, výška objektu 8,2 m</t>
  </si>
  <si>
    <t>4,384+79,787</t>
  </si>
  <si>
    <t>-1427033225</t>
  </si>
  <si>
    <t>Poznámka k položce:_x000d_
výška objektu 8,2 m</t>
  </si>
  <si>
    <t>2*84,171</t>
  </si>
  <si>
    <t>475610358</t>
  </si>
  <si>
    <t>1689965406</t>
  </si>
  <si>
    <t>84,171*27</t>
  </si>
  <si>
    <t>289015887</t>
  </si>
  <si>
    <t>-1639486045</t>
  </si>
  <si>
    <t>9,693+16,871+11,099+(57,773-16,533)</t>
  </si>
  <si>
    <t>125,320*0,00246*2,7+0,052</t>
  </si>
  <si>
    <t>1353375264</t>
  </si>
  <si>
    <t>459618938</t>
  </si>
  <si>
    <t>Poznámka k položce:_x000d_
špatný přístup k objektu, např. z žel. přejezdu P 1702 v km 163,692 (444 m), případně po polních cestách</t>
  </si>
  <si>
    <t>-1796939412</t>
  </si>
  <si>
    <t>(5,515+5,665)*1,2</t>
  </si>
  <si>
    <t>-911807028</t>
  </si>
  <si>
    <t>Poznámka k položce:_x000d_
Spotřeba 0,3-0,4 kg/m2</t>
  </si>
  <si>
    <t>13,416*0,35/1000</t>
  </si>
  <si>
    <t>-1190151587</t>
  </si>
  <si>
    <t>13,416*2</t>
  </si>
  <si>
    <t>11163178</t>
  </si>
  <si>
    <t>-592485372</t>
  </si>
  <si>
    <t>26,832*0,4/1000</t>
  </si>
  <si>
    <t>1268231210</t>
  </si>
  <si>
    <t>645403017</t>
  </si>
  <si>
    <t>002 - VRN - propustek km 164,136</t>
  </si>
  <si>
    <t>-657198503</t>
  </si>
  <si>
    <t>2055255542</t>
  </si>
  <si>
    <t>43973649</t>
  </si>
  <si>
    <t>-1951689142</t>
  </si>
  <si>
    <t xml:space="preserve">006 - SO 03-21-03 Železniční propustek v km 166,834 </t>
  </si>
  <si>
    <t>001 - ZRN - propustek km 166,834</t>
  </si>
  <si>
    <t>387802351</t>
  </si>
  <si>
    <t>"odstranění keřů" 80</t>
  </si>
  <si>
    <t>-1681134332</t>
  </si>
  <si>
    <t>80*0,1</t>
  </si>
  <si>
    <t>115001104</t>
  </si>
  <si>
    <t>Převedení vody potrubím DN do 300</t>
  </si>
  <si>
    <t>-821745954</t>
  </si>
  <si>
    <t>Převedení vody potrubím průměru DN přes 250 do 300</t>
  </si>
  <si>
    <t>2*14</t>
  </si>
  <si>
    <t>1086810974</t>
  </si>
  <si>
    <t>3*6</t>
  </si>
  <si>
    <t>927866054</t>
  </si>
  <si>
    <t>Na stávajících svazích</t>
  </si>
  <si>
    <t>"Vlevo trati" (4*4+4,0*3,8)*0,15</t>
  </si>
  <si>
    <t>"Vpravo trati"4*4,0*2*0,15</t>
  </si>
  <si>
    <t>-1619189260</t>
  </si>
  <si>
    <t>(5,2+9,65)/2*2,65*2+(5,2+9,65)/2*2,65*2*0,33</t>
  </si>
  <si>
    <t>122202508</t>
  </si>
  <si>
    <t>Příplatek k odkopávkám pro spodní stavbu železnic v hornině tř. 3 za ztížení při rekonstrukci</t>
  </si>
  <si>
    <t>-299406234</t>
  </si>
  <si>
    <t>Odkopávky a prokopávky nezapažené pro spodní stavbu železnic strojně s přemístěním výkopku v příčných profilech do 15 m nebo s naložením na dopravní prostředek v hornině tř. 3 Příplatek k cenám za ztížení při rekonstrukcích</t>
  </si>
  <si>
    <t>-1685761048</t>
  </si>
  <si>
    <t>52,339/2</t>
  </si>
  <si>
    <t>-1063633443</t>
  </si>
  <si>
    <t>3*6*1*1</t>
  </si>
  <si>
    <t>189081331</t>
  </si>
  <si>
    <t>-171834616</t>
  </si>
  <si>
    <t>"Na řízenou skládku</t>
  </si>
  <si>
    <t>52,339</t>
  </si>
  <si>
    <t>-805647887</t>
  </si>
  <si>
    <t>Poznámka k položce:_x000d_
např. Ekostavby Žatec, 22 km</t>
  </si>
  <si>
    <t>52,339*12</t>
  </si>
  <si>
    <t>-255220290</t>
  </si>
  <si>
    <t>-876383151</t>
  </si>
  <si>
    <t xml:space="preserve">"hutnění svahů násypu"  80</t>
  </si>
  <si>
    <t>-1008196292</t>
  </si>
  <si>
    <t>52,339*2</t>
  </si>
  <si>
    <t>1234330952</t>
  </si>
  <si>
    <t>"zásyp" 52,339-(6,1+1,4+4,3+6,3)</t>
  </si>
  <si>
    <t>58343930</t>
  </si>
  <si>
    <t>kamenivo drcené hrubé frakce 16-32</t>
  </si>
  <si>
    <t>-803611636</t>
  </si>
  <si>
    <t>"Podsyp pod základovou desku"9,505*1,8*0,1</t>
  </si>
  <si>
    <t>58344197</t>
  </si>
  <si>
    <t>-1416808407</t>
  </si>
  <si>
    <t>"zásyp štěrkopískem"34,239*1,8</t>
  </si>
  <si>
    <t>604863393</t>
  </si>
  <si>
    <t>"zemní pláň" 6,8*10</t>
  </si>
  <si>
    <t>596583913</t>
  </si>
  <si>
    <t>-1664845957</t>
  </si>
  <si>
    <t>80*0,03</t>
  </si>
  <si>
    <t>1056020196</t>
  </si>
  <si>
    <t>1718918828</t>
  </si>
  <si>
    <t>271532212</t>
  </si>
  <si>
    <t>Podsyp pod základové konstrukce se zhutněním z hrubého kameniva frakce 16 až 32 mm</t>
  </si>
  <si>
    <t>-2049761407</t>
  </si>
  <si>
    <t>Podsyp pod základové konstrukce se zhutněním a urovnáním povrchu z kameniva hrubého, frakce 16 - 32 mm</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</si>
  <si>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</si>
  <si>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4,4*9,55*0,1</t>
  </si>
  <si>
    <t>-965609426</t>
  </si>
  <si>
    <t>"podkladní vyrovnávací beton pod základovou desku a pod základem čelní zdiva" 1,4</t>
  </si>
  <si>
    <t>273321117</t>
  </si>
  <si>
    <t>Základové desky mostních konstrukcí ze ŽB C 25/30</t>
  </si>
  <si>
    <t>-576569985</t>
  </si>
  <si>
    <t>Základové konstrukce z betonu železového desky ve výkopu nebo na hlavách pilot C 25/30</t>
  </si>
  <si>
    <t xml:space="preserve">Poznámka k souboru cen:_x000d_
1. V cenách jsou započteny i náklady na: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 b) kontrolu uložení výztuže s předepsaným krytím, c) ošetření a ochranu čerstvě uloženého betonu. 2. V cenách nejsou započteny náklady na podkladní vrstvu základu, tyto se oceňují souborem cen 451 3-511 Podkladní nebo vyrovnávací vrstva z betonu prostého. </t>
  </si>
  <si>
    <t>"betonové základ pod prefabrikáty + koncový práh základu + základ pod průčelní zeď "6,4</t>
  </si>
  <si>
    <t>273354111</t>
  </si>
  <si>
    <t>Bednění základových desek - zřízení</t>
  </si>
  <si>
    <t>-1629950931</t>
  </si>
  <si>
    <t>Bednění základových konstrukcí desek zřízení</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</si>
  <si>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 2. Drobný spotřební materiál (např. hřebíky, vruty, materiál pro vyplnění kuželových otvorů v základu po spínacích tyčích bednění) je započten v režijních nákladech. 3. V ceně -4211 je započteno odbednění a očištění bednění. 4. V cenách nejsou obsaženy náklady na bednění vložky nebo výplně pracovních a dilatačních spár základu. </t>
  </si>
  <si>
    <t>"podkladní beton" 2*(1,4+2,15)*0,1+8*2*0,15</t>
  </si>
  <si>
    <t>"základ pod prefabrikáty" 2*2*0,65*2,1+2*0,2*8,0+2*0,2*1,91</t>
  </si>
  <si>
    <t>273354211</t>
  </si>
  <si>
    <t>Bednění základových desek - odstranění</t>
  </si>
  <si>
    <t>-1612692603</t>
  </si>
  <si>
    <t>Bednění základových konstrukcí desek odstranění bednění</t>
  </si>
  <si>
    <t>274361412</t>
  </si>
  <si>
    <t>Výztuž základových pasů, prahů, věnců a ostruh ze svařovaných sítí do 6 kg/m2</t>
  </si>
  <si>
    <t>-2064424273</t>
  </si>
  <si>
    <t>Výztuž základových konstrukcí pasů, prahů, věnců a ostruh ze svařovaných sítí, hmotnosti přes 3,5 do 6 kg/m2</t>
  </si>
  <si>
    <t>pro základy a čelní zeď:</t>
  </si>
  <si>
    <t>0,428</t>
  </si>
  <si>
    <t>24,856*1,3*4,44/1000</t>
  </si>
  <si>
    <t>275311126</t>
  </si>
  <si>
    <t>Základové patky a bloky z betonu prostého C 20/25</t>
  </si>
  <si>
    <t>-341346734</t>
  </si>
  <si>
    <t>Základové konstrukce z betonu prostého patky a bloky ve výkopu nebo na hlavách pilot C 20/25</t>
  </si>
  <si>
    <t>"Koncový práh dlažby" 0,4*0,8*2,35</t>
  </si>
  <si>
    <t>162710311</t>
  </si>
  <si>
    <t>0,5*0,375*3,2</t>
  </si>
  <si>
    <t>-995756672</t>
  </si>
  <si>
    <t>3,2*(0,525+0,08+0,275+0,06+0,255)</t>
  </si>
  <si>
    <t>1097585978</t>
  </si>
  <si>
    <t>334323118</t>
  </si>
  <si>
    <t>Mostní opěry a úložné prahy ze ŽB C 30/37</t>
  </si>
  <si>
    <t>-1186238726</t>
  </si>
  <si>
    <t>Mostní opěry a úložné prahy z betonu železového C 30/37</t>
  </si>
  <si>
    <t xml:space="preserve">Poznámka k souboru cen:_x000d_
1. V cenách jsou započteny náklady na betonáž dříku a úložných prahů na plošném základu nebo na vrtací šabloně při založení na pilotách, kontrolu bednění a kontrolu uložení krycí vrstvy výztuže, vlastní betonáž zejména čerpadlem betonu, rozhrnutí a hutnění betonu požadované konzistence bez ohledu na hustotu výztuže, uhlazení horního povrchu úložného prahu včetně vyspádování do odtokového žlábku u závěrné zídky prahu, ošetření a ochranu čerstvě uloženého betonu. 2. V cenách nejsou započteny náklady na: a) uložení plastového žlábku do úložného prahu opěry, tyto se oceňují souborem cen 212 79- . . Odvodnění z plastových trub u mostní opěry, b) navazující kamenný chrlič, tyto se oceňují souborem cen 936 91-11 Montáž chrliče Žlabového ze žulového kamene, c) výplň tmelem a ochranu pracovní nebo dilatační spáry rubové strany výplně za opěrou, tyto se oceňují souborem cen 931 99-41 Těsnění spáry betonové konstrukce pásy, profily, tmely. d) výplň dilatační spáry extrudovaným polystyrenem, tyto se oceňují souborem cen 931 99-21 Výplň dilatačních spár z polystyrenu, e) izolaci proti zemní vlhkosti, tyto se oceňují cenami katalogu 800-711 Izolace proti vodě, vlhkosti a plynům. </t>
  </si>
  <si>
    <t>"Čelní zeď"4,3-0,6</t>
  </si>
  <si>
    <t>334352111</t>
  </si>
  <si>
    <t>Bednění mostních křídel a závěrných zídek ze systémového bednění s výplní z překližek - zřízení</t>
  </si>
  <si>
    <t>-1714960669</t>
  </si>
  <si>
    <t xml:space="preserve">Bednění mostních křídel a závěrných zídek ze systémového bednění  zřízení z překližek</t>
  </si>
  <si>
    <t xml:space="preserve">Poznámka k souboru cen:_x000d_
1. Výplň bednění se uvažuje z pohledové strany opěry z palubek a z rubové strany z překližky. 2. V cenách zřízení je započteno sestavení a osazení inventárního bednění jeřábem, nástřik odformovacím prostředkem, nájemné rámů inventárního bednění a spínacích prvků vztažené k ploše bednění, spotřeba výplní opěry a distančních prvků. 3. V cenách odstranění je započteno odbednění dříku nebo úložného prahu, očištění bednění, vyplnění kuželových otvorů v betonu po spínacích tyčích bednění. 4. Drobný spotřební materiál (např. hřebíky, vruty, materiál pro vyplnění kuželových otvorů v základu po spínacích tyčích bednění) je započten v režijních nákladech. 5. Bednění pro železobetonovou konstrukci obsahuje materiál distančních tělísek krytí výztuže, ukládka tělísek je započtena v ukládce betonářské výztuže do bednění. 6. V cenách nejsou započteny náklady na: a) prostupy pro drenážní výusti, drážky a výstupky, tyto práce se oceňují cenami 334 35-119 Příplatek k ceně, b) vložení těsnících pásů do pracovních spár nebo čel dilatačních spár, tyto se oceňují souborem cen 931 99-41 Těsnění spáry betonové konstrukce pásy, profily a tmely, c) bednění podpěrné těsnicích pásů, tyto se oceňují souborem cen 327 35-3 . Lištová vzpěra u bednění těsnicích pásů ve svislé spáře nebo souborem cen 411 35-3 . Lištová vzpěra u bednění těsnicích pásů ve vodorovné spáře, d) vložení extrudovaného polystyrenu do dilatačních spár, tyto se oceňují souborem cen 931 99-21 Výplň dilatačních spár z polystyrenu, e) očištění povrchu betonu po odbednění tlakovou vodou, tyto se oceňují cenou 938 53-3111 Očištění povrchu betonu tlakovou vodou části C01. </t>
  </si>
  <si>
    <t xml:space="preserve"> "bednění čelní zdi"3,2*1,56*2+1,56*0,8*2</t>
  </si>
  <si>
    <t>334352211</t>
  </si>
  <si>
    <t>Bednění mostních křídel a závěrných zídek ze systémového bednění s výplní z překližek - odstranění</t>
  </si>
  <si>
    <t>-979384037</t>
  </si>
  <si>
    <t xml:space="preserve">Bednění mostních křídel a závěrných zídek ze systémového bednění  odstranění z překližek</t>
  </si>
  <si>
    <t>334361216</t>
  </si>
  <si>
    <t>Výztuž dříků opěr z betonářské oceli 10 505</t>
  </si>
  <si>
    <t>1958993119</t>
  </si>
  <si>
    <t xml:space="preserve">Výztuž betonářská mostních konstrukcí  opěr, úložných prahů, křídel, závěrných zídek, bloků ložisek, pilířů a sloupů z oceli 10 505 (R) nebo BSt 500 dříků opěr</t>
  </si>
  <si>
    <t xml:space="preserve">Poznámka k souboru cen:_x000d_
1. V cenách jsou započteny náklady na sestavení armokošů a jejich uložení jeřábem do bednění se zajištěním polohy výztuže. 2. V cenách jsou započteny i náklady na osazení distančních tělísek pro předepsané krytí výztuže a případné úpravy pro osazení bednění. Materiál distančních tělísek je obsažen ve skladbě bednění konstrukce. 3. V cenách nejsou započteny náklady na: a) povrchový antikorozní nátěr výztuže v místech pracovní spáry, tyto se oceňují souborem cen 931 99-51 Nátěr betonářské výztuže, b) úpravu bednění ukládané výztuže ke zhotovení spoje, tyto se oceňují souborem cen 273 36-2 . Spoje nosné betonářské výztuže se zaručenou nebo dobrou svařitelností. </t>
  </si>
  <si>
    <t>0,439</t>
  </si>
  <si>
    <t>1100466284</t>
  </si>
  <si>
    <t xml:space="preserve">Poznámka k položce:_x000d_
vpravo trati (v případě odkrytí trasy)_x000d_
</t>
  </si>
  <si>
    <t>389121111</t>
  </si>
  <si>
    <t>Osazení dílců rámové konstrukce propustků a podchodů hmotnosti do 5 t</t>
  </si>
  <si>
    <t>-557608986</t>
  </si>
  <si>
    <t xml:space="preserve">Osazení dílců rámové konstrukce propustků a podchodů  hmotnosti jednotlivě do 5 t</t>
  </si>
  <si>
    <t xml:space="preserve">Poznámka k souboru cen:_x000d_
1. Osazení plastových a ocelových propustků je oceněno v katalogu 822-1 Komunikace pozemní a letiště. 2. V cenách jsou započteny i náklady na rozměření a vytýčení obrysu rámové konstrukce přesýpaných mostních objektů, uložení dílců na základovou desku jeřábem s rektifikací dílce a montážní spojení do doby zmonolitnění. 3. V cenách nejsou započteny náklady na: a) dílce rámové konstrukce otevřeného nebo uzavřeného profilu, tyto se oceňují ve specifikaci, b) vnitrostaveništní přesuny dílců, tyto se oceňují souborem cen 992 11-4 . Vodorovné přemístění mostních dílců, c) výztuž doplňkovou spár, výztuž se oceňuje souborem cen 389 36-10 Doplňující výztuž prefabrikovaných konstrukcí, d) betonáž základové desky, tyto se oceňují souborem cen 421 32-11 Mostní železobetonové nosné konstrukce deskové nebo klenbové, trámové, ostatní, e) bednění a betonáž spár dílců, tyto se oceňují souborem cen 389 38-11 Doplňková betonáž malého rozsahu včetně bednění, f) izolaci spár vnějších, izolace se oceňuje souborem cen 931 99-41 Těsnění spáry pásy, profily a tmely, g) hydraulické zasouvání osazeného otevřeného rámu po kolejnici do konečné pozice v otevřené stavební jámě, které je nutno ocenit dle nákladů nutných na požadovanou technologii. </t>
  </si>
  <si>
    <t>"Montáž propustku z trub" 9</t>
  </si>
  <si>
    <t>-1331957870</t>
  </si>
  <si>
    <t>"dlažba vlevo"3,55*2,35</t>
  </si>
  <si>
    <t>"dlažba vpravo"3,25*3,05+1,2*5,5</t>
  </si>
  <si>
    <t>592211R021</t>
  </si>
  <si>
    <t xml:space="preserve">ŽB. trouba patková DN 800 </t>
  </si>
  <si>
    <t>1010591412</t>
  </si>
  <si>
    <t xml:space="preserve">trouba železobetonová patková </t>
  </si>
  <si>
    <t xml:space="preserve">Poznámka k položce:_x000d_
integrované pryžové těsnění trub, včetně spojovacího materiálu jednotlivých dílců. Trouby musí být schváleny pro použití pro SŽDC. Včetně dopravy na stavbu._x000d_
</t>
  </si>
  <si>
    <t>592211R023</t>
  </si>
  <si>
    <t xml:space="preserve">Šikmá výtoková ŽB. trouba patková DN 800 </t>
  </si>
  <si>
    <t>1406826847</t>
  </si>
  <si>
    <t xml:space="preserve">Šikmá výtoková trouba železobetonová patková </t>
  </si>
  <si>
    <t>Poznámka k položce:_x000d_
integrované pryžové těsnění trub, včetně spojovacího materiálu jednotlivých dílců. Trouba musí být schválena pro použití pro SŽDC. Včetně dopravy na stavbu.</t>
  </si>
  <si>
    <t>1007552513</t>
  </si>
  <si>
    <t>Poznámka k položce:_x000d_
Včetně zhotovení 1x základního PKO nátěru výztuže římsy u vlysu s letopočtem s ručním očištěním kartáčem, na výtoku bločkem do betonu</t>
  </si>
  <si>
    <t>963051111</t>
  </si>
  <si>
    <t>Bourání mostní nosné konstrukce z ŽB</t>
  </si>
  <si>
    <t>637978979</t>
  </si>
  <si>
    <t>Bourání mostních konstrukcí nosných konstrukcí ze železového betonu</t>
  </si>
  <si>
    <t xml:space="preserve">Poznámka k souboru cen:_x000d_
1. Cena 05-1111 lze použít i pro bourání konstrukcí z 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 konstrukci nebo její části před bouráním. </t>
  </si>
  <si>
    <t xml:space="preserve">římsy čel: </t>
  </si>
  <si>
    <t>0,575*0,15*3,680</t>
  </si>
  <si>
    <t>0,65*0,15*3,605</t>
  </si>
  <si>
    <t xml:space="preserve">římsy křídel: </t>
  </si>
  <si>
    <t>2*0,15*0,65*3+3,8*0,15*0,65</t>
  </si>
  <si>
    <t>785713507</t>
  </si>
  <si>
    <t>2*3,65</t>
  </si>
  <si>
    <t>1716594723</t>
  </si>
  <si>
    <t>"křídlo vpravo u opěry O1"(2,6+1,65)*0,5*1,855</t>
  </si>
  <si>
    <t>1637788791</t>
  </si>
  <si>
    <t>237131069</t>
  </si>
  <si>
    <t>962021112</t>
  </si>
  <si>
    <t>Bourání mostních zdí a pilířů z kamene</t>
  </si>
  <si>
    <t>-1678768363</t>
  </si>
  <si>
    <t>Bourání mostních konstrukcí zdiva a pilířů z kamene nebo cihel</t>
  </si>
  <si>
    <t>"čela propustku"3,345*2,8*0,95-(1,15*1,25+3,14*0,6*0,6*0,5)</t>
  </si>
  <si>
    <t>"klenba"(3,14*1,1*1,1-3,14*0,6*0,6)*5,15*0,5</t>
  </si>
  <si>
    <t>"opěra O1 s částí základu" ((0,9+1,1)*0,5*1,15)*5,15</t>
  </si>
  <si>
    <t>"křídla u opěry O1 a křídlo u opěry O2"((2,4+1,6)*0,5*0,77*1,185)*2+(2,4+1,65)*0,5*0,77*1,5</t>
  </si>
  <si>
    <t>-478300702</t>
  </si>
  <si>
    <t>-2043412673</t>
  </si>
  <si>
    <t>z čištění betonu:</t>
  </si>
  <si>
    <t>0,276</t>
  </si>
  <si>
    <t>z čištění spar zdiva:</t>
  </si>
  <si>
    <t>0,156</t>
  </si>
  <si>
    <t>-1372635160</t>
  </si>
  <si>
    <t>z bourání říms:</t>
  </si>
  <si>
    <t>3,898</t>
  </si>
  <si>
    <t>-1358505642</t>
  </si>
  <si>
    <t>0,156+3,898+63,943</t>
  </si>
  <si>
    <t>0,131</t>
  </si>
  <si>
    <t>-1915115977</t>
  </si>
  <si>
    <t>68,128*21</t>
  </si>
  <si>
    <t>1456340968</t>
  </si>
  <si>
    <t>997223855</t>
  </si>
  <si>
    <t>-1743950003</t>
  </si>
  <si>
    <t>63,943</t>
  </si>
  <si>
    <t>998214111</t>
  </si>
  <si>
    <t>Přesun hmot pro mosty montované z dílců ŽB nebo předpjatých v do 20 m</t>
  </si>
  <si>
    <t>601838924</t>
  </si>
  <si>
    <t xml:space="preserve">Přesun hmot pro mosty montované z dílců železobetonových nebo předpjatých  vodorovná dopravní vzdálenost do 100 m výška mostu do 20 m</t>
  </si>
  <si>
    <t xml:space="preserve">Poznámka k souboru cen:_x000d_
1. Počet měrných jednotek se stanoví jako součet všech hmotností na objektu, včetně hmotnosti prefabrikátů oceňovaných ve specifikaci, přestože se jejich vodorovné přemístění oceňuje samostatně cenami souboru cen 922 11-4 . Vodorovné přemístění mostních dílců. </t>
  </si>
  <si>
    <t>Poznámka k položce:_x000d_
Dobrý přístup k objektu, zprava trati po polní cestě 40 m od silnice Petrohrad - Kryry</t>
  </si>
  <si>
    <t>711511101</t>
  </si>
  <si>
    <t>Provedení hydroizolace potrubí za studena penetračním nátěrem</t>
  </si>
  <si>
    <t>-953375654</t>
  </si>
  <si>
    <t xml:space="preserve">Provedení izolace potrubí, nádrží, stok a kanalizačních šachet natěradly a tmely za studena  nátěrem penetračním</t>
  </si>
  <si>
    <t>Poznámka k položce:_x000d_
Np - betonové plochy ve styku se zeminou</t>
  </si>
  <si>
    <t>2*3,14*0,6*10,64+ 0,2*2*10,64+1,8*10,64</t>
  </si>
  <si>
    <t>-1621087385</t>
  </si>
  <si>
    <t>Poznámka k položce:_x000d_
Spotřeba 0,3-0,4kg/m2 dle povrchu, ředidlo technický benzín</t>
  </si>
  <si>
    <t>63,5*0,35/1000</t>
  </si>
  <si>
    <t>711511102</t>
  </si>
  <si>
    <t>Provedení hydroizolace potrubí za studena asfaltovým lakem</t>
  </si>
  <si>
    <t>273589352</t>
  </si>
  <si>
    <t xml:space="preserve">Provedení izolace potrubí, nádrží, stok a kanalizačních šachet natěradly a tmely za studena  nátěrem lakem asfaltovým</t>
  </si>
  <si>
    <t xml:space="preserve">Poznámka k položce:_x000d_
2x Na -  betonové plochy ve styku se zeminou</t>
  </si>
  <si>
    <t>63,5*2</t>
  </si>
  <si>
    <t>-351643552</t>
  </si>
  <si>
    <t>127*0,4/1000</t>
  </si>
  <si>
    <t>998711101</t>
  </si>
  <si>
    <t>Přesun hmot tonážní pro izolace proti vodě, vlhkosti a plynům v objektech výšky do 6 m</t>
  </si>
  <si>
    <t>-2135338392</t>
  </si>
  <si>
    <t xml:space="preserve">Přesun hmot pro izolace proti vodě, vlhkosti a plynům  stanovený z hmotnosti přesunovaného materiálu vodorovná dopravní vzdálenost do 50 m v objektech výšky do 6 m</t>
  </si>
  <si>
    <t>-413221904</t>
  </si>
  <si>
    <t>002 - VRN - propustek km 166,834</t>
  </si>
  <si>
    <t>-791999098</t>
  </si>
  <si>
    <t>555623584</t>
  </si>
  <si>
    <t>38947370</t>
  </si>
  <si>
    <t>Poznámka k položce:_x000d_
Dodávky vody a energie, příjezdové komunikace , příp. pronájmy pozemků, střežení pracoviště vč. příp. osvětlen, uvedení pozemků do původního stavu, včetně přípravy a likvidace staveniště. Dobrý přístup k objektu, zprava trati po polní cestě 40 m od silnice Petrohrad - Kryry.</t>
  </si>
  <si>
    <t>1787053667</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</si>
</sst>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31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22" fillId="2" borderId="22" xfId="0" applyNumberFormat="1" applyFont="1" applyFill="1" applyBorder="1" applyAlignment="1" applyProtection="1">
      <alignment vertical="center"/>
      <protection locked="0"/>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theme" Target="theme/theme1.xml" /><Relationship Id="rId16" Type="http://schemas.openxmlformats.org/officeDocument/2006/relationships/calcChain" Target="calcChain.xml" /><Relationship Id="rId1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hidden="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26</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28</v>
      </c>
      <c r="AO13" s="22"/>
      <c r="AP13" s="22"/>
      <c r="AQ13" s="22"/>
      <c r="AR13" s="20"/>
      <c r="BE13" s="31"/>
      <c r="BS13" s="17" t="s">
        <v>6</v>
      </c>
    </row>
    <row r="14">
      <c r="B14" s="21"/>
      <c r="C14" s="22"/>
      <c r="D14" s="22"/>
      <c r="E14" s="34" t="s">
        <v>28</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26</v>
      </c>
      <c r="AL14" s="22"/>
      <c r="AM14" s="22"/>
      <c r="AN14" s="34" t="s">
        <v>28</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26</v>
      </c>
      <c r="AL17" s="22"/>
      <c r="AM17" s="22"/>
      <c r="AN17" s="27" t="s">
        <v>1</v>
      </c>
      <c r="AO17" s="22"/>
      <c r="AP17" s="22"/>
      <c r="AQ17" s="22"/>
      <c r="AR17" s="20"/>
      <c r="BE17" s="31"/>
      <c r="BS17" s="17" t="s">
        <v>30</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26</v>
      </c>
      <c r="AL20" s="22"/>
      <c r="AM20" s="22"/>
      <c r="AN20" s="27" t="s">
        <v>1</v>
      </c>
      <c r="AO20" s="22"/>
      <c r="AP20" s="22"/>
      <c r="AQ20" s="22"/>
      <c r="AR20" s="20"/>
      <c r="BE20" s="31"/>
      <c r="BS20" s="17" t="s">
        <v>30</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33</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34</v>
      </c>
      <c r="M28" s="45"/>
      <c r="N28" s="45"/>
      <c r="O28" s="45"/>
      <c r="P28" s="45"/>
      <c r="Q28" s="40"/>
      <c r="R28" s="40"/>
      <c r="S28" s="40"/>
      <c r="T28" s="40"/>
      <c r="U28" s="40"/>
      <c r="V28" s="40"/>
      <c r="W28" s="45" t="s">
        <v>35</v>
      </c>
      <c r="X28" s="45"/>
      <c r="Y28" s="45"/>
      <c r="Z28" s="45"/>
      <c r="AA28" s="45"/>
      <c r="AB28" s="45"/>
      <c r="AC28" s="45"/>
      <c r="AD28" s="45"/>
      <c r="AE28" s="45"/>
      <c r="AF28" s="40"/>
      <c r="AG28" s="40"/>
      <c r="AH28" s="40"/>
      <c r="AI28" s="40"/>
      <c r="AJ28" s="40"/>
      <c r="AK28" s="45" t="s">
        <v>36</v>
      </c>
      <c r="AL28" s="45"/>
      <c r="AM28" s="45"/>
      <c r="AN28" s="45"/>
      <c r="AO28" s="45"/>
      <c r="AP28" s="40"/>
      <c r="AQ28" s="40"/>
      <c r="AR28" s="44"/>
      <c r="BE28" s="31"/>
    </row>
    <row r="29" s="3" customFormat="1" ht="14.4" customHeight="1">
      <c r="A29" s="3"/>
      <c r="B29" s="46"/>
      <c r="C29" s="47"/>
      <c r="D29" s="32" t="s">
        <v>37</v>
      </c>
      <c r="E29" s="47"/>
      <c r="F29" s="32" t="s">
        <v>38</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39</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40</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41</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42</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43</v>
      </c>
      <c r="E35" s="54"/>
      <c r="F35" s="54"/>
      <c r="G35" s="54"/>
      <c r="H35" s="54"/>
      <c r="I35" s="54"/>
      <c r="J35" s="54"/>
      <c r="K35" s="54"/>
      <c r="L35" s="54"/>
      <c r="M35" s="54"/>
      <c r="N35" s="54"/>
      <c r="O35" s="54"/>
      <c r="P35" s="54"/>
      <c r="Q35" s="54"/>
      <c r="R35" s="54"/>
      <c r="S35" s="54"/>
      <c r="T35" s="55" t="s">
        <v>44</v>
      </c>
      <c r="U35" s="54"/>
      <c r="V35" s="54"/>
      <c r="W35" s="54"/>
      <c r="X35" s="56" t="s">
        <v>45</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46</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47</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48</v>
      </c>
      <c r="E60" s="42"/>
      <c r="F60" s="42"/>
      <c r="G60" s="42"/>
      <c r="H60" s="42"/>
      <c r="I60" s="42"/>
      <c r="J60" s="42"/>
      <c r="K60" s="42"/>
      <c r="L60" s="42"/>
      <c r="M60" s="42"/>
      <c r="N60" s="42"/>
      <c r="O60" s="42"/>
      <c r="P60" s="42"/>
      <c r="Q60" s="42"/>
      <c r="R60" s="42"/>
      <c r="S60" s="42"/>
      <c r="T60" s="42"/>
      <c r="U60" s="42"/>
      <c r="V60" s="64" t="s">
        <v>49</v>
      </c>
      <c r="W60" s="42"/>
      <c r="X60" s="42"/>
      <c r="Y60" s="42"/>
      <c r="Z60" s="42"/>
      <c r="AA60" s="42"/>
      <c r="AB60" s="42"/>
      <c r="AC60" s="42"/>
      <c r="AD60" s="42"/>
      <c r="AE60" s="42"/>
      <c r="AF60" s="42"/>
      <c r="AG60" s="42"/>
      <c r="AH60" s="64" t="s">
        <v>48</v>
      </c>
      <c r="AI60" s="42"/>
      <c r="AJ60" s="42"/>
      <c r="AK60" s="42"/>
      <c r="AL60" s="42"/>
      <c r="AM60" s="64" t="s">
        <v>49</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50</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51</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48</v>
      </c>
      <c r="E75" s="42"/>
      <c r="F75" s="42"/>
      <c r="G75" s="42"/>
      <c r="H75" s="42"/>
      <c r="I75" s="42"/>
      <c r="J75" s="42"/>
      <c r="K75" s="42"/>
      <c r="L75" s="42"/>
      <c r="M75" s="42"/>
      <c r="N75" s="42"/>
      <c r="O75" s="42"/>
      <c r="P75" s="42"/>
      <c r="Q75" s="42"/>
      <c r="R75" s="42"/>
      <c r="S75" s="42"/>
      <c r="T75" s="42"/>
      <c r="U75" s="42"/>
      <c r="V75" s="64" t="s">
        <v>49</v>
      </c>
      <c r="W75" s="42"/>
      <c r="X75" s="42"/>
      <c r="Y75" s="42"/>
      <c r="Z75" s="42"/>
      <c r="AA75" s="42"/>
      <c r="AB75" s="42"/>
      <c r="AC75" s="42"/>
      <c r="AD75" s="42"/>
      <c r="AE75" s="42"/>
      <c r="AF75" s="42"/>
      <c r="AG75" s="42"/>
      <c r="AH75" s="64" t="s">
        <v>48</v>
      </c>
      <c r="AI75" s="42"/>
      <c r="AJ75" s="42"/>
      <c r="AK75" s="42"/>
      <c r="AL75" s="42"/>
      <c r="AM75" s="64" t="s">
        <v>49</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52</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0502NZ</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Oprava MO Petrohrad - Kryry</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16. 8. 2019</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29</v>
      </c>
      <c r="AJ89" s="40"/>
      <c r="AK89" s="40"/>
      <c r="AL89" s="40"/>
      <c r="AM89" s="80" t="str">
        <f>IF(E17="","",E17)</f>
        <v xml:space="preserve"> </v>
      </c>
      <c r="AN89" s="71"/>
      <c r="AO89" s="71"/>
      <c r="AP89" s="71"/>
      <c r="AQ89" s="40"/>
      <c r="AR89" s="44"/>
      <c r="AS89" s="81" t="s">
        <v>53</v>
      </c>
      <c r="AT89" s="82"/>
      <c r="AU89" s="83"/>
      <c r="AV89" s="83"/>
      <c r="AW89" s="83"/>
      <c r="AX89" s="83"/>
      <c r="AY89" s="83"/>
      <c r="AZ89" s="83"/>
      <c r="BA89" s="83"/>
      <c r="BB89" s="83"/>
      <c r="BC89" s="83"/>
      <c r="BD89" s="84"/>
      <c r="BE89" s="38"/>
    </row>
    <row r="90" s="2" customFormat="1" ht="15.15" customHeight="1">
      <c r="A90" s="38"/>
      <c r="B90" s="39"/>
      <c r="C90" s="32" t="s">
        <v>27</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31</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54</v>
      </c>
      <c r="D92" s="94"/>
      <c r="E92" s="94"/>
      <c r="F92" s="94"/>
      <c r="G92" s="94"/>
      <c r="H92" s="95"/>
      <c r="I92" s="96" t="s">
        <v>55</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56</v>
      </c>
      <c r="AH92" s="94"/>
      <c r="AI92" s="94"/>
      <c r="AJ92" s="94"/>
      <c r="AK92" s="94"/>
      <c r="AL92" s="94"/>
      <c r="AM92" s="94"/>
      <c r="AN92" s="96" t="s">
        <v>57</v>
      </c>
      <c r="AO92" s="94"/>
      <c r="AP92" s="98"/>
      <c r="AQ92" s="99" t="s">
        <v>58</v>
      </c>
      <c r="AR92" s="44"/>
      <c r="AS92" s="100" t="s">
        <v>59</v>
      </c>
      <c r="AT92" s="101" t="s">
        <v>60</v>
      </c>
      <c r="AU92" s="101" t="s">
        <v>61</v>
      </c>
      <c r="AV92" s="101" t="s">
        <v>62</v>
      </c>
      <c r="AW92" s="101" t="s">
        <v>63</v>
      </c>
      <c r="AX92" s="101" t="s">
        <v>64</v>
      </c>
      <c r="AY92" s="101" t="s">
        <v>65</v>
      </c>
      <c r="AZ92" s="101" t="s">
        <v>66</v>
      </c>
      <c r="BA92" s="101" t="s">
        <v>67</v>
      </c>
      <c r="BB92" s="101" t="s">
        <v>68</v>
      </c>
      <c r="BC92" s="101" t="s">
        <v>69</v>
      </c>
      <c r="BD92" s="102" t="s">
        <v>70</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71</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ROUND(AG95+AG98+AG101+AG104+AG107+AG110,2)</f>
        <v>0</v>
      </c>
      <c r="AH94" s="109"/>
      <c r="AI94" s="109"/>
      <c r="AJ94" s="109"/>
      <c r="AK94" s="109"/>
      <c r="AL94" s="109"/>
      <c r="AM94" s="109"/>
      <c r="AN94" s="110">
        <f>SUM(AG94,AT94)</f>
        <v>0</v>
      </c>
      <c r="AO94" s="110"/>
      <c r="AP94" s="110"/>
      <c r="AQ94" s="111" t="s">
        <v>1</v>
      </c>
      <c r="AR94" s="112"/>
      <c r="AS94" s="113">
        <f>ROUND(AS95+AS98+AS101+AS104+AS107+AS110,2)</f>
        <v>0</v>
      </c>
      <c r="AT94" s="114">
        <f>ROUND(SUM(AV94:AW94),2)</f>
        <v>0</v>
      </c>
      <c r="AU94" s="115">
        <f>ROUND(AU95+AU98+AU101+AU104+AU107+AU110,5)</f>
        <v>0</v>
      </c>
      <c r="AV94" s="114">
        <f>ROUND(AZ94*L29,2)</f>
        <v>0</v>
      </c>
      <c r="AW94" s="114">
        <f>ROUND(BA94*L30,2)</f>
        <v>0</v>
      </c>
      <c r="AX94" s="114">
        <f>ROUND(BB94*L29,2)</f>
        <v>0</v>
      </c>
      <c r="AY94" s="114">
        <f>ROUND(BC94*L30,2)</f>
        <v>0</v>
      </c>
      <c r="AZ94" s="114">
        <f>ROUND(AZ95+AZ98+AZ101+AZ104+AZ107+AZ110,2)</f>
        <v>0</v>
      </c>
      <c r="BA94" s="114">
        <f>ROUND(BA95+BA98+BA101+BA104+BA107+BA110,2)</f>
        <v>0</v>
      </c>
      <c r="BB94" s="114">
        <f>ROUND(BB95+BB98+BB101+BB104+BB107+BB110,2)</f>
        <v>0</v>
      </c>
      <c r="BC94" s="114">
        <f>ROUND(BC95+BC98+BC101+BC104+BC107+BC110,2)</f>
        <v>0</v>
      </c>
      <c r="BD94" s="116">
        <f>ROUND(BD95+BD98+BD101+BD104+BD107+BD110,2)</f>
        <v>0</v>
      </c>
      <c r="BE94" s="6"/>
      <c r="BS94" s="117" t="s">
        <v>72</v>
      </c>
      <c r="BT94" s="117" t="s">
        <v>73</v>
      </c>
      <c r="BU94" s="118" t="s">
        <v>74</v>
      </c>
      <c r="BV94" s="117" t="s">
        <v>75</v>
      </c>
      <c r="BW94" s="117" t="s">
        <v>5</v>
      </c>
      <c r="BX94" s="117" t="s">
        <v>76</v>
      </c>
      <c r="CL94" s="117" t="s">
        <v>1</v>
      </c>
    </row>
    <row r="95" s="7" customFormat="1" ht="27" customHeight="1">
      <c r="A95" s="7"/>
      <c r="B95" s="119"/>
      <c r="C95" s="120"/>
      <c r="D95" s="121" t="s">
        <v>77</v>
      </c>
      <c r="E95" s="121"/>
      <c r="F95" s="121"/>
      <c r="G95" s="121"/>
      <c r="H95" s="121"/>
      <c r="I95" s="122"/>
      <c r="J95" s="121" t="s">
        <v>78</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ROUND(SUM(AG96:AG97),2)</f>
        <v>0</v>
      </c>
      <c r="AH95" s="122"/>
      <c r="AI95" s="122"/>
      <c r="AJ95" s="122"/>
      <c r="AK95" s="122"/>
      <c r="AL95" s="122"/>
      <c r="AM95" s="122"/>
      <c r="AN95" s="124">
        <f>SUM(AG95,AT95)</f>
        <v>0</v>
      </c>
      <c r="AO95" s="122"/>
      <c r="AP95" s="122"/>
      <c r="AQ95" s="125" t="s">
        <v>79</v>
      </c>
      <c r="AR95" s="126"/>
      <c r="AS95" s="127">
        <f>ROUND(SUM(AS96:AS97),2)</f>
        <v>0</v>
      </c>
      <c r="AT95" s="128">
        <f>ROUND(SUM(AV95:AW95),2)</f>
        <v>0</v>
      </c>
      <c r="AU95" s="129">
        <f>ROUND(SUM(AU96:AU97),5)</f>
        <v>0</v>
      </c>
      <c r="AV95" s="128">
        <f>ROUND(AZ95*L29,2)</f>
        <v>0</v>
      </c>
      <c r="AW95" s="128">
        <f>ROUND(BA95*L30,2)</f>
        <v>0</v>
      </c>
      <c r="AX95" s="128">
        <f>ROUND(BB95*L29,2)</f>
        <v>0</v>
      </c>
      <c r="AY95" s="128">
        <f>ROUND(BC95*L30,2)</f>
        <v>0</v>
      </c>
      <c r="AZ95" s="128">
        <f>ROUND(SUM(AZ96:AZ97),2)</f>
        <v>0</v>
      </c>
      <c r="BA95" s="128">
        <f>ROUND(SUM(BA96:BA97),2)</f>
        <v>0</v>
      </c>
      <c r="BB95" s="128">
        <f>ROUND(SUM(BB96:BB97),2)</f>
        <v>0</v>
      </c>
      <c r="BC95" s="128">
        <f>ROUND(SUM(BC96:BC97),2)</f>
        <v>0</v>
      </c>
      <c r="BD95" s="130">
        <f>ROUND(SUM(BD96:BD97),2)</f>
        <v>0</v>
      </c>
      <c r="BE95" s="7"/>
      <c r="BS95" s="131" t="s">
        <v>72</v>
      </c>
      <c r="BT95" s="131" t="s">
        <v>80</v>
      </c>
      <c r="BU95" s="131" t="s">
        <v>74</v>
      </c>
      <c r="BV95" s="131" t="s">
        <v>75</v>
      </c>
      <c r="BW95" s="131" t="s">
        <v>81</v>
      </c>
      <c r="BX95" s="131" t="s">
        <v>5</v>
      </c>
      <c r="CL95" s="131" t="s">
        <v>1</v>
      </c>
      <c r="CM95" s="131" t="s">
        <v>82</v>
      </c>
    </row>
    <row r="96" s="4" customFormat="1" ht="16.5" customHeight="1">
      <c r="A96" s="132" t="s">
        <v>83</v>
      </c>
      <c r="B96" s="70"/>
      <c r="C96" s="133"/>
      <c r="D96" s="133"/>
      <c r="E96" s="134" t="s">
        <v>77</v>
      </c>
      <c r="F96" s="134"/>
      <c r="G96" s="134"/>
      <c r="H96" s="134"/>
      <c r="I96" s="134"/>
      <c r="J96" s="133"/>
      <c r="K96" s="134" t="s">
        <v>84</v>
      </c>
      <c r="L96" s="134"/>
      <c r="M96" s="134"/>
      <c r="N96" s="134"/>
      <c r="O96" s="134"/>
      <c r="P96" s="134"/>
      <c r="Q96" s="134"/>
      <c r="R96" s="134"/>
      <c r="S96" s="134"/>
      <c r="T96" s="134"/>
      <c r="U96" s="134"/>
      <c r="V96" s="134"/>
      <c r="W96" s="134"/>
      <c r="X96" s="134"/>
      <c r="Y96" s="134"/>
      <c r="Z96" s="134"/>
      <c r="AA96" s="134"/>
      <c r="AB96" s="134"/>
      <c r="AC96" s="134"/>
      <c r="AD96" s="134"/>
      <c r="AE96" s="134"/>
      <c r="AF96" s="134"/>
      <c r="AG96" s="135">
        <f>'001 - ZRN - most km 163,520'!J32</f>
        <v>0</v>
      </c>
      <c r="AH96" s="133"/>
      <c r="AI96" s="133"/>
      <c r="AJ96" s="133"/>
      <c r="AK96" s="133"/>
      <c r="AL96" s="133"/>
      <c r="AM96" s="133"/>
      <c r="AN96" s="135">
        <f>SUM(AG96,AT96)</f>
        <v>0</v>
      </c>
      <c r="AO96" s="133"/>
      <c r="AP96" s="133"/>
      <c r="AQ96" s="136" t="s">
        <v>85</v>
      </c>
      <c r="AR96" s="72"/>
      <c r="AS96" s="137">
        <v>0</v>
      </c>
      <c r="AT96" s="138">
        <f>ROUND(SUM(AV96:AW96),2)</f>
        <v>0</v>
      </c>
      <c r="AU96" s="139">
        <f>'001 - ZRN - most km 163,520'!P132</f>
        <v>0</v>
      </c>
      <c r="AV96" s="138">
        <f>'001 - ZRN - most km 163,520'!J35</f>
        <v>0</v>
      </c>
      <c r="AW96" s="138">
        <f>'001 - ZRN - most km 163,520'!J36</f>
        <v>0</v>
      </c>
      <c r="AX96" s="138">
        <f>'001 - ZRN - most km 163,520'!J37</f>
        <v>0</v>
      </c>
      <c r="AY96" s="138">
        <f>'001 - ZRN - most km 163,520'!J38</f>
        <v>0</v>
      </c>
      <c r="AZ96" s="138">
        <f>'001 - ZRN - most km 163,520'!F35</f>
        <v>0</v>
      </c>
      <c r="BA96" s="138">
        <f>'001 - ZRN - most km 163,520'!F36</f>
        <v>0</v>
      </c>
      <c r="BB96" s="138">
        <f>'001 - ZRN - most km 163,520'!F37</f>
        <v>0</v>
      </c>
      <c r="BC96" s="138">
        <f>'001 - ZRN - most km 163,520'!F38</f>
        <v>0</v>
      </c>
      <c r="BD96" s="140">
        <f>'001 - ZRN - most km 163,520'!F39</f>
        <v>0</v>
      </c>
      <c r="BE96" s="4"/>
      <c r="BT96" s="141" t="s">
        <v>82</v>
      </c>
      <c r="BV96" s="141" t="s">
        <v>75</v>
      </c>
      <c r="BW96" s="141" t="s">
        <v>86</v>
      </c>
      <c r="BX96" s="141" t="s">
        <v>81</v>
      </c>
      <c r="CL96" s="141" t="s">
        <v>1</v>
      </c>
    </row>
    <row r="97" s="4" customFormat="1" ht="16.5" customHeight="1">
      <c r="A97" s="132" t="s">
        <v>83</v>
      </c>
      <c r="B97" s="70"/>
      <c r="C97" s="133"/>
      <c r="D97" s="133"/>
      <c r="E97" s="134" t="s">
        <v>87</v>
      </c>
      <c r="F97" s="134"/>
      <c r="G97" s="134"/>
      <c r="H97" s="134"/>
      <c r="I97" s="134"/>
      <c r="J97" s="133"/>
      <c r="K97" s="134" t="s">
        <v>88</v>
      </c>
      <c r="L97" s="134"/>
      <c r="M97" s="134"/>
      <c r="N97" s="134"/>
      <c r="O97" s="134"/>
      <c r="P97" s="134"/>
      <c r="Q97" s="134"/>
      <c r="R97" s="134"/>
      <c r="S97" s="134"/>
      <c r="T97" s="134"/>
      <c r="U97" s="134"/>
      <c r="V97" s="134"/>
      <c r="W97" s="134"/>
      <c r="X97" s="134"/>
      <c r="Y97" s="134"/>
      <c r="Z97" s="134"/>
      <c r="AA97" s="134"/>
      <c r="AB97" s="134"/>
      <c r="AC97" s="134"/>
      <c r="AD97" s="134"/>
      <c r="AE97" s="134"/>
      <c r="AF97" s="134"/>
      <c r="AG97" s="135">
        <f>'002 - VRN - most km 163,520'!J32</f>
        <v>0</v>
      </c>
      <c r="AH97" s="133"/>
      <c r="AI97" s="133"/>
      <c r="AJ97" s="133"/>
      <c r="AK97" s="133"/>
      <c r="AL97" s="133"/>
      <c r="AM97" s="133"/>
      <c r="AN97" s="135">
        <f>SUM(AG97,AT97)</f>
        <v>0</v>
      </c>
      <c r="AO97" s="133"/>
      <c r="AP97" s="133"/>
      <c r="AQ97" s="136" t="s">
        <v>85</v>
      </c>
      <c r="AR97" s="72"/>
      <c r="AS97" s="137">
        <v>0</v>
      </c>
      <c r="AT97" s="138">
        <f>ROUND(SUM(AV97:AW97),2)</f>
        <v>0</v>
      </c>
      <c r="AU97" s="139">
        <f>'002 - VRN - most km 163,520'!P124</f>
        <v>0</v>
      </c>
      <c r="AV97" s="138">
        <f>'002 - VRN - most km 163,520'!J35</f>
        <v>0</v>
      </c>
      <c r="AW97" s="138">
        <f>'002 - VRN - most km 163,520'!J36</f>
        <v>0</v>
      </c>
      <c r="AX97" s="138">
        <f>'002 - VRN - most km 163,520'!J37</f>
        <v>0</v>
      </c>
      <c r="AY97" s="138">
        <f>'002 - VRN - most km 163,520'!J38</f>
        <v>0</v>
      </c>
      <c r="AZ97" s="138">
        <f>'002 - VRN - most km 163,520'!F35</f>
        <v>0</v>
      </c>
      <c r="BA97" s="138">
        <f>'002 - VRN - most km 163,520'!F36</f>
        <v>0</v>
      </c>
      <c r="BB97" s="138">
        <f>'002 - VRN - most km 163,520'!F37</f>
        <v>0</v>
      </c>
      <c r="BC97" s="138">
        <f>'002 - VRN - most km 163,520'!F38</f>
        <v>0</v>
      </c>
      <c r="BD97" s="140">
        <f>'002 - VRN - most km 163,520'!F39</f>
        <v>0</v>
      </c>
      <c r="BE97" s="4"/>
      <c r="BT97" s="141" t="s">
        <v>82</v>
      </c>
      <c r="BV97" s="141" t="s">
        <v>75</v>
      </c>
      <c r="BW97" s="141" t="s">
        <v>89</v>
      </c>
      <c r="BX97" s="141" t="s">
        <v>81</v>
      </c>
      <c r="CL97" s="141" t="s">
        <v>1</v>
      </c>
    </row>
    <row r="98" s="7" customFormat="1" ht="27" customHeight="1">
      <c r="A98" s="7"/>
      <c r="B98" s="119"/>
      <c r="C98" s="120"/>
      <c r="D98" s="121" t="s">
        <v>87</v>
      </c>
      <c r="E98" s="121"/>
      <c r="F98" s="121"/>
      <c r="G98" s="121"/>
      <c r="H98" s="121"/>
      <c r="I98" s="122"/>
      <c r="J98" s="121" t="s">
        <v>90</v>
      </c>
      <c r="K98" s="121"/>
      <c r="L98" s="121"/>
      <c r="M98" s="121"/>
      <c r="N98" s="121"/>
      <c r="O98" s="121"/>
      <c r="P98" s="121"/>
      <c r="Q98" s="121"/>
      <c r="R98" s="121"/>
      <c r="S98" s="121"/>
      <c r="T98" s="121"/>
      <c r="U98" s="121"/>
      <c r="V98" s="121"/>
      <c r="W98" s="121"/>
      <c r="X98" s="121"/>
      <c r="Y98" s="121"/>
      <c r="Z98" s="121"/>
      <c r="AA98" s="121"/>
      <c r="AB98" s="121"/>
      <c r="AC98" s="121"/>
      <c r="AD98" s="121"/>
      <c r="AE98" s="121"/>
      <c r="AF98" s="121"/>
      <c r="AG98" s="123">
        <f>ROUND(SUM(AG99:AG100),2)</f>
        <v>0</v>
      </c>
      <c r="AH98" s="122"/>
      <c r="AI98" s="122"/>
      <c r="AJ98" s="122"/>
      <c r="AK98" s="122"/>
      <c r="AL98" s="122"/>
      <c r="AM98" s="122"/>
      <c r="AN98" s="124">
        <f>SUM(AG98,AT98)</f>
        <v>0</v>
      </c>
      <c r="AO98" s="122"/>
      <c r="AP98" s="122"/>
      <c r="AQ98" s="125" t="s">
        <v>79</v>
      </c>
      <c r="AR98" s="126"/>
      <c r="AS98" s="127">
        <f>ROUND(SUM(AS99:AS100),2)</f>
        <v>0</v>
      </c>
      <c r="AT98" s="128">
        <f>ROUND(SUM(AV98:AW98),2)</f>
        <v>0</v>
      </c>
      <c r="AU98" s="129">
        <f>ROUND(SUM(AU99:AU100),5)</f>
        <v>0</v>
      </c>
      <c r="AV98" s="128">
        <f>ROUND(AZ98*L29,2)</f>
        <v>0</v>
      </c>
      <c r="AW98" s="128">
        <f>ROUND(BA98*L30,2)</f>
        <v>0</v>
      </c>
      <c r="AX98" s="128">
        <f>ROUND(BB98*L29,2)</f>
        <v>0</v>
      </c>
      <c r="AY98" s="128">
        <f>ROUND(BC98*L30,2)</f>
        <v>0</v>
      </c>
      <c r="AZ98" s="128">
        <f>ROUND(SUM(AZ99:AZ100),2)</f>
        <v>0</v>
      </c>
      <c r="BA98" s="128">
        <f>ROUND(SUM(BA99:BA100),2)</f>
        <v>0</v>
      </c>
      <c r="BB98" s="128">
        <f>ROUND(SUM(BB99:BB100),2)</f>
        <v>0</v>
      </c>
      <c r="BC98" s="128">
        <f>ROUND(SUM(BC99:BC100),2)</f>
        <v>0</v>
      </c>
      <c r="BD98" s="130">
        <f>ROUND(SUM(BD99:BD100),2)</f>
        <v>0</v>
      </c>
      <c r="BE98" s="7"/>
      <c r="BS98" s="131" t="s">
        <v>72</v>
      </c>
      <c r="BT98" s="131" t="s">
        <v>80</v>
      </c>
      <c r="BU98" s="131" t="s">
        <v>74</v>
      </c>
      <c r="BV98" s="131" t="s">
        <v>75</v>
      </c>
      <c r="BW98" s="131" t="s">
        <v>91</v>
      </c>
      <c r="BX98" s="131" t="s">
        <v>5</v>
      </c>
      <c r="CL98" s="131" t="s">
        <v>1</v>
      </c>
      <c r="CM98" s="131" t="s">
        <v>82</v>
      </c>
    </row>
    <row r="99" s="4" customFormat="1" ht="16.5" customHeight="1">
      <c r="A99" s="132" t="s">
        <v>83</v>
      </c>
      <c r="B99" s="70"/>
      <c r="C99" s="133"/>
      <c r="D99" s="133"/>
      <c r="E99" s="134" t="s">
        <v>77</v>
      </c>
      <c r="F99" s="134"/>
      <c r="G99" s="134"/>
      <c r="H99" s="134"/>
      <c r="I99" s="134"/>
      <c r="J99" s="133"/>
      <c r="K99" s="134" t="s">
        <v>92</v>
      </c>
      <c r="L99" s="134"/>
      <c r="M99" s="134"/>
      <c r="N99" s="134"/>
      <c r="O99" s="134"/>
      <c r="P99" s="134"/>
      <c r="Q99" s="134"/>
      <c r="R99" s="134"/>
      <c r="S99" s="134"/>
      <c r="T99" s="134"/>
      <c r="U99" s="134"/>
      <c r="V99" s="134"/>
      <c r="W99" s="134"/>
      <c r="X99" s="134"/>
      <c r="Y99" s="134"/>
      <c r="Z99" s="134"/>
      <c r="AA99" s="134"/>
      <c r="AB99" s="134"/>
      <c r="AC99" s="134"/>
      <c r="AD99" s="134"/>
      <c r="AE99" s="134"/>
      <c r="AF99" s="134"/>
      <c r="AG99" s="135">
        <f>'001 - ZRN - most km 163,600'!J32</f>
        <v>0</v>
      </c>
      <c r="AH99" s="133"/>
      <c r="AI99" s="133"/>
      <c r="AJ99" s="133"/>
      <c r="AK99" s="133"/>
      <c r="AL99" s="133"/>
      <c r="AM99" s="133"/>
      <c r="AN99" s="135">
        <f>SUM(AG99,AT99)</f>
        <v>0</v>
      </c>
      <c r="AO99" s="133"/>
      <c r="AP99" s="133"/>
      <c r="AQ99" s="136" t="s">
        <v>85</v>
      </c>
      <c r="AR99" s="72"/>
      <c r="AS99" s="137">
        <v>0</v>
      </c>
      <c r="AT99" s="138">
        <f>ROUND(SUM(AV99:AW99),2)</f>
        <v>0</v>
      </c>
      <c r="AU99" s="139">
        <f>'001 - ZRN - most km 163,600'!P132</f>
        <v>0</v>
      </c>
      <c r="AV99" s="138">
        <f>'001 - ZRN - most km 163,600'!J35</f>
        <v>0</v>
      </c>
      <c r="AW99" s="138">
        <f>'001 - ZRN - most km 163,600'!J36</f>
        <v>0</v>
      </c>
      <c r="AX99" s="138">
        <f>'001 - ZRN - most km 163,600'!J37</f>
        <v>0</v>
      </c>
      <c r="AY99" s="138">
        <f>'001 - ZRN - most km 163,600'!J38</f>
        <v>0</v>
      </c>
      <c r="AZ99" s="138">
        <f>'001 - ZRN - most km 163,600'!F35</f>
        <v>0</v>
      </c>
      <c r="BA99" s="138">
        <f>'001 - ZRN - most km 163,600'!F36</f>
        <v>0</v>
      </c>
      <c r="BB99" s="138">
        <f>'001 - ZRN - most km 163,600'!F37</f>
        <v>0</v>
      </c>
      <c r="BC99" s="138">
        <f>'001 - ZRN - most km 163,600'!F38</f>
        <v>0</v>
      </c>
      <c r="BD99" s="140">
        <f>'001 - ZRN - most km 163,600'!F39</f>
        <v>0</v>
      </c>
      <c r="BE99" s="4"/>
      <c r="BT99" s="141" t="s">
        <v>82</v>
      </c>
      <c r="BV99" s="141" t="s">
        <v>75</v>
      </c>
      <c r="BW99" s="141" t="s">
        <v>93</v>
      </c>
      <c r="BX99" s="141" t="s">
        <v>91</v>
      </c>
      <c r="CL99" s="141" t="s">
        <v>1</v>
      </c>
    </row>
    <row r="100" s="4" customFormat="1" ht="16.5" customHeight="1">
      <c r="A100" s="132" t="s">
        <v>83</v>
      </c>
      <c r="B100" s="70"/>
      <c r="C100" s="133"/>
      <c r="D100" s="133"/>
      <c r="E100" s="134" t="s">
        <v>87</v>
      </c>
      <c r="F100" s="134"/>
      <c r="G100" s="134"/>
      <c r="H100" s="134"/>
      <c r="I100" s="134"/>
      <c r="J100" s="133"/>
      <c r="K100" s="134" t="s">
        <v>94</v>
      </c>
      <c r="L100" s="134"/>
      <c r="M100" s="134"/>
      <c r="N100" s="134"/>
      <c r="O100" s="134"/>
      <c r="P100" s="134"/>
      <c r="Q100" s="134"/>
      <c r="R100" s="134"/>
      <c r="S100" s="134"/>
      <c r="T100" s="134"/>
      <c r="U100" s="134"/>
      <c r="V100" s="134"/>
      <c r="W100" s="134"/>
      <c r="X100" s="134"/>
      <c r="Y100" s="134"/>
      <c r="Z100" s="134"/>
      <c r="AA100" s="134"/>
      <c r="AB100" s="134"/>
      <c r="AC100" s="134"/>
      <c r="AD100" s="134"/>
      <c r="AE100" s="134"/>
      <c r="AF100" s="134"/>
      <c r="AG100" s="135">
        <f>'002 - VRN - most km 163,600'!J32</f>
        <v>0</v>
      </c>
      <c r="AH100" s="133"/>
      <c r="AI100" s="133"/>
      <c r="AJ100" s="133"/>
      <c r="AK100" s="133"/>
      <c r="AL100" s="133"/>
      <c r="AM100" s="133"/>
      <c r="AN100" s="135">
        <f>SUM(AG100,AT100)</f>
        <v>0</v>
      </c>
      <c r="AO100" s="133"/>
      <c r="AP100" s="133"/>
      <c r="AQ100" s="136" t="s">
        <v>85</v>
      </c>
      <c r="AR100" s="72"/>
      <c r="AS100" s="137">
        <v>0</v>
      </c>
      <c r="AT100" s="138">
        <f>ROUND(SUM(AV100:AW100),2)</f>
        <v>0</v>
      </c>
      <c r="AU100" s="139">
        <f>'002 - VRN - most km 163,600'!P126</f>
        <v>0</v>
      </c>
      <c r="AV100" s="138">
        <f>'002 - VRN - most km 163,600'!J35</f>
        <v>0</v>
      </c>
      <c r="AW100" s="138">
        <f>'002 - VRN - most km 163,600'!J36</f>
        <v>0</v>
      </c>
      <c r="AX100" s="138">
        <f>'002 - VRN - most km 163,600'!J37</f>
        <v>0</v>
      </c>
      <c r="AY100" s="138">
        <f>'002 - VRN - most km 163,600'!J38</f>
        <v>0</v>
      </c>
      <c r="AZ100" s="138">
        <f>'002 - VRN - most km 163,600'!F35</f>
        <v>0</v>
      </c>
      <c r="BA100" s="138">
        <f>'002 - VRN - most km 163,600'!F36</f>
        <v>0</v>
      </c>
      <c r="BB100" s="138">
        <f>'002 - VRN - most km 163,600'!F37</f>
        <v>0</v>
      </c>
      <c r="BC100" s="138">
        <f>'002 - VRN - most km 163,600'!F38</f>
        <v>0</v>
      </c>
      <c r="BD100" s="140">
        <f>'002 - VRN - most km 163,600'!F39</f>
        <v>0</v>
      </c>
      <c r="BE100" s="4"/>
      <c r="BT100" s="141" t="s">
        <v>82</v>
      </c>
      <c r="BV100" s="141" t="s">
        <v>75</v>
      </c>
      <c r="BW100" s="141" t="s">
        <v>95</v>
      </c>
      <c r="BX100" s="141" t="s">
        <v>91</v>
      </c>
      <c r="CL100" s="141" t="s">
        <v>1</v>
      </c>
    </row>
    <row r="101" s="7" customFormat="1" ht="27" customHeight="1">
      <c r="A101" s="7"/>
      <c r="B101" s="119"/>
      <c r="C101" s="120"/>
      <c r="D101" s="121" t="s">
        <v>96</v>
      </c>
      <c r="E101" s="121"/>
      <c r="F101" s="121"/>
      <c r="G101" s="121"/>
      <c r="H101" s="121"/>
      <c r="I101" s="122"/>
      <c r="J101" s="121" t="s">
        <v>97</v>
      </c>
      <c r="K101" s="121"/>
      <c r="L101" s="121"/>
      <c r="M101" s="121"/>
      <c r="N101" s="121"/>
      <c r="O101" s="121"/>
      <c r="P101" s="121"/>
      <c r="Q101" s="121"/>
      <c r="R101" s="121"/>
      <c r="S101" s="121"/>
      <c r="T101" s="121"/>
      <c r="U101" s="121"/>
      <c r="V101" s="121"/>
      <c r="W101" s="121"/>
      <c r="X101" s="121"/>
      <c r="Y101" s="121"/>
      <c r="Z101" s="121"/>
      <c r="AA101" s="121"/>
      <c r="AB101" s="121"/>
      <c r="AC101" s="121"/>
      <c r="AD101" s="121"/>
      <c r="AE101" s="121"/>
      <c r="AF101" s="121"/>
      <c r="AG101" s="123">
        <f>ROUND(SUM(AG102:AG103),2)</f>
        <v>0</v>
      </c>
      <c r="AH101" s="122"/>
      <c r="AI101" s="122"/>
      <c r="AJ101" s="122"/>
      <c r="AK101" s="122"/>
      <c r="AL101" s="122"/>
      <c r="AM101" s="122"/>
      <c r="AN101" s="124">
        <f>SUM(AG101,AT101)</f>
        <v>0</v>
      </c>
      <c r="AO101" s="122"/>
      <c r="AP101" s="122"/>
      <c r="AQ101" s="125" t="s">
        <v>79</v>
      </c>
      <c r="AR101" s="126"/>
      <c r="AS101" s="127">
        <f>ROUND(SUM(AS102:AS103),2)</f>
        <v>0</v>
      </c>
      <c r="AT101" s="128">
        <f>ROUND(SUM(AV101:AW101),2)</f>
        <v>0</v>
      </c>
      <c r="AU101" s="129">
        <f>ROUND(SUM(AU102:AU103),5)</f>
        <v>0</v>
      </c>
      <c r="AV101" s="128">
        <f>ROUND(AZ101*L29,2)</f>
        <v>0</v>
      </c>
      <c r="AW101" s="128">
        <f>ROUND(BA101*L30,2)</f>
        <v>0</v>
      </c>
      <c r="AX101" s="128">
        <f>ROUND(BB101*L29,2)</f>
        <v>0</v>
      </c>
      <c r="AY101" s="128">
        <f>ROUND(BC101*L30,2)</f>
        <v>0</v>
      </c>
      <c r="AZ101" s="128">
        <f>ROUND(SUM(AZ102:AZ103),2)</f>
        <v>0</v>
      </c>
      <c r="BA101" s="128">
        <f>ROUND(SUM(BA102:BA103),2)</f>
        <v>0</v>
      </c>
      <c r="BB101" s="128">
        <f>ROUND(SUM(BB102:BB103),2)</f>
        <v>0</v>
      </c>
      <c r="BC101" s="128">
        <f>ROUND(SUM(BC102:BC103),2)</f>
        <v>0</v>
      </c>
      <c r="BD101" s="130">
        <f>ROUND(SUM(BD102:BD103),2)</f>
        <v>0</v>
      </c>
      <c r="BE101" s="7"/>
      <c r="BS101" s="131" t="s">
        <v>72</v>
      </c>
      <c r="BT101" s="131" t="s">
        <v>80</v>
      </c>
      <c r="BU101" s="131" t="s">
        <v>74</v>
      </c>
      <c r="BV101" s="131" t="s">
        <v>75</v>
      </c>
      <c r="BW101" s="131" t="s">
        <v>98</v>
      </c>
      <c r="BX101" s="131" t="s">
        <v>5</v>
      </c>
      <c r="CL101" s="131" t="s">
        <v>1</v>
      </c>
      <c r="CM101" s="131" t="s">
        <v>82</v>
      </c>
    </row>
    <row r="102" s="4" customFormat="1" ht="16.5" customHeight="1">
      <c r="A102" s="132" t="s">
        <v>83</v>
      </c>
      <c r="B102" s="70"/>
      <c r="C102" s="133"/>
      <c r="D102" s="133"/>
      <c r="E102" s="134" t="s">
        <v>77</v>
      </c>
      <c r="F102" s="134"/>
      <c r="G102" s="134"/>
      <c r="H102" s="134"/>
      <c r="I102" s="134"/>
      <c r="J102" s="133"/>
      <c r="K102" s="134" t="s">
        <v>99</v>
      </c>
      <c r="L102" s="134"/>
      <c r="M102" s="134"/>
      <c r="N102" s="134"/>
      <c r="O102" s="134"/>
      <c r="P102" s="134"/>
      <c r="Q102" s="134"/>
      <c r="R102" s="134"/>
      <c r="S102" s="134"/>
      <c r="T102" s="134"/>
      <c r="U102" s="134"/>
      <c r="V102" s="134"/>
      <c r="W102" s="134"/>
      <c r="X102" s="134"/>
      <c r="Y102" s="134"/>
      <c r="Z102" s="134"/>
      <c r="AA102" s="134"/>
      <c r="AB102" s="134"/>
      <c r="AC102" s="134"/>
      <c r="AD102" s="134"/>
      <c r="AE102" s="134"/>
      <c r="AF102" s="134"/>
      <c r="AG102" s="135">
        <f>'001 - ZRN - most km 164,648'!J32</f>
        <v>0</v>
      </c>
      <c r="AH102" s="133"/>
      <c r="AI102" s="133"/>
      <c r="AJ102" s="133"/>
      <c r="AK102" s="133"/>
      <c r="AL102" s="133"/>
      <c r="AM102" s="133"/>
      <c r="AN102" s="135">
        <f>SUM(AG102,AT102)</f>
        <v>0</v>
      </c>
      <c r="AO102" s="133"/>
      <c r="AP102" s="133"/>
      <c r="AQ102" s="136" t="s">
        <v>85</v>
      </c>
      <c r="AR102" s="72"/>
      <c r="AS102" s="137">
        <v>0</v>
      </c>
      <c r="AT102" s="138">
        <f>ROUND(SUM(AV102:AW102),2)</f>
        <v>0</v>
      </c>
      <c r="AU102" s="139">
        <f>'001 - ZRN - most km 164,648'!P132</f>
        <v>0</v>
      </c>
      <c r="AV102" s="138">
        <f>'001 - ZRN - most km 164,648'!J35</f>
        <v>0</v>
      </c>
      <c r="AW102" s="138">
        <f>'001 - ZRN - most km 164,648'!J36</f>
        <v>0</v>
      </c>
      <c r="AX102" s="138">
        <f>'001 - ZRN - most km 164,648'!J37</f>
        <v>0</v>
      </c>
      <c r="AY102" s="138">
        <f>'001 - ZRN - most km 164,648'!J38</f>
        <v>0</v>
      </c>
      <c r="AZ102" s="138">
        <f>'001 - ZRN - most km 164,648'!F35</f>
        <v>0</v>
      </c>
      <c r="BA102" s="138">
        <f>'001 - ZRN - most km 164,648'!F36</f>
        <v>0</v>
      </c>
      <c r="BB102" s="138">
        <f>'001 - ZRN - most km 164,648'!F37</f>
        <v>0</v>
      </c>
      <c r="BC102" s="138">
        <f>'001 - ZRN - most km 164,648'!F38</f>
        <v>0</v>
      </c>
      <c r="BD102" s="140">
        <f>'001 - ZRN - most km 164,648'!F39</f>
        <v>0</v>
      </c>
      <c r="BE102" s="4"/>
      <c r="BT102" s="141" t="s">
        <v>82</v>
      </c>
      <c r="BV102" s="141" t="s">
        <v>75</v>
      </c>
      <c r="BW102" s="141" t="s">
        <v>100</v>
      </c>
      <c r="BX102" s="141" t="s">
        <v>98</v>
      </c>
      <c r="CL102" s="141" t="s">
        <v>1</v>
      </c>
    </row>
    <row r="103" s="4" customFormat="1" ht="16.5" customHeight="1">
      <c r="A103" s="132" t="s">
        <v>83</v>
      </c>
      <c r="B103" s="70"/>
      <c r="C103" s="133"/>
      <c r="D103" s="133"/>
      <c r="E103" s="134" t="s">
        <v>87</v>
      </c>
      <c r="F103" s="134"/>
      <c r="G103" s="134"/>
      <c r="H103" s="134"/>
      <c r="I103" s="134"/>
      <c r="J103" s="133"/>
      <c r="K103" s="134" t="s">
        <v>101</v>
      </c>
      <c r="L103" s="134"/>
      <c r="M103" s="134"/>
      <c r="N103" s="134"/>
      <c r="O103" s="134"/>
      <c r="P103" s="134"/>
      <c r="Q103" s="134"/>
      <c r="R103" s="134"/>
      <c r="S103" s="134"/>
      <c r="T103" s="134"/>
      <c r="U103" s="134"/>
      <c r="V103" s="134"/>
      <c r="W103" s="134"/>
      <c r="X103" s="134"/>
      <c r="Y103" s="134"/>
      <c r="Z103" s="134"/>
      <c r="AA103" s="134"/>
      <c r="AB103" s="134"/>
      <c r="AC103" s="134"/>
      <c r="AD103" s="134"/>
      <c r="AE103" s="134"/>
      <c r="AF103" s="134"/>
      <c r="AG103" s="135">
        <f>'002 - VRN - most km 164,648'!J32</f>
        <v>0</v>
      </c>
      <c r="AH103" s="133"/>
      <c r="AI103" s="133"/>
      <c r="AJ103" s="133"/>
      <c r="AK103" s="133"/>
      <c r="AL103" s="133"/>
      <c r="AM103" s="133"/>
      <c r="AN103" s="135">
        <f>SUM(AG103,AT103)</f>
        <v>0</v>
      </c>
      <c r="AO103" s="133"/>
      <c r="AP103" s="133"/>
      <c r="AQ103" s="136" t="s">
        <v>85</v>
      </c>
      <c r="AR103" s="72"/>
      <c r="AS103" s="137">
        <v>0</v>
      </c>
      <c r="AT103" s="138">
        <f>ROUND(SUM(AV103:AW103),2)</f>
        <v>0</v>
      </c>
      <c r="AU103" s="139">
        <f>'002 - VRN - most km 164,648'!P125</f>
        <v>0</v>
      </c>
      <c r="AV103" s="138">
        <f>'002 - VRN - most km 164,648'!J35</f>
        <v>0</v>
      </c>
      <c r="AW103" s="138">
        <f>'002 - VRN - most km 164,648'!J36</f>
        <v>0</v>
      </c>
      <c r="AX103" s="138">
        <f>'002 - VRN - most km 164,648'!J37</f>
        <v>0</v>
      </c>
      <c r="AY103" s="138">
        <f>'002 - VRN - most km 164,648'!J38</f>
        <v>0</v>
      </c>
      <c r="AZ103" s="138">
        <f>'002 - VRN - most km 164,648'!F35</f>
        <v>0</v>
      </c>
      <c r="BA103" s="138">
        <f>'002 - VRN - most km 164,648'!F36</f>
        <v>0</v>
      </c>
      <c r="BB103" s="138">
        <f>'002 - VRN - most km 164,648'!F37</f>
        <v>0</v>
      </c>
      <c r="BC103" s="138">
        <f>'002 - VRN - most km 164,648'!F38</f>
        <v>0</v>
      </c>
      <c r="BD103" s="140">
        <f>'002 - VRN - most km 164,648'!F39</f>
        <v>0</v>
      </c>
      <c r="BE103" s="4"/>
      <c r="BT103" s="141" t="s">
        <v>82</v>
      </c>
      <c r="BV103" s="141" t="s">
        <v>75</v>
      </c>
      <c r="BW103" s="141" t="s">
        <v>102</v>
      </c>
      <c r="BX103" s="141" t="s">
        <v>98</v>
      </c>
      <c r="CL103" s="141" t="s">
        <v>1</v>
      </c>
    </row>
    <row r="104" s="7" customFormat="1" ht="27" customHeight="1">
      <c r="A104" s="7"/>
      <c r="B104" s="119"/>
      <c r="C104" s="120"/>
      <c r="D104" s="121" t="s">
        <v>103</v>
      </c>
      <c r="E104" s="121"/>
      <c r="F104" s="121"/>
      <c r="G104" s="121"/>
      <c r="H104" s="121"/>
      <c r="I104" s="122"/>
      <c r="J104" s="121" t="s">
        <v>104</v>
      </c>
      <c r="K104" s="121"/>
      <c r="L104" s="121"/>
      <c r="M104" s="121"/>
      <c r="N104" s="121"/>
      <c r="O104" s="121"/>
      <c r="P104" s="121"/>
      <c r="Q104" s="121"/>
      <c r="R104" s="121"/>
      <c r="S104" s="121"/>
      <c r="T104" s="121"/>
      <c r="U104" s="121"/>
      <c r="V104" s="121"/>
      <c r="W104" s="121"/>
      <c r="X104" s="121"/>
      <c r="Y104" s="121"/>
      <c r="Z104" s="121"/>
      <c r="AA104" s="121"/>
      <c r="AB104" s="121"/>
      <c r="AC104" s="121"/>
      <c r="AD104" s="121"/>
      <c r="AE104" s="121"/>
      <c r="AF104" s="121"/>
      <c r="AG104" s="123">
        <f>ROUND(SUM(AG105:AG106),2)</f>
        <v>0</v>
      </c>
      <c r="AH104" s="122"/>
      <c r="AI104" s="122"/>
      <c r="AJ104" s="122"/>
      <c r="AK104" s="122"/>
      <c r="AL104" s="122"/>
      <c r="AM104" s="122"/>
      <c r="AN104" s="124">
        <f>SUM(AG104,AT104)</f>
        <v>0</v>
      </c>
      <c r="AO104" s="122"/>
      <c r="AP104" s="122"/>
      <c r="AQ104" s="125" t="s">
        <v>79</v>
      </c>
      <c r="AR104" s="126"/>
      <c r="AS104" s="127">
        <f>ROUND(SUM(AS105:AS106),2)</f>
        <v>0</v>
      </c>
      <c r="AT104" s="128">
        <f>ROUND(SUM(AV104:AW104),2)</f>
        <v>0</v>
      </c>
      <c r="AU104" s="129">
        <f>ROUND(SUM(AU105:AU106),5)</f>
        <v>0</v>
      </c>
      <c r="AV104" s="128">
        <f>ROUND(AZ104*L29,2)</f>
        <v>0</v>
      </c>
      <c r="AW104" s="128">
        <f>ROUND(BA104*L30,2)</f>
        <v>0</v>
      </c>
      <c r="AX104" s="128">
        <f>ROUND(BB104*L29,2)</f>
        <v>0</v>
      </c>
      <c r="AY104" s="128">
        <f>ROUND(BC104*L30,2)</f>
        <v>0</v>
      </c>
      <c r="AZ104" s="128">
        <f>ROUND(SUM(AZ105:AZ106),2)</f>
        <v>0</v>
      </c>
      <c r="BA104" s="128">
        <f>ROUND(SUM(BA105:BA106),2)</f>
        <v>0</v>
      </c>
      <c r="BB104" s="128">
        <f>ROUND(SUM(BB105:BB106),2)</f>
        <v>0</v>
      </c>
      <c r="BC104" s="128">
        <f>ROUND(SUM(BC105:BC106),2)</f>
        <v>0</v>
      </c>
      <c r="BD104" s="130">
        <f>ROUND(SUM(BD105:BD106),2)</f>
        <v>0</v>
      </c>
      <c r="BE104" s="7"/>
      <c r="BS104" s="131" t="s">
        <v>72</v>
      </c>
      <c r="BT104" s="131" t="s">
        <v>80</v>
      </c>
      <c r="BU104" s="131" t="s">
        <v>74</v>
      </c>
      <c r="BV104" s="131" t="s">
        <v>75</v>
      </c>
      <c r="BW104" s="131" t="s">
        <v>105</v>
      </c>
      <c r="BX104" s="131" t="s">
        <v>5</v>
      </c>
      <c r="CL104" s="131" t="s">
        <v>1</v>
      </c>
      <c r="CM104" s="131" t="s">
        <v>82</v>
      </c>
    </row>
    <row r="105" s="4" customFormat="1" ht="16.5" customHeight="1">
      <c r="A105" s="132" t="s">
        <v>83</v>
      </c>
      <c r="B105" s="70"/>
      <c r="C105" s="133"/>
      <c r="D105" s="133"/>
      <c r="E105" s="134" t="s">
        <v>77</v>
      </c>
      <c r="F105" s="134"/>
      <c r="G105" s="134"/>
      <c r="H105" s="134"/>
      <c r="I105" s="134"/>
      <c r="J105" s="133"/>
      <c r="K105" s="134" t="s">
        <v>106</v>
      </c>
      <c r="L105" s="134"/>
      <c r="M105" s="134"/>
      <c r="N105" s="134"/>
      <c r="O105" s="134"/>
      <c r="P105" s="134"/>
      <c r="Q105" s="134"/>
      <c r="R105" s="134"/>
      <c r="S105" s="134"/>
      <c r="T105" s="134"/>
      <c r="U105" s="134"/>
      <c r="V105" s="134"/>
      <c r="W105" s="134"/>
      <c r="X105" s="134"/>
      <c r="Y105" s="134"/>
      <c r="Z105" s="134"/>
      <c r="AA105" s="134"/>
      <c r="AB105" s="134"/>
      <c r="AC105" s="134"/>
      <c r="AD105" s="134"/>
      <c r="AE105" s="134"/>
      <c r="AF105" s="134"/>
      <c r="AG105" s="135">
        <f>'001 - ZRN - propustek km ...'!J32</f>
        <v>0</v>
      </c>
      <c r="AH105" s="133"/>
      <c r="AI105" s="133"/>
      <c r="AJ105" s="133"/>
      <c r="AK105" s="133"/>
      <c r="AL105" s="133"/>
      <c r="AM105" s="133"/>
      <c r="AN105" s="135">
        <f>SUM(AG105,AT105)</f>
        <v>0</v>
      </c>
      <c r="AO105" s="133"/>
      <c r="AP105" s="133"/>
      <c r="AQ105" s="136" t="s">
        <v>85</v>
      </c>
      <c r="AR105" s="72"/>
      <c r="AS105" s="137">
        <v>0</v>
      </c>
      <c r="AT105" s="138">
        <f>ROUND(SUM(AV105:AW105),2)</f>
        <v>0</v>
      </c>
      <c r="AU105" s="139">
        <f>'001 - ZRN - propustek km ...'!P132</f>
        <v>0</v>
      </c>
      <c r="AV105" s="138">
        <f>'001 - ZRN - propustek km ...'!J35</f>
        <v>0</v>
      </c>
      <c r="AW105" s="138">
        <f>'001 - ZRN - propustek km ...'!J36</f>
        <v>0</v>
      </c>
      <c r="AX105" s="138">
        <f>'001 - ZRN - propustek km ...'!J37</f>
        <v>0</v>
      </c>
      <c r="AY105" s="138">
        <f>'001 - ZRN - propustek km ...'!J38</f>
        <v>0</v>
      </c>
      <c r="AZ105" s="138">
        <f>'001 - ZRN - propustek km ...'!F35</f>
        <v>0</v>
      </c>
      <c r="BA105" s="138">
        <f>'001 - ZRN - propustek km ...'!F36</f>
        <v>0</v>
      </c>
      <c r="BB105" s="138">
        <f>'001 - ZRN - propustek km ...'!F37</f>
        <v>0</v>
      </c>
      <c r="BC105" s="138">
        <f>'001 - ZRN - propustek km ...'!F38</f>
        <v>0</v>
      </c>
      <c r="BD105" s="140">
        <f>'001 - ZRN - propustek km ...'!F39</f>
        <v>0</v>
      </c>
      <c r="BE105" s="4"/>
      <c r="BT105" s="141" t="s">
        <v>82</v>
      </c>
      <c r="BV105" s="141" t="s">
        <v>75</v>
      </c>
      <c r="BW105" s="141" t="s">
        <v>107</v>
      </c>
      <c r="BX105" s="141" t="s">
        <v>105</v>
      </c>
      <c r="CL105" s="141" t="s">
        <v>1</v>
      </c>
    </row>
    <row r="106" s="4" customFormat="1" ht="16.5" customHeight="1">
      <c r="A106" s="132" t="s">
        <v>83</v>
      </c>
      <c r="B106" s="70"/>
      <c r="C106" s="133"/>
      <c r="D106" s="133"/>
      <c r="E106" s="134" t="s">
        <v>87</v>
      </c>
      <c r="F106" s="134"/>
      <c r="G106" s="134"/>
      <c r="H106" s="134"/>
      <c r="I106" s="134"/>
      <c r="J106" s="133"/>
      <c r="K106" s="134" t="s">
        <v>108</v>
      </c>
      <c r="L106" s="134"/>
      <c r="M106" s="134"/>
      <c r="N106" s="134"/>
      <c r="O106" s="134"/>
      <c r="P106" s="134"/>
      <c r="Q106" s="134"/>
      <c r="R106" s="134"/>
      <c r="S106" s="134"/>
      <c r="T106" s="134"/>
      <c r="U106" s="134"/>
      <c r="V106" s="134"/>
      <c r="W106" s="134"/>
      <c r="X106" s="134"/>
      <c r="Y106" s="134"/>
      <c r="Z106" s="134"/>
      <c r="AA106" s="134"/>
      <c r="AB106" s="134"/>
      <c r="AC106" s="134"/>
      <c r="AD106" s="134"/>
      <c r="AE106" s="134"/>
      <c r="AF106" s="134"/>
      <c r="AG106" s="135">
        <f>'002 - VRN - propustek km ...'!J32</f>
        <v>0</v>
      </c>
      <c r="AH106" s="133"/>
      <c r="AI106" s="133"/>
      <c r="AJ106" s="133"/>
      <c r="AK106" s="133"/>
      <c r="AL106" s="133"/>
      <c r="AM106" s="133"/>
      <c r="AN106" s="135">
        <f>SUM(AG106,AT106)</f>
        <v>0</v>
      </c>
      <c r="AO106" s="133"/>
      <c r="AP106" s="133"/>
      <c r="AQ106" s="136" t="s">
        <v>85</v>
      </c>
      <c r="AR106" s="72"/>
      <c r="AS106" s="137">
        <v>0</v>
      </c>
      <c r="AT106" s="138">
        <f>ROUND(SUM(AV106:AW106),2)</f>
        <v>0</v>
      </c>
      <c r="AU106" s="139">
        <f>'002 - VRN - propustek km ...'!P124</f>
        <v>0</v>
      </c>
      <c r="AV106" s="138">
        <f>'002 - VRN - propustek km ...'!J35</f>
        <v>0</v>
      </c>
      <c r="AW106" s="138">
        <f>'002 - VRN - propustek km ...'!J36</f>
        <v>0</v>
      </c>
      <c r="AX106" s="138">
        <f>'002 - VRN - propustek km ...'!J37</f>
        <v>0</v>
      </c>
      <c r="AY106" s="138">
        <f>'002 - VRN - propustek km ...'!J38</f>
        <v>0</v>
      </c>
      <c r="AZ106" s="138">
        <f>'002 - VRN - propustek km ...'!F35</f>
        <v>0</v>
      </c>
      <c r="BA106" s="138">
        <f>'002 - VRN - propustek km ...'!F36</f>
        <v>0</v>
      </c>
      <c r="BB106" s="138">
        <f>'002 - VRN - propustek km ...'!F37</f>
        <v>0</v>
      </c>
      <c r="BC106" s="138">
        <f>'002 - VRN - propustek km ...'!F38</f>
        <v>0</v>
      </c>
      <c r="BD106" s="140">
        <f>'002 - VRN - propustek km ...'!F39</f>
        <v>0</v>
      </c>
      <c r="BE106" s="4"/>
      <c r="BT106" s="141" t="s">
        <v>82</v>
      </c>
      <c r="BV106" s="141" t="s">
        <v>75</v>
      </c>
      <c r="BW106" s="141" t="s">
        <v>109</v>
      </c>
      <c r="BX106" s="141" t="s">
        <v>105</v>
      </c>
      <c r="CL106" s="141" t="s">
        <v>1</v>
      </c>
    </row>
    <row r="107" s="7" customFormat="1" ht="27" customHeight="1">
      <c r="A107" s="7"/>
      <c r="B107" s="119"/>
      <c r="C107" s="120"/>
      <c r="D107" s="121" t="s">
        <v>110</v>
      </c>
      <c r="E107" s="121"/>
      <c r="F107" s="121"/>
      <c r="G107" s="121"/>
      <c r="H107" s="121"/>
      <c r="I107" s="122"/>
      <c r="J107" s="121" t="s">
        <v>111</v>
      </c>
      <c r="K107" s="121"/>
      <c r="L107" s="121"/>
      <c r="M107" s="121"/>
      <c r="N107" s="121"/>
      <c r="O107" s="121"/>
      <c r="P107" s="121"/>
      <c r="Q107" s="121"/>
      <c r="R107" s="121"/>
      <c r="S107" s="121"/>
      <c r="T107" s="121"/>
      <c r="U107" s="121"/>
      <c r="V107" s="121"/>
      <c r="W107" s="121"/>
      <c r="X107" s="121"/>
      <c r="Y107" s="121"/>
      <c r="Z107" s="121"/>
      <c r="AA107" s="121"/>
      <c r="AB107" s="121"/>
      <c r="AC107" s="121"/>
      <c r="AD107" s="121"/>
      <c r="AE107" s="121"/>
      <c r="AF107" s="121"/>
      <c r="AG107" s="123">
        <f>ROUND(SUM(AG108:AG109),2)</f>
        <v>0</v>
      </c>
      <c r="AH107" s="122"/>
      <c r="AI107" s="122"/>
      <c r="AJ107" s="122"/>
      <c r="AK107" s="122"/>
      <c r="AL107" s="122"/>
      <c r="AM107" s="122"/>
      <c r="AN107" s="124">
        <f>SUM(AG107,AT107)</f>
        <v>0</v>
      </c>
      <c r="AO107" s="122"/>
      <c r="AP107" s="122"/>
      <c r="AQ107" s="125" t="s">
        <v>79</v>
      </c>
      <c r="AR107" s="126"/>
      <c r="AS107" s="127">
        <f>ROUND(SUM(AS108:AS109),2)</f>
        <v>0</v>
      </c>
      <c r="AT107" s="128">
        <f>ROUND(SUM(AV107:AW107),2)</f>
        <v>0</v>
      </c>
      <c r="AU107" s="129">
        <f>ROUND(SUM(AU108:AU109),5)</f>
        <v>0</v>
      </c>
      <c r="AV107" s="128">
        <f>ROUND(AZ107*L29,2)</f>
        <v>0</v>
      </c>
      <c r="AW107" s="128">
        <f>ROUND(BA107*L30,2)</f>
        <v>0</v>
      </c>
      <c r="AX107" s="128">
        <f>ROUND(BB107*L29,2)</f>
        <v>0</v>
      </c>
      <c r="AY107" s="128">
        <f>ROUND(BC107*L30,2)</f>
        <v>0</v>
      </c>
      <c r="AZ107" s="128">
        <f>ROUND(SUM(AZ108:AZ109),2)</f>
        <v>0</v>
      </c>
      <c r="BA107" s="128">
        <f>ROUND(SUM(BA108:BA109),2)</f>
        <v>0</v>
      </c>
      <c r="BB107" s="128">
        <f>ROUND(SUM(BB108:BB109),2)</f>
        <v>0</v>
      </c>
      <c r="BC107" s="128">
        <f>ROUND(SUM(BC108:BC109),2)</f>
        <v>0</v>
      </c>
      <c r="BD107" s="130">
        <f>ROUND(SUM(BD108:BD109),2)</f>
        <v>0</v>
      </c>
      <c r="BE107" s="7"/>
      <c r="BS107" s="131" t="s">
        <v>72</v>
      </c>
      <c r="BT107" s="131" t="s">
        <v>80</v>
      </c>
      <c r="BU107" s="131" t="s">
        <v>74</v>
      </c>
      <c r="BV107" s="131" t="s">
        <v>75</v>
      </c>
      <c r="BW107" s="131" t="s">
        <v>112</v>
      </c>
      <c r="BX107" s="131" t="s">
        <v>5</v>
      </c>
      <c r="CL107" s="131" t="s">
        <v>1</v>
      </c>
      <c r="CM107" s="131" t="s">
        <v>82</v>
      </c>
    </row>
    <row r="108" s="4" customFormat="1" ht="16.5" customHeight="1">
      <c r="A108" s="132" t="s">
        <v>83</v>
      </c>
      <c r="B108" s="70"/>
      <c r="C108" s="133"/>
      <c r="D108" s="133"/>
      <c r="E108" s="134" t="s">
        <v>77</v>
      </c>
      <c r="F108" s="134"/>
      <c r="G108" s="134"/>
      <c r="H108" s="134"/>
      <c r="I108" s="134"/>
      <c r="J108" s="133"/>
      <c r="K108" s="134" t="s">
        <v>113</v>
      </c>
      <c r="L108" s="134"/>
      <c r="M108" s="134"/>
      <c r="N108" s="134"/>
      <c r="O108" s="134"/>
      <c r="P108" s="134"/>
      <c r="Q108" s="134"/>
      <c r="R108" s="134"/>
      <c r="S108" s="134"/>
      <c r="T108" s="134"/>
      <c r="U108" s="134"/>
      <c r="V108" s="134"/>
      <c r="W108" s="134"/>
      <c r="X108" s="134"/>
      <c r="Y108" s="134"/>
      <c r="Z108" s="134"/>
      <c r="AA108" s="134"/>
      <c r="AB108" s="134"/>
      <c r="AC108" s="134"/>
      <c r="AD108" s="134"/>
      <c r="AE108" s="134"/>
      <c r="AF108" s="134"/>
      <c r="AG108" s="135">
        <f>'001 - ZRN - propustek km ..._01'!J32</f>
        <v>0</v>
      </c>
      <c r="AH108" s="133"/>
      <c r="AI108" s="133"/>
      <c r="AJ108" s="133"/>
      <c r="AK108" s="133"/>
      <c r="AL108" s="133"/>
      <c r="AM108" s="133"/>
      <c r="AN108" s="135">
        <f>SUM(AG108,AT108)</f>
        <v>0</v>
      </c>
      <c r="AO108" s="133"/>
      <c r="AP108" s="133"/>
      <c r="AQ108" s="136" t="s">
        <v>85</v>
      </c>
      <c r="AR108" s="72"/>
      <c r="AS108" s="137">
        <v>0</v>
      </c>
      <c r="AT108" s="138">
        <f>ROUND(SUM(AV108:AW108),2)</f>
        <v>0</v>
      </c>
      <c r="AU108" s="139">
        <f>'001 - ZRN - propustek km ..._01'!P132</f>
        <v>0</v>
      </c>
      <c r="AV108" s="138">
        <f>'001 - ZRN - propustek km ..._01'!J35</f>
        <v>0</v>
      </c>
      <c r="AW108" s="138">
        <f>'001 - ZRN - propustek km ..._01'!J36</f>
        <v>0</v>
      </c>
      <c r="AX108" s="138">
        <f>'001 - ZRN - propustek km ..._01'!J37</f>
        <v>0</v>
      </c>
      <c r="AY108" s="138">
        <f>'001 - ZRN - propustek km ..._01'!J38</f>
        <v>0</v>
      </c>
      <c r="AZ108" s="138">
        <f>'001 - ZRN - propustek km ..._01'!F35</f>
        <v>0</v>
      </c>
      <c r="BA108" s="138">
        <f>'001 - ZRN - propustek km ..._01'!F36</f>
        <v>0</v>
      </c>
      <c r="BB108" s="138">
        <f>'001 - ZRN - propustek km ..._01'!F37</f>
        <v>0</v>
      </c>
      <c r="BC108" s="138">
        <f>'001 - ZRN - propustek km ..._01'!F38</f>
        <v>0</v>
      </c>
      <c r="BD108" s="140">
        <f>'001 - ZRN - propustek km ..._01'!F39</f>
        <v>0</v>
      </c>
      <c r="BE108" s="4"/>
      <c r="BT108" s="141" t="s">
        <v>82</v>
      </c>
      <c r="BV108" s="141" t="s">
        <v>75</v>
      </c>
      <c r="BW108" s="141" t="s">
        <v>114</v>
      </c>
      <c r="BX108" s="141" t="s">
        <v>112</v>
      </c>
      <c r="CL108" s="141" t="s">
        <v>1</v>
      </c>
    </row>
    <row r="109" s="4" customFormat="1" ht="16.5" customHeight="1">
      <c r="A109" s="132" t="s">
        <v>83</v>
      </c>
      <c r="B109" s="70"/>
      <c r="C109" s="133"/>
      <c r="D109" s="133"/>
      <c r="E109" s="134" t="s">
        <v>87</v>
      </c>
      <c r="F109" s="134"/>
      <c r="G109" s="134"/>
      <c r="H109" s="134"/>
      <c r="I109" s="134"/>
      <c r="J109" s="133"/>
      <c r="K109" s="134" t="s">
        <v>115</v>
      </c>
      <c r="L109" s="134"/>
      <c r="M109" s="134"/>
      <c r="N109" s="134"/>
      <c r="O109" s="134"/>
      <c r="P109" s="134"/>
      <c r="Q109" s="134"/>
      <c r="R109" s="134"/>
      <c r="S109" s="134"/>
      <c r="T109" s="134"/>
      <c r="U109" s="134"/>
      <c r="V109" s="134"/>
      <c r="W109" s="134"/>
      <c r="X109" s="134"/>
      <c r="Y109" s="134"/>
      <c r="Z109" s="134"/>
      <c r="AA109" s="134"/>
      <c r="AB109" s="134"/>
      <c r="AC109" s="134"/>
      <c r="AD109" s="134"/>
      <c r="AE109" s="134"/>
      <c r="AF109" s="134"/>
      <c r="AG109" s="135">
        <f>'002 - VRN - propustek km ..._01'!J32</f>
        <v>0</v>
      </c>
      <c r="AH109" s="133"/>
      <c r="AI109" s="133"/>
      <c r="AJ109" s="133"/>
      <c r="AK109" s="133"/>
      <c r="AL109" s="133"/>
      <c r="AM109" s="133"/>
      <c r="AN109" s="135">
        <f>SUM(AG109,AT109)</f>
        <v>0</v>
      </c>
      <c r="AO109" s="133"/>
      <c r="AP109" s="133"/>
      <c r="AQ109" s="136" t="s">
        <v>85</v>
      </c>
      <c r="AR109" s="72"/>
      <c r="AS109" s="137">
        <v>0</v>
      </c>
      <c r="AT109" s="138">
        <f>ROUND(SUM(AV109:AW109),2)</f>
        <v>0</v>
      </c>
      <c r="AU109" s="139">
        <f>'002 - VRN - propustek km ..._01'!P124</f>
        <v>0</v>
      </c>
      <c r="AV109" s="138">
        <f>'002 - VRN - propustek km ..._01'!J35</f>
        <v>0</v>
      </c>
      <c r="AW109" s="138">
        <f>'002 - VRN - propustek km ..._01'!J36</f>
        <v>0</v>
      </c>
      <c r="AX109" s="138">
        <f>'002 - VRN - propustek km ..._01'!J37</f>
        <v>0</v>
      </c>
      <c r="AY109" s="138">
        <f>'002 - VRN - propustek km ..._01'!J38</f>
        <v>0</v>
      </c>
      <c r="AZ109" s="138">
        <f>'002 - VRN - propustek km ..._01'!F35</f>
        <v>0</v>
      </c>
      <c r="BA109" s="138">
        <f>'002 - VRN - propustek km ..._01'!F36</f>
        <v>0</v>
      </c>
      <c r="BB109" s="138">
        <f>'002 - VRN - propustek km ..._01'!F37</f>
        <v>0</v>
      </c>
      <c r="BC109" s="138">
        <f>'002 - VRN - propustek km ..._01'!F38</f>
        <v>0</v>
      </c>
      <c r="BD109" s="140">
        <f>'002 - VRN - propustek km ..._01'!F39</f>
        <v>0</v>
      </c>
      <c r="BE109" s="4"/>
      <c r="BT109" s="141" t="s">
        <v>82</v>
      </c>
      <c r="BV109" s="141" t="s">
        <v>75</v>
      </c>
      <c r="BW109" s="141" t="s">
        <v>116</v>
      </c>
      <c r="BX109" s="141" t="s">
        <v>112</v>
      </c>
      <c r="CL109" s="141" t="s">
        <v>1</v>
      </c>
    </row>
    <row r="110" s="7" customFormat="1" ht="27" customHeight="1">
      <c r="A110" s="7"/>
      <c r="B110" s="119"/>
      <c r="C110" s="120"/>
      <c r="D110" s="121" t="s">
        <v>117</v>
      </c>
      <c r="E110" s="121"/>
      <c r="F110" s="121"/>
      <c r="G110" s="121"/>
      <c r="H110" s="121"/>
      <c r="I110" s="122"/>
      <c r="J110" s="121" t="s">
        <v>118</v>
      </c>
      <c r="K110" s="121"/>
      <c r="L110" s="121"/>
      <c r="M110" s="121"/>
      <c r="N110" s="121"/>
      <c r="O110" s="121"/>
      <c r="P110" s="121"/>
      <c r="Q110" s="121"/>
      <c r="R110" s="121"/>
      <c r="S110" s="121"/>
      <c r="T110" s="121"/>
      <c r="U110" s="121"/>
      <c r="V110" s="121"/>
      <c r="W110" s="121"/>
      <c r="X110" s="121"/>
      <c r="Y110" s="121"/>
      <c r="Z110" s="121"/>
      <c r="AA110" s="121"/>
      <c r="AB110" s="121"/>
      <c r="AC110" s="121"/>
      <c r="AD110" s="121"/>
      <c r="AE110" s="121"/>
      <c r="AF110" s="121"/>
      <c r="AG110" s="123">
        <f>ROUND(SUM(AG111:AG112),2)</f>
        <v>0</v>
      </c>
      <c r="AH110" s="122"/>
      <c r="AI110" s="122"/>
      <c r="AJ110" s="122"/>
      <c r="AK110" s="122"/>
      <c r="AL110" s="122"/>
      <c r="AM110" s="122"/>
      <c r="AN110" s="124">
        <f>SUM(AG110,AT110)</f>
        <v>0</v>
      </c>
      <c r="AO110" s="122"/>
      <c r="AP110" s="122"/>
      <c r="AQ110" s="125" t="s">
        <v>79</v>
      </c>
      <c r="AR110" s="126"/>
      <c r="AS110" s="127">
        <f>ROUND(SUM(AS111:AS112),2)</f>
        <v>0</v>
      </c>
      <c r="AT110" s="128">
        <f>ROUND(SUM(AV110:AW110),2)</f>
        <v>0</v>
      </c>
      <c r="AU110" s="129">
        <f>ROUND(SUM(AU111:AU112),5)</f>
        <v>0</v>
      </c>
      <c r="AV110" s="128">
        <f>ROUND(AZ110*L29,2)</f>
        <v>0</v>
      </c>
      <c r="AW110" s="128">
        <f>ROUND(BA110*L30,2)</f>
        <v>0</v>
      </c>
      <c r="AX110" s="128">
        <f>ROUND(BB110*L29,2)</f>
        <v>0</v>
      </c>
      <c r="AY110" s="128">
        <f>ROUND(BC110*L30,2)</f>
        <v>0</v>
      </c>
      <c r="AZ110" s="128">
        <f>ROUND(SUM(AZ111:AZ112),2)</f>
        <v>0</v>
      </c>
      <c r="BA110" s="128">
        <f>ROUND(SUM(BA111:BA112),2)</f>
        <v>0</v>
      </c>
      <c r="BB110" s="128">
        <f>ROUND(SUM(BB111:BB112),2)</f>
        <v>0</v>
      </c>
      <c r="BC110" s="128">
        <f>ROUND(SUM(BC111:BC112),2)</f>
        <v>0</v>
      </c>
      <c r="BD110" s="130">
        <f>ROUND(SUM(BD111:BD112),2)</f>
        <v>0</v>
      </c>
      <c r="BE110" s="7"/>
      <c r="BS110" s="131" t="s">
        <v>72</v>
      </c>
      <c r="BT110" s="131" t="s">
        <v>80</v>
      </c>
      <c r="BU110" s="131" t="s">
        <v>74</v>
      </c>
      <c r="BV110" s="131" t="s">
        <v>75</v>
      </c>
      <c r="BW110" s="131" t="s">
        <v>119</v>
      </c>
      <c r="BX110" s="131" t="s">
        <v>5</v>
      </c>
      <c r="CL110" s="131" t="s">
        <v>1</v>
      </c>
      <c r="CM110" s="131" t="s">
        <v>82</v>
      </c>
    </row>
    <row r="111" s="4" customFormat="1" ht="16.5" customHeight="1">
      <c r="A111" s="132" t="s">
        <v>83</v>
      </c>
      <c r="B111" s="70"/>
      <c r="C111" s="133"/>
      <c r="D111" s="133"/>
      <c r="E111" s="134" t="s">
        <v>77</v>
      </c>
      <c r="F111" s="134"/>
      <c r="G111" s="134"/>
      <c r="H111" s="134"/>
      <c r="I111" s="134"/>
      <c r="J111" s="133"/>
      <c r="K111" s="134" t="s">
        <v>120</v>
      </c>
      <c r="L111" s="134"/>
      <c r="M111" s="134"/>
      <c r="N111" s="134"/>
      <c r="O111" s="134"/>
      <c r="P111" s="134"/>
      <c r="Q111" s="134"/>
      <c r="R111" s="134"/>
      <c r="S111" s="134"/>
      <c r="T111" s="134"/>
      <c r="U111" s="134"/>
      <c r="V111" s="134"/>
      <c r="W111" s="134"/>
      <c r="X111" s="134"/>
      <c r="Y111" s="134"/>
      <c r="Z111" s="134"/>
      <c r="AA111" s="134"/>
      <c r="AB111" s="134"/>
      <c r="AC111" s="134"/>
      <c r="AD111" s="134"/>
      <c r="AE111" s="134"/>
      <c r="AF111" s="134"/>
      <c r="AG111" s="135">
        <f>'001 - ZRN - propustek km ..._02'!J32</f>
        <v>0</v>
      </c>
      <c r="AH111" s="133"/>
      <c r="AI111" s="133"/>
      <c r="AJ111" s="133"/>
      <c r="AK111" s="133"/>
      <c r="AL111" s="133"/>
      <c r="AM111" s="133"/>
      <c r="AN111" s="135">
        <f>SUM(AG111,AT111)</f>
        <v>0</v>
      </c>
      <c r="AO111" s="133"/>
      <c r="AP111" s="133"/>
      <c r="AQ111" s="136" t="s">
        <v>85</v>
      </c>
      <c r="AR111" s="72"/>
      <c r="AS111" s="137">
        <v>0</v>
      </c>
      <c r="AT111" s="138">
        <f>ROUND(SUM(AV111:AW111),2)</f>
        <v>0</v>
      </c>
      <c r="AU111" s="139">
        <f>'001 - ZRN - propustek km ..._02'!P131</f>
        <v>0</v>
      </c>
      <c r="AV111" s="138">
        <f>'001 - ZRN - propustek km ..._02'!J35</f>
        <v>0</v>
      </c>
      <c r="AW111" s="138">
        <f>'001 - ZRN - propustek km ..._02'!J36</f>
        <v>0</v>
      </c>
      <c r="AX111" s="138">
        <f>'001 - ZRN - propustek km ..._02'!J37</f>
        <v>0</v>
      </c>
      <c r="AY111" s="138">
        <f>'001 - ZRN - propustek km ..._02'!J38</f>
        <v>0</v>
      </c>
      <c r="AZ111" s="138">
        <f>'001 - ZRN - propustek km ..._02'!F35</f>
        <v>0</v>
      </c>
      <c r="BA111" s="138">
        <f>'001 - ZRN - propustek km ..._02'!F36</f>
        <v>0</v>
      </c>
      <c r="BB111" s="138">
        <f>'001 - ZRN - propustek km ..._02'!F37</f>
        <v>0</v>
      </c>
      <c r="BC111" s="138">
        <f>'001 - ZRN - propustek km ..._02'!F38</f>
        <v>0</v>
      </c>
      <c r="BD111" s="140">
        <f>'001 - ZRN - propustek km ..._02'!F39</f>
        <v>0</v>
      </c>
      <c r="BE111" s="4"/>
      <c r="BT111" s="141" t="s">
        <v>82</v>
      </c>
      <c r="BV111" s="141" t="s">
        <v>75</v>
      </c>
      <c r="BW111" s="141" t="s">
        <v>121</v>
      </c>
      <c r="BX111" s="141" t="s">
        <v>119</v>
      </c>
      <c r="CL111" s="141" t="s">
        <v>1</v>
      </c>
    </row>
    <row r="112" s="4" customFormat="1" ht="16.5" customHeight="1">
      <c r="A112" s="132" t="s">
        <v>83</v>
      </c>
      <c r="B112" s="70"/>
      <c r="C112" s="133"/>
      <c r="D112" s="133"/>
      <c r="E112" s="134" t="s">
        <v>87</v>
      </c>
      <c r="F112" s="134"/>
      <c r="G112" s="134"/>
      <c r="H112" s="134"/>
      <c r="I112" s="134"/>
      <c r="J112" s="133"/>
      <c r="K112" s="134" t="s">
        <v>122</v>
      </c>
      <c r="L112" s="134"/>
      <c r="M112" s="134"/>
      <c r="N112" s="134"/>
      <c r="O112" s="134"/>
      <c r="P112" s="134"/>
      <c r="Q112" s="134"/>
      <c r="R112" s="134"/>
      <c r="S112" s="134"/>
      <c r="T112" s="134"/>
      <c r="U112" s="134"/>
      <c r="V112" s="134"/>
      <c r="W112" s="134"/>
      <c r="X112" s="134"/>
      <c r="Y112" s="134"/>
      <c r="Z112" s="134"/>
      <c r="AA112" s="134"/>
      <c r="AB112" s="134"/>
      <c r="AC112" s="134"/>
      <c r="AD112" s="134"/>
      <c r="AE112" s="134"/>
      <c r="AF112" s="134"/>
      <c r="AG112" s="135">
        <f>'002 - VRN - propustek km ..._02'!J32</f>
        <v>0</v>
      </c>
      <c r="AH112" s="133"/>
      <c r="AI112" s="133"/>
      <c r="AJ112" s="133"/>
      <c r="AK112" s="133"/>
      <c r="AL112" s="133"/>
      <c r="AM112" s="133"/>
      <c r="AN112" s="135">
        <f>SUM(AG112,AT112)</f>
        <v>0</v>
      </c>
      <c r="AO112" s="133"/>
      <c r="AP112" s="133"/>
      <c r="AQ112" s="136" t="s">
        <v>85</v>
      </c>
      <c r="AR112" s="72"/>
      <c r="AS112" s="142">
        <v>0</v>
      </c>
      <c r="AT112" s="143">
        <f>ROUND(SUM(AV112:AW112),2)</f>
        <v>0</v>
      </c>
      <c r="AU112" s="144">
        <f>'002 - VRN - propustek km ..._02'!P124</f>
        <v>0</v>
      </c>
      <c r="AV112" s="143">
        <f>'002 - VRN - propustek km ..._02'!J35</f>
        <v>0</v>
      </c>
      <c r="AW112" s="143">
        <f>'002 - VRN - propustek km ..._02'!J36</f>
        <v>0</v>
      </c>
      <c r="AX112" s="143">
        <f>'002 - VRN - propustek km ..._02'!J37</f>
        <v>0</v>
      </c>
      <c r="AY112" s="143">
        <f>'002 - VRN - propustek km ..._02'!J38</f>
        <v>0</v>
      </c>
      <c r="AZ112" s="143">
        <f>'002 - VRN - propustek km ..._02'!F35</f>
        <v>0</v>
      </c>
      <c r="BA112" s="143">
        <f>'002 - VRN - propustek km ..._02'!F36</f>
        <v>0</v>
      </c>
      <c r="BB112" s="143">
        <f>'002 - VRN - propustek km ..._02'!F37</f>
        <v>0</v>
      </c>
      <c r="BC112" s="143">
        <f>'002 - VRN - propustek km ..._02'!F38</f>
        <v>0</v>
      </c>
      <c r="BD112" s="145">
        <f>'002 - VRN - propustek km ..._02'!F39</f>
        <v>0</v>
      </c>
      <c r="BE112" s="4"/>
      <c r="BT112" s="141" t="s">
        <v>82</v>
      </c>
      <c r="BV112" s="141" t="s">
        <v>75</v>
      </c>
      <c r="BW112" s="141" t="s">
        <v>123</v>
      </c>
      <c r="BX112" s="141" t="s">
        <v>119</v>
      </c>
      <c r="CL112" s="141" t="s">
        <v>1</v>
      </c>
    </row>
    <row r="113" s="2" customFormat="1" ht="30" customHeight="1">
      <c r="A113" s="38"/>
      <c r="B113" s="39"/>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c r="AC113" s="40"/>
      <c r="AD113" s="40"/>
      <c r="AE113" s="40"/>
      <c r="AF113" s="40"/>
      <c r="AG113" s="40"/>
      <c r="AH113" s="40"/>
      <c r="AI113" s="40"/>
      <c r="AJ113" s="40"/>
      <c r="AK113" s="40"/>
      <c r="AL113" s="40"/>
      <c r="AM113" s="40"/>
      <c r="AN113" s="40"/>
      <c r="AO113" s="40"/>
      <c r="AP113" s="40"/>
      <c r="AQ113" s="40"/>
      <c r="AR113" s="44"/>
      <c r="AS113" s="38"/>
      <c r="AT113" s="38"/>
      <c r="AU113" s="38"/>
      <c r="AV113" s="38"/>
      <c r="AW113" s="38"/>
      <c r="AX113" s="38"/>
      <c r="AY113" s="38"/>
      <c r="AZ113" s="38"/>
      <c r="BA113" s="38"/>
      <c r="BB113" s="38"/>
      <c r="BC113" s="38"/>
      <c r="BD113" s="38"/>
      <c r="BE113" s="38"/>
    </row>
    <row r="114" s="2" customFormat="1" ht="6.96" customHeight="1">
      <c r="A114" s="38"/>
      <c r="B114" s="66"/>
      <c r="C114" s="67"/>
      <c r="D114" s="67"/>
      <c r="E114" s="67"/>
      <c r="F114" s="67"/>
      <c r="G114" s="67"/>
      <c r="H114" s="67"/>
      <c r="I114" s="67"/>
      <c r="J114" s="67"/>
      <c r="K114" s="67"/>
      <c r="L114" s="67"/>
      <c r="M114" s="67"/>
      <c r="N114" s="67"/>
      <c r="O114" s="67"/>
      <c r="P114" s="67"/>
      <c r="Q114" s="67"/>
      <c r="R114" s="67"/>
      <c r="S114" s="67"/>
      <c r="T114" s="67"/>
      <c r="U114" s="67"/>
      <c r="V114" s="67"/>
      <c r="W114" s="67"/>
      <c r="X114" s="67"/>
      <c r="Y114" s="67"/>
      <c r="Z114" s="67"/>
      <c r="AA114" s="67"/>
      <c r="AB114" s="67"/>
      <c r="AC114" s="67"/>
      <c r="AD114" s="67"/>
      <c r="AE114" s="67"/>
      <c r="AF114" s="67"/>
      <c r="AG114" s="67"/>
      <c r="AH114" s="67"/>
      <c r="AI114" s="67"/>
      <c r="AJ114" s="67"/>
      <c r="AK114" s="67"/>
      <c r="AL114" s="67"/>
      <c r="AM114" s="67"/>
      <c r="AN114" s="67"/>
      <c r="AO114" s="67"/>
      <c r="AP114" s="67"/>
      <c r="AQ114" s="67"/>
      <c r="AR114" s="44"/>
      <c r="AS114" s="38"/>
      <c r="AT114" s="38"/>
      <c r="AU114" s="38"/>
      <c r="AV114" s="38"/>
      <c r="AW114" s="38"/>
      <c r="AX114" s="38"/>
      <c r="AY114" s="38"/>
      <c r="AZ114" s="38"/>
      <c r="BA114" s="38"/>
      <c r="BB114" s="38"/>
      <c r="BC114" s="38"/>
      <c r="BD114" s="38"/>
      <c r="BE114" s="38"/>
    </row>
  </sheetData>
  <sheetProtection sheet="1" formatColumns="0" formatRows="0" objects="1" scenarios="1" spinCount="100000" saltValue="0OgkNCvrgZDf54SSPQJDxzpo3RI5C4KgehvGEJIU62phgt5BLe+dr75soqOQz6dpiddZ4zxq2l0mvXgXzgeabg==" hashValue="fyphwzV8rYkuXu7Sa7H0QuDE4ubWgPxxhXBMHAXbH35UXF9cg9uZ5w24Nd9p4L8rh78Tt6mjCsfIUhJzAjJg6g==" algorithmName="SHA-512" password="CC35"/>
  <mergeCells count="110">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L30:P30"/>
    <mergeCell ref="L31:P31"/>
    <mergeCell ref="L32:P32"/>
    <mergeCell ref="L33:P33"/>
    <mergeCell ref="AN101:AP101"/>
    <mergeCell ref="AN98:AP98"/>
    <mergeCell ref="AN99:AP99"/>
    <mergeCell ref="AN100:AP100"/>
    <mergeCell ref="AN102:AP102"/>
    <mergeCell ref="AN103:AP103"/>
    <mergeCell ref="AN104:AP104"/>
    <mergeCell ref="AN105:AP105"/>
    <mergeCell ref="AN106:AP106"/>
    <mergeCell ref="AN107:AP107"/>
    <mergeCell ref="AN108:AP108"/>
    <mergeCell ref="AN109:AP109"/>
    <mergeCell ref="AN110:AP110"/>
    <mergeCell ref="AN111:AP111"/>
    <mergeCell ref="AN112:AP112"/>
    <mergeCell ref="E111:I111"/>
    <mergeCell ref="D110:H110"/>
    <mergeCell ref="E112:I112"/>
    <mergeCell ref="AG104:AM104"/>
    <mergeCell ref="AG103:AM103"/>
    <mergeCell ref="AG105:AM105"/>
    <mergeCell ref="AG106:AM106"/>
    <mergeCell ref="AG107:AM107"/>
    <mergeCell ref="AG108:AM108"/>
    <mergeCell ref="AG109:AM109"/>
    <mergeCell ref="AG110:AM110"/>
    <mergeCell ref="AG111:AM111"/>
    <mergeCell ref="AG112:AM112"/>
    <mergeCell ref="K109:AF109"/>
    <mergeCell ref="K108:AF108"/>
    <mergeCell ref="J110:AF110"/>
    <mergeCell ref="K111:AF111"/>
    <mergeCell ref="K112:AF112"/>
    <mergeCell ref="AN92:AP92"/>
    <mergeCell ref="AG92:AM92"/>
    <mergeCell ref="AN95:AP95"/>
    <mergeCell ref="AG95:AM95"/>
    <mergeCell ref="AN96:AP96"/>
    <mergeCell ref="AG96:AM96"/>
    <mergeCell ref="AN97:AP97"/>
    <mergeCell ref="AG97:AM97"/>
    <mergeCell ref="AG98:AM98"/>
    <mergeCell ref="AG99:AM99"/>
    <mergeCell ref="AG100:AM100"/>
    <mergeCell ref="AG101:AM101"/>
    <mergeCell ref="AG102:AM102"/>
    <mergeCell ref="AG94:AM94"/>
    <mergeCell ref="AN94:AP94"/>
    <mergeCell ref="C92:G92"/>
    <mergeCell ref="I92:AF92"/>
    <mergeCell ref="J95:AF95"/>
    <mergeCell ref="K96:AF96"/>
    <mergeCell ref="K97:AF97"/>
    <mergeCell ref="J98:AF98"/>
    <mergeCell ref="K99:AF99"/>
    <mergeCell ref="K100:AF100"/>
    <mergeCell ref="J101:AF101"/>
    <mergeCell ref="K102:AF102"/>
    <mergeCell ref="K103:AF103"/>
    <mergeCell ref="J104:AF104"/>
    <mergeCell ref="K105:AF105"/>
    <mergeCell ref="K106:AF106"/>
    <mergeCell ref="J107:AF107"/>
    <mergeCell ref="D95:H95"/>
    <mergeCell ref="E102:I102"/>
    <mergeCell ref="E96:I96"/>
    <mergeCell ref="E97:I97"/>
    <mergeCell ref="D98:H98"/>
    <mergeCell ref="E99:I99"/>
    <mergeCell ref="E100:I100"/>
    <mergeCell ref="D101:H101"/>
    <mergeCell ref="E103:I103"/>
    <mergeCell ref="D104:H104"/>
    <mergeCell ref="E105:I105"/>
    <mergeCell ref="E106:I106"/>
    <mergeCell ref="D107:H107"/>
    <mergeCell ref="E108:I108"/>
    <mergeCell ref="E109:I109"/>
  </mergeCells>
  <hyperlinks>
    <hyperlink ref="A96" location="'001 - ZRN - most km 163,520'!C2" display="/"/>
    <hyperlink ref="A97" location="'002 - VRN - most km 163,520'!C2" display="/"/>
    <hyperlink ref="A99" location="'001 - ZRN - most km 163,600'!C2" display="/"/>
    <hyperlink ref="A100" location="'002 - VRN - most km 163,600'!C2" display="/"/>
    <hyperlink ref="A102" location="'001 - ZRN - most km 164,648'!C2" display="/"/>
    <hyperlink ref="A103" location="'002 - VRN - most km 164,648'!C2" display="/"/>
    <hyperlink ref="A105" location="'001 - ZRN - propustek km ...'!C2" display="/"/>
    <hyperlink ref="A106" location="'002 - VRN - propustek km ...'!C2" display="/"/>
    <hyperlink ref="A108" location="'001 - ZRN - propustek km ..._01'!C2" display="/"/>
    <hyperlink ref="A109" location="'002 - VRN - propustek km ..._01'!C2" display="/"/>
    <hyperlink ref="A111" location="'001 - ZRN - propustek km ..._02'!C2" display="/"/>
    <hyperlink ref="A112" location="'002 - VRN - propustek km ..._02'!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6"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6"/>
      <c r="L2" s="1"/>
      <c r="M2" s="1"/>
      <c r="N2" s="1"/>
      <c r="O2" s="1"/>
      <c r="P2" s="1"/>
      <c r="Q2" s="1"/>
      <c r="R2" s="1"/>
      <c r="S2" s="1"/>
      <c r="T2" s="1"/>
      <c r="U2" s="1"/>
      <c r="V2" s="1"/>
      <c r="AT2" s="17" t="s">
        <v>114</v>
      </c>
    </row>
    <row r="3" s="1" customFormat="1" ht="6.96" customHeight="1">
      <c r="B3" s="147"/>
      <c r="C3" s="148"/>
      <c r="D3" s="148"/>
      <c r="E3" s="148"/>
      <c r="F3" s="148"/>
      <c r="G3" s="148"/>
      <c r="H3" s="148"/>
      <c r="I3" s="149"/>
      <c r="J3" s="148"/>
      <c r="K3" s="148"/>
      <c r="L3" s="20"/>
      <c r="AT3" s="17" t="s">
        <v>82</v>
      </c>
    </row>
    <row r="4" s="1" customFormat="1" ht="24.96" customHeight="1">
      <c r="B4" s="20"/>
      <c r="D4" s="150" t="s">
        <v>124</v>
      </c>
      <c r="I4" s="146"/>
      <c r="L4" s="20"/>
      <c r="M4" s="151" t="s">
        <v>10</v>
      </c>
      <c r="AT4" s="17" t="s">
        <v>4</v>
      </c>
    </row>
    <row r="5" s="1" customFormat="1" ht="6.96" customHeight="1">
      <c r="B5" s="20"/>
      <c r="I5" s="146"/>
      <c r="L5" s="20"/>
    </row>
    <row r="6" s="1" customFormat="1" ht="12" customHeight="1">
      <c r="B6" s="20"/>
      <c r="D6" s="152" t="s">
        <v>16</v>
      </c>
      <c r="I6" s="146"/>
      <c r="L6" s="20"/>
    </row>
    <row r="7" s="1" customFormat="1" ht="16.5" customHeight="1">
      <c r="B7" s="20"/>
      <c r="E7" s="153" t="str">
        <f>'Rekapitulace zakázky'!K6</f>
        <v>Oprava MO Petrohrad - Kryry</v>
      </c>
      <c r="F7" s="152"/>
      <c r="G7" s="152"/>
      <c r="H7" s="152"/>
      <c r="I7" s="146"/>
      <c r="L7" s="20"/>
    </row>
    <row r="8" s="1" customFormat="1" ht="12" customHeight="1">
      <c r="B8" s="20"/>
      <c r="D8" s="152" t="s">
        <v>125</v>
      </c>
      <c r="I8" s="146"/>
      <c r="L8" s="20"/>
    </row>
    <row r="9" s="2" customFormat="1" ht="16.5" customHeight="1">
      <c r="A9" s="38"/>
      <c r="B9" s="44"/>
      <c r="C9" s="38"/>
      <c r="D9" s="38"/>
      <c r="E9" s="153" t="s">
        <v>1638</v>
      </c>
      <c r="F9" s="38"/>
      <c r="G9" s="38"/>
      <c r="H9" s="38"/>
      <c r="I9" s="154"/>
      <c r="J9" s="38"/>
      <c r="K9" s="38"/>
      <c r="L9" s="63"/>
      <c r="S9" s="38"/>
      <c r="T9" s="38"/>
      <c r="U9" s="38"/>
      <c r="V9" s="38"/>
      <c r="W9" s="38"/>
      <c r="X9" s="38"/>
      <c r="Y9" s="38"/>
      <c r="Z9" s="38"/>
      <c r="AA9" s="38"/>
      <c r="AB9" s="38"/>
      <c r="AC9" s="38"/>
      <c r="AD9" s="38"/>
      <c r="AE9" s="38"/>
    </row>
    <row r="10" s="2" customFormat="1" ht="12" customHeight="1">
      <c r="A10" s="38"/>
      <c r="B10" s="44"/>
      <c r="C10" s="38"/>
      <c r="D10" s="152" t="s">
        <v>127</v>
      </c>
      <c r="E10" s="38"/>
      <c r="F10" s="38"/>
      <c r="G10" s="38"/>
      <c r="H10" s="38"/>
      <c r="I10" s="154"/>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5" t="s">
        <v>1639</v>
      </c>
      <c r="F11" s="38"/>
      <c r="G11" s="38"/>
      <c r="H11" s="38"/>
      <c r="I11" s="154"/>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154"/>
      <c r="J12" s="38"/>
      <c r="K12" s="38"/>
      <c r="L12" s="63"/>
      <c r="S12" s="38"/>
      <c r="T12" s="38"/>
      <c r="U12" s="38"/>
      <c r="V12" s="38"/>
      <c r="W12" s="38"/>
      <c r="X12" s="38"/>
      <c r="Y12" s="38"/>
      <c r="Z12" s="38"/>
      <c r="AA12" s="38"/>
      <c r="AB12" s="38"/>
      <c r="AC12" s="38"/>
      <c r="AD12" s="38"/>
      <c r="AE12" s="38"/>
    </row>
    <row r="13" s="2" customFormat="1" ht="12" customHeight="1">
      <c r="A13" s="38"/>
      <c r="B13" s="44"/>
      <c r="C13" s="38"/>
      <c r="D13" s="152" t="s">
        <v>18</v>
      </c>
      <c r="E13" s="38"/>
      <c r="F13" s="141" t="s">
        <v>1</v>
      </c>
      <c r="G13" s="38"/>
      <c r="H13" s="38"/>
      <c r="I13" s="156"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2" t="s">
        <v>20</v>
      </c>
      <c r="E14" s="38"/>
      <c r="F14" s="141" t="s">
        <v>21</v>
      </c>
      <c r="G14" s="38"/>
      <c r="H14" s="38"/>
      <c r="I14" s="156" t="s">
        <v>22</v>
      </c>
      <c r="J14" s="157" t="str">
        <f>'Rekapitulace zakázky'!AN8</f>
        <v>16. 8. 2019</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54"/>
      <c r="J15" s="38"/>
      <c r="K15" s="38"/>
      <c r="L15" s="63"/>
      <c r="S15" s="38"/>
      <c r="T15" s="38"/>
      <c r="U15" s="38"/>
      <c r="V15" s="38"/>
      <c r="W15" s="38"/>
      <c r="X15" s="38"/>
      <c r="Y15" s="38"/>
      <c r="Z15" s="38"/>
      <c r="AA15" s="38"/>
      <c r="AB15" s="38"/>
      <c r="AC15" s="38"/>
      <c r="AD15" s="38"/>
      <c r="AE15" s="38"/>
    </row>
    <row r="16" s="2" customFormat="1" ht="12" customHeight="1">
      <c r="A16" s="38"/>
      <c r="B16" s="44"/>
      <c r="C16" s="38"/>
      <c r="D16" s="152" t="s">
        <v>24</v>
      </c>
      <c r="E16" s="38"/>
      <c r="F16" s="38"/>
      <c r="G16" s="38"/>
      <c r="H16" s="38"/>
      <c r="I16" s="156" t="s">
        <v>25</v>
      </c>
      <c r="J16" s="141" t="str">
        <f>IF('Rekapitulace zakázky'!AN10="","",'Rekapitulace zakázky'!AN10)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zakázky'!E11="","",'Rekapitulace zakázky'!E11)</f>
        <v xml:space="preserve"> </v>
      </c>
      <c r="F17" s="38"/>
      <c r="G17" s="38"/>
      <c r="H17" s="38"/>
      <c r="I17" s="156" t="s">
        <v>26</v>
      </c>
      <c r="J17" s="141" t="str">
        <f>IF('Rekapitulace zakázky'!AN11="","",'Rekapitulace zakázky'!AN11)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54"/>
      <c r="J18" s="38"/>
      <c r="K18" s="38"/>
      <c r="L18" s="63"/>
      <c r="S18" s="38"/>
      <c r="T18" s="38"/>
      <c r="U18" s="38"/>
      <c r="V18" s="38"/>
      <c r="W18" s="38"/>
      <c r="X18" s="38"/>
      <c r="Y18" s="38"/>
      <c r="Z18" s="38"/>
      <c r="AA18" s="38"/>
      <c r="AB18" s="38"/>
      <c r="AC18" s="38"/>
      <c r="AD18" s="38"/>
      <c r="AE18" s="38"/>
    </row>
    <row r="19" s="2" customFormat="1" ht="12" customHeight="1">
      <c r="A19" s="38"/>
      <c r="B19" s="44"/>
      <c r="C19" s="38"/>
      <c r="D19" s="152" t="s">
        <v>27</v>
      </c>
      <c r="E19" s="38"/>
      <c r="F19" s="38"/>
      <c r="G19" s="38"/>
      <c r="H19" s="38"/>
      <c r="I19" s="156" t="s">
        <v>25</v>
      </c>
      <c r="J19" s="33" t="str">
        <f>'Rekapitulace zakázky'!AN13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41"/>
      <c r="G20" s="141"/>
      <c r="H20" s="141"/>
      <c r="I20" s="156" t="s">
        <v>26</v>
      </c>
      <c r="J20" s="33" t="str">
        <f>'Rekapitulace zakázky'!AN14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54"/>
      <c r="J21" s="38"/>
      <c r="K21" s="38"/>
      <c r="L21" s="63"/>
      <c r="S21" s="38"/>
      <c r="T21" s="38"/>
      <c r="U21" s="38"/>
      <c r="V21" s="38"/>
      <c r="W21" s="38"/>
      <c r="X21" s="38"/>
      <c r="Y21" s="38"/>
      <c r="Z21" s="38"/>
      <c r="AA21" s="38"/>
      <c r="AB21" s="38"/>
      <c r="AC21" s="38"/>
      <c r="AD21" s="38"/>
      <c r="AE21" s="38"/>
    </row>
    <row r="22" s="2" customFormat="1" ht="12" customHeight="1">
      <c r="A22" s="38"/>
      <c r="B22" s="44"/>
      <c r="C22" s="38"/>
      <c r="D22" s="152" t="s">
        <v>29</v>
      </c>
      <c r="E22" s="38"/>
      <c r="F22" s="38"/>
      <c r="G22" s="38"/>
      <c r="H22" s="38"/>
      <c r="I22" s="156" t="s">
        <v>25</v>
      </c>
      <c r="J22" s="141" t="str">
        <f>IF('Rekapitulace zakázky'!AN16="","",'Rekapitulace zakázky'!AN16)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zakázky'!E17="","",'Rekapitulace zakázky'!E17)</f>
        <v xml:space="preserve"> </v>
      </c>
      <c r="F23" s="38"/>
      <c r="G23" s="38"/>
      <c r="H23" s="38"/>
      <c r="I23" s="156" t="s">
        <v>26</v>
      </c>
      <c r="J23" s="141" t="str">
        <f>IF('Rekapitulace zakázky'!AN17="","",'Rekapitulace zakázky'!AN17)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54"/>
      <c r="J24" s="38"/>
      <c r="K24" s="38"/>
      <c r="L24" s="63"/>
      <c r="S24" s="38"/>
      <c r="T24" s="38"/>
      <c r="U24" s="38"/>
      <c r="V24" s="38"/>
      <c r="W24" s="38"/>
      <c r="X24" s="38"/>
      <c r="Y24" s="38"/>
      <c r="Z24" s="38"/>
      <c r="AA24" s="38"/>
      <c r="AB24" s="38"/>
      <c r="AC24" s="38"/>
      <c r="AD24" s="38"/>
      <c r="AE24" s="38"/>
    </row>
    <row r="25" s="2" customFormat="1" ht="12" customHeight="1">
      <c r="A25" s="38"/>
      <c r="B25" s="44"/>
      <c r="C25" s="38"/>
      <c r="D25" s="152" t="s">
        <v>31</v>
      </c>
      <c r="E25" s="38"/>
      <c r="F25" s="38"/>
      <c r="G25" s="38"/>
      <c r="H25" s="38"/>
      <c r="I25" s="156" t="s">
        <v>25</v>
      </c>
      <c r="J25" s="141" t="str">
        <f>IF('Rekapitulace zakázky'!AN19="","",'Rekapitulace zakázky'!AN19)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zakázky'!E20="","",'Rekapitulace zakázky'!E20)</f>
        <v xml:space="preserve"> </v>
      </c>
      <c r="F26" s="38"/>
      <c r="G26" s="38"/>
      <c r="H26" s="38"/>
      <c r="I26" s="156" t="s">
        <v>26</v>
      </c>
      <c r="J26" s="141" t="str">
        <f>IF('Rekapitulace zakázky'!AN20="","",'Rekapitulace zakázky'!AN20)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54"/>
      <c r="J27" s="38"/>
      <c r="K27" s="38"/>
      <c r="L27" s="63"/>
      <c r="S27" s="38"/>
      <c r="T27" s="38"/>
      <c r="U27" s="38"/>
      <c r="V27" s="38"/>
      <c r="W27" s="38"/>
      <c r="X27" s="38"/>
      <c r="Y27" s="38"/>
      <c r="Z27" s="38"/>
      <c r="AA27" s="38"/>
      <c r="AB27" s="38"/>
      <c r="AC27" s="38"/>
      <c r="AD27" s="38"/>
      <c r="AE27" s="38"/>
    </row>
    <row r="28" s="2" customFormat="1" ht="12" customHeight="1">
      <c r="A28" s="38"/>
      <c r="B28" s="44"/>
      <c r="C28" s="38"/>
      <c r="D28" s="152" t="s">
        <v>32</v>
      </c>
      <c r="E28" s="38"/>
      <c r="F28" s="38"/>
      <c r="G28" s="38"/>
      <c r="H28" s="38"/>
      <c r="I28" s="154"/>
      <c r="J28" s="38"/>
      <c r="K28" s="38"/>
      <c r="L28" s="63"/>
      <c r="S28" s="38"/>
      <c r="T28" s="38"/>
      <c r="U28" s="38"/>
      <c r="V28" s="38"/>
      <c r="W28" s="38"/>
      <c r="X28" s="38"/>
      <c r="Y28" s="38"/>
      <c r="Z28" s="38"/>
      <c r="AA28" s="38"/>
      <c r="AB28" s="38"/>
      <c r="AC28" s="38"/>
      <c r="AD28" s="38"/>
      <c r="AE28" s="38"/>
    </row>
    <row r="29" s="8" customFormat="1" ht="16.5" customHeight="1">
      <c r="A29" s="158"/>
      <c r="B29" s="159"/>
      <c r="C29" s="158"/>
      <c r="D29" s="158"/>
      <c r="E29" s="160" t="s">
        <v>1</v>
      </c>
      <c r="F29" s="160"/>
      <c r="G29" s="160"/>
      <c r="H29" s="160"/>
      <c r="I29" s="161"/>
      <c r="J29" s="158"/>
      <c r="K29" s="158"/>
      <c r="L29" s="162"/>
      <c r="S29" s="158"/>
      <c r="T29" s="158"/>
      <c r="U29" s="158"/>
      <c r="V29" s="158"/>
      <c r="W29" s="158"/>
      <c r="X29" s="158"/>
      <c r="Y29" s="158"/>
      <c r="Z29" s="158"/>
      <c r="AA29" s="158"/>
      <c r="AB29" s="158"/>
      <c r="AC29" s="158"/>
      <c r="AD29" s="158"/>
      <c r="AE29" s="158"/>
    </row>
    <row r="30" s="2" customFormat="1" ht="6.96" customHeight="1">
      <c r="A30" s="38"/>
      <c r="B30" s="44"/>
      <c r="C30" s="38"/>
      <c r="D30" s="38"/>
      <c r="E30" s="38"/>
      <c r="F30" s="38"/>
      <c r="G30" s="38"/>
      <c r="H30" s="38"/>
      <c r="I30" s="154"/>
      <c r="J30" s="38"/>
      <c r="K30" s="38"/>
      <c r="L30" s="63"/>
      <c r="S30" s="38"/>
      <c r="T30" s="38"/>
      <c r="U30" s="38"/>
      <c r="V30" s="38"/>
      <c r="W30" s="38"/>
      <c r="X30" s="38"/>
      <c r="Y30" s="38"/>
      <c r="Z30" s="38"/>
      <c r="AA30" s="38"/>
      <c r="AB30" s="38"/>
      <c r="AC30" s="38"/>
      <c r="AD30" s="38"/>
      <c r="AE30" s="38"/>
    </row>
    <row r="3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s="2" customFormat="1" ht="25.44" customHeight="1">
      <c r="A32" s="38"/>
      <c r="B32" s="44"/>
      <c r="C32" s="38"/>
      <c r="D32" s="165" t="s">
        <v>33</v>
      </c>
      <c r="E32" s="38"/>
      <c r="F32" s="38"/>
      <c r="G32" s="38"/>
      <c r="H32" s="38"/>
      <c r="I32" s="154"/>
      <c r="J32" s="166">
        <f>ROUND(J132, 2)</f>
        <v>0</v>
      </c>
      <c r="K32" s="38"/>
      <c r="L32" s="63"/>
      <c r="S32" s="38"/>
      <c r="T32" s="38"/>
      <c r="U32" s="38"/>
      <c r="V32" s="38"/>
      <c r="W32" s="38"/>
      <c r="X32" s="38"/>
      <c r="Y32" s="38"/>
      <c r="Z32" s="38"/>
      <c r="AA32" s="38"/>
      <c r="AB32" s="38"/>
      <c r="AC32" s="38"/>
      <c r="AD32" s="38"/>
      <c r="AE32" s="38"/>
    </row>
    <row r="33" s="2" customFormat="1" ht="6.96" customHeight="1">
      <c r="A33" s="38"/>
      <c r="B33" s="44"/>
      <c r="C33" s="38"/>
      <c r="D33" s="163"/>
      <c r="E33" s="163"/>
      <c r="F33" s="163"/>
      <c r="G33" s="163"/>
      <c r="H33" s="163"/>
      <c r="I33" s="164"/>
      <c r="J33" s="163"/>
      <c r="K33" s="163"/>
      <c r="L33" s="63"/>
      <c r="S33" s="38"/>
      <c r="T33" s="38"/>
      <c r="U33" s="38"/>
      <c r="V33" s="38"/>
      <c r="W33" s="38"/>
      <c r="X33" s="38"/>
      <c r="Y33" s="38"/>
      <c r="Z33" s="38"/>
      <c r="AA33" s="38"/>
      <c r="AB33" s="38"/>
      <c r="AC33" s="38"/>
      <c r="AD33" s="38"/>
      <c r="AE33" s="38"/>
    </row>
    <row r="34" s="2" customFormat="1" ht="14.4" customHeight="1">
      <c r="A34" s="38"/>
      <c r="B34" s="44"/>
      <c r="C34" s="38"/>
      <c r="D34" s="38"/>
      <c r="E34" s="38"/>
      <c r="F34" s="167" t="s">
        <v>35</v>
      </c>
      <c r="G34" s="38"/>
      <c r="H34" s="38"/>
      <c r="I34" s="168" t="s">
        <v>34</v>
      </c>
      <c r="J34" s="167" t="s">
        <v>36</v>
      </c>
      <c r="K34" s="38"/>
      <c r="L34" s="63"/>
      <c r="S34" s="38"/>
      <c r="T34" s="38"/>
      <c r="U34" s="38"/>
      <c r="V34" s="38"/>
      <c r="W34" s="38"/>
      <c r="X34" s="38"/>
      <c r="Y34" s="38"/>
      <c r="Z34" s="38"/>
      <c r="AA34" s="38"/>
      <c r="AB34" s="38"/>
      <c r="AC34" s="38"/>
      <c r="AD34" s="38"/>
      <c r="AE34" s="38"/>
    </row>
    <row r="35" s="2" customFormat="1" ht="14.4" customHeight="1">
      <c r="A35" s="38"/>
      <c r="B35" s="44"/>
      <c r="C35" s="38"/>
      <c r="D35" s="169" t="s">
        <v>37</v>
      </c>
      <c r="E35" s="152" t="s">
        <v>38</v>
      </c>
      <c r="F35" s="170">
        <f>ROUND((SUM(BE132:BE563)),  2)</f>
        <v>0</v>
      </c>
      <c r="G35" s="38"/>
      <c r="H35" s="38"/>
      <c r="I35" s="171">
        <v>0.20999999999999999</v>
      </c>
      <c r="J35" s="170">
        <f>ROUND(((SUM(BE132:BE563))*I35),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2" t="s">
        <v>39</v>
      </c>
      <c r="F36" s="170">
        <f>ROUND((SUM(BF132:BF563)),  2)</f>
        <v>0</v>
      </c>
      <c r="G36" s="38"/>
      <c r="H36" s="38"/>
      <c r="I36" s="171">
        <v>0.14999999999999999</v>
      </c>
      <c r="J36" s="170">
        <f>ROUND(((SUM(BF132:BF563))*I36),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40</v>
      </c>
      <c r="F37" s="170">
        <f>ROUND((SUM(BG132:BG563)),  2)</f>
        <v>0</v>
      </c>
      <c r="G37" s="38"/>
      <c r="H37" s="38"/>
      <c r="I37" s="171">
        <v>0.20999999999999999</v>
      </c>
      <c r="J37" s="170">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2" t="s">
        <v>41</v>
      </c>
      <c r="F38" s="170">
        <f>ROUND((SUM(BH132:BH563)),  2)</f>
        <v>0</v>
      </c>
      <c r="G38" s="38"/>
      <c r="H38" s="38"/>
      <c r="I38" s="171">
        <v>0.14999999999999999</v>
      </c>
      <c r="J38" s="170">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2" t="s">
        <v>42</v>
      </c>
      <c r="F39" s="170">
        <f>ROUND((SUM(BI132:BI563)),  2)</f>
        <v>0</v>
      </c>
      <c r="G39" s="38"/>
      <c r="H39" s="38"/>
      <c r="I39" s="171">
        <v>0</v>
      </c>
      <c r="J39" s="170">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s="2" customFormat="1" ht="25.44" customHeight="1">
      <c r="A41" s="38"/>
      <c r="B41" s="44"/>
      <c r="C41" s="172"/>
      <c r="D41" s="173" t="s">
        <v>43</v>
      </c>
      <c r="E41" s="174"/>
      <c r="F41" s="174"/>
      <c r="G41" s="175" t="s">
        <v>44</v>
      </c>
      <c r="H41" s="176" t="s">
        <v>45</v>
      </c>
      <c r="I41" s="177"/>
      <c r="J41" s="178">
        <f>SUM(J32:J39)</f>
        <v>0</v>
      </c>
      <c r="K41" s="179"/>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154"/>
      <c r="J42" s="38"/>
      <c r="K42" s="38"/>
      <c r="L42" s="63"/>
      <c r="S42" s="38"/>
      <c r="T42" s="38"/>
      <c r="U42" s="38"/>
      <c r="V42" s="38"/>
      <c r="W42" s="38"/>
      <c r="X42" s="38"/>
      <c r="Y42" s="38"/>
      <c r="Z42" s="38"/>
      <c r="AA42" s="38"/>
      <c r="AB42" s="38"/>
      <c r="AC42" s="38"/>
      <c r="AD42" s="38"/>
      <c r="AE42" s="38"/>
    </row>
    <row r="43" s="1" customFormat="1" ht="14.4" customHeight="1">
      <c r="B43" s="20"/>
      <c r="I43" s="146"/>
      <c r="L43" s="20"/>
    </row>
    <row r="44" s="1" customFormat="1" ht="14.4" customHeight="1">
      <c r="B44" s="20"/>
      <c r="I44" s="146"/>
      <c r="L44" s="20"/>
    </row>
    <row r="45" s="1" customFormat="1" ht="14.4" customHeight="1">
      <c r="B45" s="20"/>
      <c r="I45" s="146"/>
      <c r="L45" s="20"/>
    </row>
    <row r="46" s="1" customFormat="1" ht="14.4" customHeight="1">
      <c r="B46" s="20"/>
      <c r="I46" s="146"/>
      <c r="L46" s="20"/>
    </row>
    <row r="47" s="1" customFormat="1" ht="14.4" customHeight="1">
      <c r="B47" s="20"/>
      <c r="I47" s="146"/>
      <c r="L47" s="20"/>
    </row>
    <row r="48" s="1" customFormat="1" ht="14.4" customHeight="1">
      <c r="B48" s="20"/>
      <c r="I48" s="146"/>
      <c r="L48" s="20"/>
    </row>
    <row r="49" s="1" customFormat="1" ht="14.4" customHeight="1">
      <c r="B49" s="20"/>
      <c r="I49" s="146"/>
      <c r="L49" s="20"/>
    </row>
    <row r="50" s="2" customFormat="1" ht="14.4" customHeight="1">
      <c r="B50" s="63"/>
      <c r="D50" s="180" t="s">
        <v>46</v>
      </c>
      <c r="E50" s="181"/>
      <c r="F50" s="181"/>
      <c r="G50" s="180" t="s">
        <v>47</v>
      </c>
      <c r="H50" s="181"/>
      <c r="I50" s="182"/>
      <c r="J50" s="181"/>
      <c r="K50" s="181"/>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83" t="s">
        <v>48</v>
      </c>
      <c r="E61" s="184"/>
      <c r="F61" s="185" t="s">
        <v>49</v>
      </c>
      <c r="G61" s="183" t="s">
        <v>48</v>
      </c>
      <c r="H61" s="184"/>
      <c r="I61" s="186"/>
      <c r="J61" s="187" t="s">
        <v>49</v>
      </c>
      <c r="K61" s="184"/>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80" t="s">
        <v>50</v>
      </c>
      <c r="E65" s="188"/>
      <c r="F65" s="188"/>
      <c r="G65" s="180" t="s">
        <v>51</v>
      </c>
      <c r="H65" s="188"/>
      <c r="I65" s="189"/>
      <c r="J65" s="188"/>
      <c r="K65" s="18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83" t="s">
        <v>48</v>
      </c>
      <c r="E76" s="184"/>
      <c r="F76" s="185" t="s">
        <v>49</v>
      </c>
      <c r="G76" s="183" t="s">
        <v>48</v>
      </c>
      <c r="H76" s="184"/>
      <c r="I76" s="186"/>
      <c r="J76" s="187" t="s">
        <v>49</v>
      </c>
      <c r="K76" s="184"/>
      <c r="L76" s="63"/>
      <c r="S76" s="38"/>
      <c r="T76" s="38"/>
      <c r="U76" s="38"/>
      <c r="V76" s="38"/>
      <c r="W76" s="38"/>
      <c r="X76" s="38"/>
      <c r="Y76" s="38"/>
      <c r="Z76" s="38"/>
      <c r="AA76" s="38"/>
      <c r="AB76" s="38"/>
      <c r="AC76" s="38"/>
      <c r="AD76" s="38"/>
      <c r="AE76" s="38"/>
    </row>
    <row r="77"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8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s="2" customFormat="1" ht="24.96" customHeight="1">
      <c r="A82" s="38"/>
      <c r="B82" s="39"/>
      <c r="C82" s="23" t="s">
        <v>129</v>
      </c>
      <c r="D82" s="40"/>
      <c r="E82" s="40"/>
      <c r="F82" s="40"/>
      <c r="G82" s="40"/>
      <c r="H82" s="40"/>
      <c r="I82" s="15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96" t="str">
        <f>E7</f>
        <v>Oprava MO Petrohrad - Kryry</v>
      </c>
      <c r="F85" s="32"/>
      <c r="G85" s="32"/>
      <c r="H85" s="32"/>
      <c r="I85" s="154"/>
      <c r="J85" s="40"/>
      <c r="K85" s="40"/>
      <c r="L85" s="63"/>
      <c r="S85" s="38"/>
      <c r="T85" s="38"/>
      <c r="U85" s="38"/>
      <c r="V85" s="38"/>
      <c r="W85" s="38"/>
      <c r="X85" s="38"/>
      <c r="Y85" s="38"/>
      <c r="Z85" s="38"/>
      <c r="AA85" s="38"/>
      <c r="AB85" s="38"/>
      <c r="AC85" s="38"/>
      <c r="AD85" s="38"/>
      <c r="AE85" s="38"/>
    </row>
    <row r="86" s="1" customFormat="1" ht="12" customHeight="1">
      <c r="B86" s="21"/>
      <c r="C86" s="32" t="s">
        <v>125</v>
      </c>
      <c r="D86" s="22"/>
      <c r="E86" s="22"/>
      <c r="F86" s="22"/>
      <c r="G86" s="22"/>
      <c r="H86" s="22"/>
      <c r="I86" s="146"/>
      <c r="J86" s="22"/>
      <c r="K86" s="22"/>
      <c r="L86" s="20"/>
    </row>
    <row r="87" s="2" customFormat="1" ht="16.5" customHeight="1">
      <c r="A87" s="38"/>
      <c r="B87" s="39"/>
      <c r="C87" s="40"/>
      <c r="D87" s="40"/>
      <c r="E87" s="196" t="s">
        <v>1638</v>
      </c>
      <c r="F87" s="40"/>
      <c r="G87" s="40"/>
      <c r="H87" s="40"/>
      <c r="I87" s="154"/>
      <c r="J87" s="40"/>
      <c r="K87" s="40"/>
      <c r="L87" s="63"/>
      <c r="S87" s="38"/>
      <c r="T87" s="38"/>
      <c r="U87" s="38"/>
      <c r="V87" s="38"/>
      <c r="W87" s="38"/>
      <c r="X87" s="38"/>
      <c r="Y87" s="38"/>
      <c r="Z87" s="38"/>
      <c r="AA87" s="38"/>
      <c r="AB87" s="38"/>
      <c r="AC87" s="38"/>
      <c r="AD87" s="38"/>
      <c r="AE87" s="38"/>
    </row>
    <row r="88" s="2" customFormat="1" ht="12" customHeight="1">
      <c r="A88" s="38"/>
      <c r="B88" s="39"/>
      <c r="C88" s="32" t="s">
        <v>127</v>
      </c>
      <c r="D88" s="40"/>
      <c r="E88" s="40"/>
      <c r="F88" s="40"/>
      <c r="G88" s="40"/>
      <c r="H88" s="40"/>
      <c r="I88" s="154"/>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001 - ZRN - propustek km 164,136</v>
      </c>
      <c r="F89" s="40"/>
      <c r="G89" s="40"/>
      <c r="H89" s="40"/>
      <c r="I89" s="154"/>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156" t="s">
        <v>22</v>
      </c>
      <c r="J91" s="79" t="str">
        <f>IF(J14="","",J14)</f>
        <v>16. 8. 2019</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154"/>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156"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156"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s="2" customFormat="1" ht="29.28" customHeight="1">
      <c r="A96" s="38"/>
      <c r="B96" s="39"/>
      <c r="C96" s="197" t="s">
        <v>130</v>
      </c>
      <c r="D96" s="198"/>
      <c r="E96" s="198"/>
      <c r="F96" s="198"/>
      <c r="G96" s="198"/>
      <c r="H96" s="198"/>
      <c r="I96" s="199"/>
      <c r="J96" s="200" t="s">
        <v>131</v>
      </c>
      <c r="K96" s="198"/>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154"/>
      <c r="J97" s="40"/>
      <c r="K97" s="40"/>
      <c r="L97" s="63"/>
      <c r="S97" s="38"/>
      <c r="T97" s="38"/>
      <c r="U97" s="38"/>
      <c r="V97" s="38"/>
      <c r="W97" s="38"/>
      <c r="X97" s="38"/>
      <c r="Y97" s="38"/>
      <c r="Z97" s="38"/>
      <c r="AA97" s="38"/>
      <c r="AB97" s="38"/>
      <c r="AC97" s="38"/>
      <c r="AD97" s="38"/>
      <c r="AE97" s="38"/>
    </row>
    <row r="98" s="2" customFormat="1" ht="22.8" customHeight="1">
      <c r="A98" s="38"/>
      <c r="B98" s="39"/>
      <c r="C98" s="201" t="s">
        <v>132</v>
      </c>
      <c r="D98" s="40"/>
      <c r="E98" s="40"/>
      <c r="F98" s="40"/>
      <c r="G98" s="40"/>
      <c r="H98" s="40"/>
      <c r="I98" s="154"/>
      <c r="J98" s="110">
        <f>J132</f>
        <v>0</v>
      </c>
      <c r="K98" s="40"/>
      <c r="L98" s="63"/>
      <c r="S98" s="38"/>
      <c r="T98" s="38"/>
      <c r="U98" s="38"/>
      <c r="V98" s="38"/>
      <c r="W98" s="38"/>
      <c r="X98" s="38"/>
      <c r="Y98" s="38"/>
      <c r="Z98" s="38"/>
      <c r="AA98" s="38"/>
      <c r="AB98" s="38"/>
      <c r="AC98" s="38"/>
      <c r="AD98" s="38"/>
      <c r="AE98" s="38"/>
      <c r="AU98" s="17" t="s">
        <v>133</v>
      </c>
    </row>
    <row r="99" s="9" customFormat="1" ht="24.96" customHeight="1">
      <c r="A99" s="9"/>
      <c r="B99" s="202"/>
      <c r="C99" s="203"/>
      <c r="D99" s="204" t="s">
        <v>134</v>
      </c>
      <c r="E99" s="205"/>
      <c r="F99" s="205"/>
      <c r="G99" s="205"/>
      <c r="H99" s="205"/>
      <c r="I99" s="206"/>
      <c r="J99" s="207">
        <f>J133</f>
        <v>0</v>
      </c>
      <c r="K99" s="203"/>
      <c r="L99" s="208"/>
      <c r="S99" s="9"/>
      <c r="T99" s="9"/>
      <c r="U99" s="9"/>
      <c r="V99" s="9"/>
      <c r="W99" s="9"/>
      <c r="X99" s="9"/>
      <c r="Y99" s="9"/>
      <c r="Z99" s="9"/>
      <c r="AA99" s="9"/>
      <c r="AB99" s="9"/>
      <c r="AC99" s="9"/>
      <c r="AD99" s="9"/>
      <c r="AE99" s="9"/>
    </row>
    <row r="100" s="10" customFormat="1" ht="19.92" customHeight="1">
      <c r="A100" s="10"/>
      <c r="B100" s="209"/>
      <c r="C100" s="133"/>
      <c r="D100" s="210" t="s">
        <v>135</v>
      </c>
      <c r="E100" s="211"/>
      <c r="F100" s="211"/>
      <c r="G100" s="211"/>
      <c r="H100" s="211"/>
      <c r="I100" s="212"/>
      <c r="J100" s="213">
        <f>J134</f>
        <v>0</v>
      </c>
      <c r="K100" s="133"/>
      <c r="L100" s="214"/>
      <c r="S100" s="10"/>
      <c r="T100" s="10"/>
      <c r="U100" s="10"/>
      <c r="V100" s="10"/>
      <c r="W100" s="10"/>
      <c r="X100" s="10"/>
      <c r="Y100" s="10"/>
      <c r="Z100" s="10"/>
      <c r="AA100" s="10"/>
      <c r="AB100" s="10"/>
      <c r="AC100" s="10"/>
      <c r="AD100" s="10"/>
      <c r="AE100" s="10"/>
    </row>
    <row r="101" s="10" customFormat="1" ht="19.92" customHeight="1">
      <c r="A101" s="10"/>
      <c r="B101" s="209"/>
      <c r="C101" s="133"/>
      <c r="D101" s="210" t="s">
        <v>1428</v>
      </c>
      <c r="E101" s="211"/>
      <c r="F101" s="211"/>
      <c r="G101" s="211"/>
      <c r="H101" s="211"/>
      <c r="I101" s="212"/>
      <c r="J101" s="213">
        <f>J234</f>
        <v>0</v>
      </c>
      <c r="K101" s="133"/>
      <c r="L101" s="214"/>
      <c r="S101" s="10"/>
      <c r="T101" s="10"/>
      <c r="U101" s="10"/>
      <c r="V101" s="10"/>
      <c r="W101" s="10"/>
      <c r="X101" s="10"/>
      <c r="Y101" s="10"/>
      <c r="Z101" s="10"/>
      <c r="AA101" s="10"/>
      <c r="AB101" s="10"/>
      <c r="AC101" s="10"/>
      <c r="AD101" s="10"/>
      <c r="AE101" s="10"/>
    </row>
    <row r="102" s="10" customFormat="1" ht="19.92" customHeight="1">
      <c r="A102" s="10"/>
      <c r="B102" s="209"/>
      <c r="C102" s="133"/>
      <c r="D102" s="210" t="s">
        <v>137</v>
      </c>
      <c r="E102" s="211"/>
      <c r="F102" s="211"/>
      <c r="G102" s="211"/>
      <c r="H102" s="211"/>
      <c r="I102" s="212"/>
      <c r="J102" s="213">
        <f>J270</f>
        <v>0</v>
      </c>
      <c r="K102" s="133"/>
      <c r="L102" s="214"/>
      <c r="S102" s="10"/>
      <c r="T102" s="10"/>
      <c r="U102" s="10"/>
      <c r="V102" s="10"/>
      <c r="W102" s="10"/>
      <c r="X102" s="10"/>
      <c r="Y102" s="10"/>
      <c r="Z102" s="10"/>
      <c r="AA102" s="10"/>
      <c r="AB102" s="10"/>
      <c r="AC102" s="10"/>
      <c r="AD102" s="10"/>
      <c r="AE102" s="10"/>
    </row>
    <row r="103" s="10" customFormat="1" ht="19.92" customHeight="1">
      <c r="A103" s="10"/>
      <c r="B103" s="209"/>
      <c r="C103" s="133"/>
      <c r="D103" s="210" t="s">
        <v>138</v>
      </c>
      <c r="E103" s="211"/>
      <c r="F103" s="211"/>
      <c r="G103" s="211"/>
      <c r="H103" s="211"/>
      <c r="I103" s="212"/>
      <c r="J103" s="213">
        <f>J303</f>
        <v>0</v>
      </c>
      <c r="K103" s="133"/>
      <c r="L103" s="214"/>
      <c r="S103" s="10"/>
      <c r="T103" s="10"/>
      <c r="U103" s="10"/>
      <c r="V103" s="10"/>
      <c r="W103" s="10"/>
      <c r="X103" s="10"/>
      <c r="Y103" s="10"/>
      <c r="Z103" s="10"/>
      <c r="AA103" s="10"/>
      <c r="AB103" s="10"/>
      <c r="AC103" s="10"/>
      <c r="AD103" s="10"/>
      <c r="AE103" s="10"/>
    </row>
    <row r="104" s="10" customFormat="1" ht="19.92" customHeight="1">
      <c r="A104" s="10"/>
      <c r="B104" s="209"/>
      <c r="C104" s="133"/>
      <c r="D104" s="210" t="s">
        <v>139</v>
      </c>
      <c r="E104" s="211"/>
      <c r="F104" s="211"/>
      <c r="G104" s="211"/>
      <c r="H104" s="211"/>
      <c r="I104" s="212"/>
      <c r="J104" s="213">
        <f>J326</f>
        <v>0</v>
      </c>
      <c r="K104" s="133"/>
      <c r="L104" s="214"/>
      <c r="S104" s="10"/>
      <c r="T104" s="10"/>
      <c r="U104" s="10"/>
      <c r="V104" s="10"/>
      <c r="W104" s="10"/>
      <c r="X104" s="10"/>
      <c r="Y104" s="10"/>
      <c r="Z104" s="10"/>
      <c r="AA104" s="10"/>
      <c r="AB104" s="10"/>
      <c r="AC104" s="10"/>
      <c r="AD104" s="10"/>
      <c r="AE104" s="10"/>
    </row>
    <row r="105" s="10" customFormat="1" ht="19.92" customHeight="1">
      <c r="A105" s="10"/>
      <c r="B105" s="209"/>
      <c r="C105" s="133"/>
      <c r="D105" s="210" t="s">
        <v>140</v>
      </c>
      <c r="E105" s="211"/>
      <c r="F105" s="211"/>
      <c r="G105" s="211"/>
      <c r="H105" s="211"/>
      <c r="I105" s="212"/>
      <c r="J105" s="213">
        <f>J339</f>
        <v>0</v>
      </c>
      <c r="K105" s="133"/>
      <c r="L105" s="214"/>
      <c r="S105" s="10"/>
      <c r="T105" s="10"/>
      <c r="U105" s="10"/>
      <c r="V105" s="10"/>
      <c r="W105" s="10"/>
      <c r="X105" s="10"/>
      <c r="Y105" s="10"/>
      <c r="Z105" s="10"/>
      <c r="AA105" s="10"/>
      <c r="AB105" s="10"/>
      <c r="AC105" s="10"/>
      <c r="AD105" s="10"/>
      <c r="AE105" s="10"/>
    </row>
    <row r="106" s="10" customFormat="1" ht="19.92" customHeight="1">
      <c r="A106" s="10"/>
      <c r="B106" s="209"/>
      <c r="C106" s="133"/>
      <c r="D106" s="210" t="s">
        <v>141</v>
      </c>
      <c r="E106" s="211"/>
      <c r="F106" s="211"/>
      <c r="G106" s="211"/>
      <c r="H106" s="211"/>
      <c r="I106" s="212"/>
      <c r="J106" s="213">
        <f>J486</f>
        <v>0</v>
      </c>
      <c r="K106" s="133"/>
      <c r="L106" s="214"/>
      <c r="S106" s="10"/>
      <c r="T106" s="10"/>
      <c r="U106" s="10"/>
      <c r="V106" s="10"/>
      <c r="W106" s="10"/>
      <c r="X106" s="10"/>
      <c r="Y106" s="10"/>
      <c r="Z106" s="10"/>
      <c r="AA106" s="10"/>
      <c r="AB106" s="10"/>
      <c r="AC106" s="10"/>
      <c r="AD106" s="10"/>
      <c r="AE106" s="10"/>
    </row>
    <row r="107" s="10" customFormat="1" ht="19.92" customHeight="1">
      <c r="A107" s="10"/>
      <c r="B107" s="209"/>
      <c r="C107" s="133"/>
      <c r="D107" s="210" t="s">
        <v>142</v>
      </c>
      <c r="E107" s="211"/>
      <c r="F107" s="211"/>
      <c r="G107" s="211"/>
      <c r="H107" s="211"/>
      <c r="I107" s="212"/>
      <c r="J107" s="213">
        <f>J521</f>
        <v>0</v>
      </c>
      <c r="K107" s="133"/>
      <c r="L107" s="214"/>
      <c r="S107" s="10"/>
      <c r="T107" s="10"/>
      <c r="U107" s="10"/>
      <c r="V107" s="10"/>
      <c r="W107" s="10"/>
      <c r="X107" s="10"/>
      <c r="Y107" s="10"/>
      <c r="Z107" s="10"/>
      <c r="AA107" s="10"/>
      <c r="AB107" s="10"/>
      <c r="AC107" s="10"/>
      <c r="AD107" s="10"/>
      <c r="AE107" s="10"/>
    </row>
    <row r="108" s="9" customFormat="1" ht="24.96" customHeight="1">
      <c r="A108" s="9"/>
      <c r="B108" s="202"/>
      <c r="C108" s="203"/>
      <c r="D108" s="204" t="s">
        <v>143</v>
      </c>
      <c r="E108" s="205"/>
      <c r="F108" s="205"/>
      <c r="G108" s="205"/>
      <c r="H108" s="205"/>
      <c r="I108" s="206"/>
      <c r="J108" s="207">
        <f>J529</f>
        <v>0</v>
      </c>
      <c r="K108" s="203"/>
      <c r="L108" s="208"/>
      <c r="S108" s="9"/>
      <c r="T108" s="9"/>
      <c r="U108" s="9"/>
      <c r="V108" s="9"/>
      <c r="W108" s="9"/>
      <c r="X108" s="9"/>
      <c r="Y108" s="9"/>
      <c r="Z108" s="9"/>
      <c r="AA108" s="9"/>
      <c r="AB108" s="9"/>
      <c r="AC108" s="9"/>
      <c r="AD108" s="9"/>
      <c r="AE108" s="9"/>
    </row>
    <row r="109" s="10" customFormat="1" ht="19.92" customHeight="1">
      <c r="A109" s="10"/>
      <c r="B109" s="209"/>
      <c r="C109" s="133"/>
      <c r="D109" s="210" t="s">
        <v>144</v>
      </c>
      <c r="E109" s="211"/>
      <c r="F109" s="211"/>
      <c r="G109" s="211"/>
      <c r="H109" s="211"/>
      <c r="I109" s="212"/>
      <c r="J109" s="213">
        <f>J530</f>
        <v>0</v>
      </c>
      <c r="K109" s="133"/>
      <c r="L109" s="214"/>
      <c r="S109" s="10"/>
      <c r="T109" s="10"/>
      <c r="U109" s="10"/>
      <c r="V109" s="10"/>
      <c r="W109" s="10"/>
      <c r="X109" s="10"/>
      <c r="Y109" s="10"/>
      <c r="Z109" s="10"/>
      <c r="AA109" s="10"/>
      <c r="AB109" s="10"/>
      <c r="AC109" s="10"/>
      <c r="AD109" s="10"/>
      <c r="AE109" s="10"/>
    </row>
    <row r="110" s="10" customFormat="1" ht="19.92" customHeight="1">
      <c r="A110" s="10"/>
      <c r="B110" s="209"/>
      <c r="C110" s="133"/>
      <c r="D110" s="210" t="s">
        <v>145</v>
      </c>
      <c r="E110" s="211"/>
      <c r="F110" s="211"/>
      <c r="G110" s="211"/>
      <c r="H110" s="211"/>
      <c r="I110" s="212"/>
      <c r="J110" s="213">
        <f>J554</f>
        <v>0</v>
      </c>
      <c r="K110" s="133"/>
      <c r="L110" s="214"/>
      <c r="S110" s="10"/>
      <c r="T110" s="10"/>
      <c r="U110" s="10"/>
      <c r="V110" s="10"/>
      <c r="W110" s="10"/>
      <c r="X110" s="10"/>
      <c r="Y110" s="10"/>
      <c r="Z110" s="10"/>
      <c r="AA110" s="10"/>
      <c r="AB110" s="10"/>
      <c r="AC110" s="10"/>
      <c r="AD110" s="10"/>
      <c r="AE110" s="10"/>
    </row>
    <row r="111" s="2" customFormat="1" ht="21.84" customHeight="1">
      <c r="A111" s="38"/>
      <c r="B111" s="39"/>
      <c r="C111" s="40"/>
      <c r="D111" s="40"/>
      <c r="E111" s="40"/>
      <c r="F111" s="40"/>
      <c r="G111" s="40"/>
      <c r="H111" s="40"/>
      <c r="I111" s="154"/>
      <c r="J111" s="40"/>
      <c r="K111" s="40"/>
      <c r="L111" s="63"/>
      <c r="S111" s="38"/>
      <c r="T111" s="38"/>
      <c r="U111" s="38"/>
      <c r="V111" s="38"/>
      <c r="W111" s="38"/>
      <c r="X111" s="38"/>
      <c r="Y111" s="38"/>
      <c r="Z111" s="38"/>
      <c r="AA111" s="38"/>
      <c r="AB111" s="38"/>
      <c r="AC111" s="38"/>
      <c r="AD111" s="38"/>
      <c r="AE111" s="38"/>
    </row>
    <row r="112" s="2" customFormat="1" ht="6.96" customHeight="1">
      <c r="A112" s="38"/>
      <c r="B112" s="66"/>
      <c r="C112" s="67"/>
      <c r="D112" s="67"/>
      <c r="E112" s="67"/>
      <c r="F112" s="67"/>
      <c r="G112" s="67"/>
      <c r="H112" s="67"/>
      <c r="I112" s="192"/>
      <c r="J112" s="67"/>
      <c r="K112" s="67"/>
      <c r="L112" s="63"/>
      <c r="S112" s="38"/>
      <c r="T112" s="38"/>
      <c r="U112" s="38"/>
      <c r="V112" s="38"/>
      <c r="W112" s="38"/>
      <c r="X112" s="38"/>
      <c r="Y112" s="38"/>
      <c r="Z112" s="38"/>
      <c r="AA112" s="38"/>
      <c r="AB112" s="38"/>
      <c r="AC112" s="38"/>
      <c r="AD112" s="38"/>
      <c r="AE112" s="38"/>
    </row>
    <row r="116" s="2" customFormat="1" ht="6.96" customHeight="1">
      <c r="A116" s="38"/>
      <c r="B116" s="68"/>
      <c r="C116" s="69"/>
      <c r="D116" s="69"/>
      <c r="E116" s="69"/>
      <c r="F116" s="69"/>
      <c r="G116" s="69"/>
      <c r="H116" s="69"/>
      <c r="I116" s="195"/>
      <c r="J116" s="69"/>
      <c r="K116" s="69"/>
      <c r="L116" s="63"/>
      <c r="S116" s="38"/>
      <c r="T116" s="38"/>
      <c r="U116" s="38"/>
      <c r="V116" s="38"/>
      <c r="W116" s="38"/>
      <c r="X116" s="38"/>
      <c r="Y116" s="38"/>
      <c r="Z116" s="38"/>
      <c r="AA116" s="38"/>
      <c r="AB116" s="38"/>
      <c r="AC116" s="38"/>
      <c r="AD116" s="38"/>
      <c r="AE116" s="38"/>
    </row>
    <row r="117" s="2" customFormat="1" ht="24.96" customHeight="1">
      <c r="A117" s="38"/>
      <c r="B117" s="39"/>
      <c r="C117" s="23" t="s">
        <v>146</v>
      </c>
      <c r="D117" s="40"/>
      <c r="E117" s="40"/>
      <c r="F117" s="40"/>
      <c r="G117" s="40"/>
      <c r="H117" s="40"/>
      <c r="I117" s="154"/>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154"/>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16</v>
      </c>
      <c r="D119" s="40"/>
      <c r="E119" s="40"/>
      <c r="F119" s="40"/>
      <c r="G119" s="40"/>
      <c r="H119" s="40"/>
      <c r="I119" s="154"/>
      <c r="J119" s="40"/>
      <c r="K119" s="40"/>
      <c r="L119" s="63"/>
      <c r="S119" s="38"/>
      <c r="T119" s="38"/>
      <c r="U119" s="38"/>
      <c r="V119" s="38"/>
      <c r="W119" s="38"/>
      <c r="X119" s="38"/>
      <c r="Y119" s="38"/>
      <c r="Z119" s="38"/>
      <c r="AA119" s="38"/>
      <c r="AB119" s="38"/>
      <c r="AC119" s="38"/>
      <c r="AD119" s="38"/>
      <c r="AE119" s="38"/>
    </row>
    <row r="120" s="2" customFormat="1" ht="16.5" customHeight="1">
      <c r="A120" s="38"/>
      <c r="B120" s="39"/>
      <c r="C120" s="40"/>
      <c r="D120" s="40"/>
      <c r="E120" s="196" t="str">
        <f>E7</f>
        <v>Oprava MO Petrohrad - Kryry</v>
      </c>
      <c r="F120" s="32"/>
      <c r="G120" s="32"/>
      <c r="H120" s="32"/>
      <c r="I120" s="154"/>
      <c r="J120" s="40"/>
      <c r="K120" s="40"/>
      <c r="L120" s="63"/>
      <c r="S120" s="38"/>
      <c r="T120" s="38"/>
      <c r="U120" s="38"/>
      <c r="V120" s="38"/>
      <c r="W120" s="38"/>
      <c r="X120" s="38"/>
      <c r="Y120" s="38"/>
      <c r="Z120" s="38"/>
      <c r="AA120" s="38"/>
      <c r="AB120" s="38"/>
      <c r="AC120" s="38"/>
      <c r="AD120" s="38"/>
      <c r="AE120" s="38"/>
    </row>
    <row r="121" s="1" customFormat="1" ht="12" customHeight="1">
      <c r="B121" s="21"/>
      <c r="C121" s="32" t="s">
        <v>125</v>
      </c>
      <c r="D121" s="22"/>
      <c r="E121" s="22"/>
      <c r="F121" s="22"/>
      <c r="G121" s="22"/>
      <c r="H121" s="22"/>
      <c r="I121" s="146"/>
      <c r="J121" s="22"/>
      <c r="K121" s="22"/>
      <c r="L121" s="20"/>
    </row>
    <row r="122" s="2" customFormat="1" ht="16.5" customHeight="1">
      <c r="A122" s="38"/>
      <c r="B122" s="39"/>
      <c r="C122" s="40"/>
      <c r="D122" s="40"/>
      <c r="E122" s="196" t="s">
        <v>1638</v>
      </c>
      <c r="F122" s="40"/>
      <c r="G122" s="40"/>
      <c r="H122" s="40"/>
      <c r="I122" s="154"/>
      <c r="J122" s="40"/>
      <c r="K122" s="40"/>
      <c r="L122" s="63"/>
      <c r="S122" s="38"/>
      <c r="T122" s="38"/>
      <c r="U122" s="38"/>
      <c r="V122" s="38"/>
      <c r="W122" s="38"/>
      <c r="X122" s="38"/>
      <c r="Y122" s="38"/>
      <c r="Z122" s="38"/>
      <c r="AA122" s="38"/>
      <c r="AB122" s="38"/>
      <c r="AC122" s="38"/>
      <c r="AD122" s="38"/>
      <c r="AE122" s="38"/>
    </row>
    <row r="123" s="2" customFormat="1" ht="12" customHeight="1">
      <c r="A123" s="38"/>
      <c r="B123" s="39"/>
      <c r="C123" s="32" t="s">
        <v>127</v>
      </c>
      <c r="D123" s="40"/>
      <c r="E123" s="40"/>
      <c r="F123" s="40"/>
      <c r="G123" s="40"/>
      <c r="H123" s="40"/>
      <c r="I123" s="154"/>
      <c r="J123" s="40"/>
      <c r="K123" s="40"/>
      <c r="L123" s="63"/>
      <c r="S123" s="38"/>
      <c r="T123" s="38"/>
      <c r="U123" s="38"/>
      <c r="V123" s="38"/>
      <c r="W123" s="38"/>
      <c r="X123" s="38"/>
      <c r="Y123" s="38"/>
      <c r="Z123" s="38"/>
      <c r="AA123" s="38"/>
      <c r="AB123" s="38"/>
      <c r="AC123" s="38"/>
      <c r="AD123" s="38"/>
      <c r="AE123" s="38"/>
    </row>
    <row r="124" s="2" customFormat="1" ht="16.5" customHeight="1">
      <c r="A124" s="38"/>
      <c r="B124" s="39"/>
      <c r="C124" s="40"/>
      <c r="D124" s="40"/>
      <c r="E124" s="76" t="str">
        <f>E11</f>
        <v>001 - ZRN - propustek km 164,136</v>
      </c>
      <c r="F124" s="40"/>
      <c r="G124" s="40"/>
      <c r="H124" s="40"/>
      <c r="I124" s="154"/>
      <c r="J124" s="40"/>
      <c r="K124" s="40"/>
      <c r="L124" s="63"/>
      <c r="S124" s="38"/>
      <c r="T124" s="38"/>
      <c r="U124" s="38"/>
      <c r="V124" s="38"/>
      <c r="W124" s="38"/>
      <c r="X124" s="38"/>
      <c r="Y124" s="38"/>
      <c r="Z124" s="38"/>
      <c r="AA124" s="38"/>
      <c r="AB124" s="38"/>
      <c r="AC124" s="38"/>
      <c r="AD124" s="38"/>
      <c r="AE124" s="38"/>
    </row>
    <row r="125" s="2" customFormat="1" ht="6.96" customHeight="1">
      <c r="A125" s="38"/>
      <c r="B125" s="39"/>
      <c r="C125" s="40"/>
      <c r="D125" s="40"/>
      <c r="E125" s="40"/>
      <c r="F125" s="40"/>
      <c r="G125" s="40"/>
      <c r="H125" s="40"/>
      <c r="I125" s="154"/>
      <c r="J125" s="40"/>
      <c r="K125" s="40"/>
      <c r="L125" s="63"/>
      <c r="S125" s="38"/>
      <c r="T125" s="38"/>
      <c r="U125" s="38"/>
      <c r="V125" s="38"/>
      <c r="W125" s="38"/>
      <c r="X125" s="38"/>
      <c r="Y125" s="38"/>
      <c r="Z125" s="38"/>
      <c r="AA125" s="38"/>
      <c r="AB125" s="38"/>
      <c r="AC125" s="38"/>
      <c r="AD125" s="38"/>
      <c r="AE125" s="38"/>
    </row>
    <row r="126" s="2" customFormat="1" ht="12" customHeight="1">
      <c r="A126" s="38"/>
      <c r="B126" s="39"/>
      <c r="C126" s="32" t="s">
        <v>20</v>
      </c>
      <c r="D126" s="40"/>
      <c r="E126" s="40"/>
      <c r="F126" s="27" t="str">
        <f>F14</f>
        <v xml:space="preserve"> </v>
      </c>
      <c r="G126" s="40"/>
      <c r="H126" s="40"/>
      <c r="I126" s="156" t="s">
        <v>22</v>
      </c>
      <c r="J126" s="79" t="str">
        <f>IF(J14="","",J14)</f>
        <v>16. 8. 2019</v>
      </c>
      <c r="K126" s="40"/>
      <c r="L126" s="63"/>
      <c r="S126" s="38"/>
      <c r="T126" s="38"/>
      <c r="U126" s="38"/>
      <c r="V126" s="38"/>
      <c r="W126" s="38"/>
      <c r="X126" s="38"/>
      <c r="Y126" s="38"/>
      <c r="Z126" s="38"/>
      <c r="AA126" s="38"/>
      <c r="AB126" s="38"/>
      <c r="AC126" s="38"/>
      <c r="AD126" s="38"/>
      <c r="AE126" s="38"/>
    </row>
    <row r="127" s="2" customFormat="1" ht="6.96" customHeight="1">
      <c r="A127" s="38"/>
      <c r="B127" s="39"/>
      <c r="C127" s="40"/>
      <c r="D127" s="40"/>
      <c r="E127" s="40"/>
      <c r="F127" s="40"/>
      <c r="G127" s="40"/>
      <c r="H127" s="40"/>
      <c r="I127" s="154"/>
      <c r="J127" s="40"/>
      <c r="K127" s="40"/>
      <c r="L127" s="63"/>
      <c r="S127" s="38"/>
      <c r="T127" s="38"/>
      <c r="U127" s="38"/>
      <c r="V127" s="38"/>
      <c r="W127" s="38"/>
      <c r="X127" s="38"/>
      <c r="Y127" s="38"/>
      <c r="Z127" s="38"/>
      <c r="AA127" s="38"/>
      <c r="AB127" s="38"/>
      <c r="AC127" s="38"/>
      <c r="AD127" s="38"/>
      <c r="AE127" s="38"/>
    </row>
    <row r="128" s="2" customFormat="1" ht="15.15" customHeight="1">
      <c r="A128" s="38"/>
      <c r="B128" s="39"/>
      <c r="C128" s="32" t="s">
        <v>24</v>
      </c>
      <c r="D128" s="40"/>
      <c r="E128" s="40"/>
      <c r="F128" s="27" t="str">
        <f>E17</f>
        <v xml:space="preserve"> </v>
      </c>
      <c r="G128" s="40"/>
      <c r="H128" s="40"/>
      <c r="I128" s="156" t="s">
        <v>29</v>
      </c>
      <c r="J128" s="36" t="str">
        <f>E23</f>
        <v xml:space="preserve"> </v>
      </c>
      <c r="K128" s="40"/>
      <c r="L128" s="63"/>
      <c r="S128" s="38"/>
      <c r="T128" s="38"/>
      <c r="U128" s="38"/>
      <c r="V128" s="38"/>
      <c r="W128" s="38"/>
      <c r="X128" s="38"/>
      <c r="Y128" s="38"/>
      <c r="Z128" s="38"/>
      <c r="AA128" s="38"/>
      <c r="AB128" s="38"/>
      <c r="AC128" s="38"/>
      <c r="AD128" s="38"/>
      <c r="AE128" s="38"/>
    </row>
    <row r="129" s="2" customFormat="1" ht="15.15" customHeight="1">
      <c r="A129" s="38"/>
      <c r="B129" s="39"/>
      <c r="C129" s="32" t="s">
        <v>27</v>
      </c>
      <c r="D129" s="40"/>
      <c r="E129" s="40"/>
      <c r="F129" s="27" t="str">
        <f>IF(E20="","",E20)</f>
        <v>Vyplň údaj</v>
      </c>
      <c r="G129" s="40"/>
      <c r="H129" s="40"/>
      <c r="I129" s="156" t="s">
        <v>31</v>
      </c>
      <c r="J129" s="36" t="str">
        <f>E26</f>
        <v xml:space="preserve"> </v>
      </c>
      <c r="K129" s="40"/>
      <c r="L129" s="63"/>
      <c r="S129" s="38"/>
      <c r="T129" s="38"/>
      <c r="U129" s="38"/>
      <c r="V129" s="38"/>
      <c r="W129" s="38"/>
      <c r="X129" s="38"/>
      <c r="Y129" s="38"/>
      <c r="Z129" s="38"/>
      <c r="AA129" s="38"/>
      <c r="AB129" s="38"/>
      <c r="AC129" s="38"/>
      <c r="AD129" s="38"/>
      <c r="AE129" s="38"/>
    </row>
    <row r="130" s="2" customFormat="1" ht="10.32" customHeight="1">
      <c r="A130" s="38"/>
      <c r="B130" s="39"/>
      <c r="C130" s="40"/>
      <c r="D130" s="40"/>
      <c r="E130" s="40"/>
      <c r="F130" s="40"/>
      <c r="G130" s="40"/>
      <c r="H130" s="40"/>
      <c r="I130" s="154"/>
      <c r="J130" s="40"/>
      <c r="K130" s="40"/>
      <c r="L130" s="63"/>
      <c r="S130" s="38"/>
      <c r="T130" s="38"/>
      <c r="U130" s="38"/>
      <c r="V130" s="38"/>
      <c r="W130" s="38"/>
      <c r="X130" s="38"/>
      <c r="Y130" s="38"/>
      <c r="Z130" s="38"/>
      <c r="AA130" s="38"/>
      <c r="AB130" s="38"/>
      <c r="AC130" s="38"/>
      <c r="AD130" s="38"/>
      <c r="AE130" s="38"/>
    </row>
    <row r="131" s="11" customFormat="1" ht="29.28" customHeight="1">
      <c r="A131" s="215"/>
      <c r="B131" s="216"/>
      <c r="C131" s="217" t="s">
        <v>147</v>
      </c>
      <c r="D131" s="218" t="s">
        <v>58</v>
      </c>
      <c r="E131" s="218" t="s">
        <v>54</v>
      </c>
      <c r="F131" s="218" t="s">
        <v>55</v>
      </c>
      <c r="G131" s="218" t="s">
        <v>148</v>
      </c>
      <c r="H131" s="218" t="s">
        <v>149</v>
      </c>
      <c r="I131" s="219" t="s">
        <v>150</v>
      </c>
      <c r="J131" s="218" t="s">
        <v>131</v>
      </c>
      <c r="K131" s="220" t="s">
        <v>151</v>
      </c>
      <c r="L131" s="221"/>
      <c r="M131" s="100" t="s">
        <v>1</v>
      </c>
      <c r="N131" s="101" t="s">
        <v>37</v>
      </c>
      <c r="O131" s="101" t="s">
        <v>152</v>
      </c>
      <c r="P131" s="101" t="s">
        <v>153</v>
      </c>
      <c r="Q131" s="101" t="s">
        <v>154</v>
      </c>
      <c r="R131" s="101" t="s">
        <v>155</v>
      </c>
      <c r="S131" s="101" t="s">
        <v>156</v>
      </c>
      <c r="T131" s="102" t="s">
        <v>157</v>
      </c>
      <c r="U131" s="215"/>
      <c r="V131" s="215"/>
      <c r="W131" s="215"/>
      <c r="X131" s="215"/>
      <c r="Y131" s="215"/>
      <c r="Z131" s="215"/>
      <c r="AA131" s="215"/>
      <c r="AB131" s="215"/>
      <c r="AC131" s="215"/>
      <c r="AD131" s="215"/>
      <c r="AE131" s="215"/>
    </row>
    <row r="132" s="2" customFormat="1" ht="22.8" customHeight="1">
      <c r="A132" s="38"/>
      <c r="B132" s="39"/>
      <c r="C132" s="107" t="s">
        <v>158</v>
      </c>
      <c r="D132" s="40"/>
      <c r="E132" s="40"/>
      <c r="F132" s="40"/>
      <c r="G132" s="40"/>
      <c r="H132" s="40"/>
      <c r="I132" s="154"/>
      <c r="J132" s="222">
        <f>BK132</f>
        <v>0</v>
      </c>
      <c r="K132" s="40"/>
      <c r="L132" s="44"/>
      <c r="M132" s="103"/>
      <c r="N132" s="223"/>
      <c r="O132" s="104"/>
      <c r="P132" s="224">
        <f>P133+P529</f>
        <v>0</v>
      </c>
      <c r="Q132" s="104"/>
      <c r="R132" s="224">
        <f>R133+R529</f>
        <v>201.27799973140651</v>
      </c>
      <c r="S132" s="104"/>
      <c r="T132" s="225">
        <f>T133+T529</f>
        <v>101.31593200000002</v>
      </c>
      <c r="U132" s="38"/>
      <c r="V132" s="38"/>
      <c r="W132" s="38"/>
      <c r="X132" s="38"/>
      <c r="Y132" s="38"/>
      <c r="Z132" s="38"/>
      <c r="AA132" s="38"/>
      <c r="AB132" s="38"/>
      <c r="AC132" s="38"/>
      <c r="AD132" s="38"/>
      <c r="AE132" s="38"/>
      <c r="AT132" s="17" t="s">
        <v>72</v>
      </c>
      <c r="AU132" s="17" t="s">
        <v>133</v>
      </c>
      <c r="BK132" s="226">
        <f>BK133+BK529</f>
        <v>0</v>
      </c>
    </row>
    <row r="133" s="12" customFormat="1" ht="25.92" customHeight="1">
      <c r="A133" s="12"/>
      <c r="B133" s="227"/>
      <c r="C133" s="228"/>
      <c r="D133" s="229" t="s">
        <v>72</v>
      </c>
      <c r="E133" s="230" t="s">
        <v>159</v>
      </c>
      <c r="F133" s="230" t="s">
        <v>160</v>
      </c>
      <c r="G133" s="228"/>
      <c r="H133" s="228"/>
      <c r="I133" s="231"/>
      <c r="J133" s="232">
        <f>BK133</f>
        <v>0</v>
      </c>
      <c r="K133" s="228"/>
      <c r="L133" s="233"/>
      <c r="M133" s="234"/>
      <c r="N133" s="235"/>
      <c r="O133" s="235"/>
      <c r="P133" s="236">
        <f>P134+P234+P270+P303+P326+P339+P486+P521</f>
        <v>0</v>
      </c>
      <c r="Q133" s="235"/>
      <c r="R133" s="236">
        <f>R134+R234+R270+R303+R326+R339+R486+R521</f>
        <v>201.22870360140652</v>
      </c>
      <c r="S133" s="235"/>
      <c r="T133" s="237">
        <f>T134+T234+T270+T303+T326+T339+T486+T521</f>
        <v>101.31593200000002</v>
      </c>
      <c r="U133" s="12"/>
      <c r="V133" s="12"/>
      <c r="W133" s="12"/>
      <c r="X133" s="12"/>
      <c r="Y133" s="12"/>
      <c r="Z133" s="12"/>
      <c r="AA133" s="12"/>
      <c r="AB133" s="12"/>
      <c r="AC133" s="12"/>
      <c r="AD133" s="12"/>
      <c r="AE133" s="12"/>
      <c r="AR133" s="238" t="s">
        <v>80</v>
      </c>
      <c r="AT133" s="239" t="s">
        <v>72</v>
      </c>
      <c r="AU133" s="239" t="s">
        <v>73</v>
      </c>
      <c r="AY133" s="238" t="s">
        <v>161</v>
      </c>
      <c r="BK133" s="240">
        <f>BK134+BK234+BK270+BK303+BK326+BK339+BK486+BK521</f>
        <v>0</v>
      </c>
    </row>
    <row r="134" s="12" customFormat="1" ht="22.8" customHeight="1">
      <c r="A134" s="12"/>
      <c r="B134" s="227"/>
      <c r="C134" s="228"/>
      <c r="D134" s="229" t="s">
        <v>72</v>
      </c>
      <c r="E134" s="241" t="s">
        <v>80</v>
      </c>
      <c r="F134" s="241" t="s">
        <v>162</v>
      </c>
      <c r="G134" s="228"/>
      <c r="H134" s="228"/>
      <c r="I134" s="231"/>
      <c r="J134" s="242">
        <f>BK134</f>
        <v>0</v>
      </c>
      <c r="K134" s="228"/>
      <c r="L134" s="233"/>
      <c r="M134" s="234"/>
      <c r="N134" s="235"/>
      <c r="O134" s="235"/>
      <c r="P134" s="236">
        <f>SUM(P135:P233)</f>
        <v>0</v>
      </c>
      <c r="Q134" s="235"/>
      <c r="R134" s="236">
        <f>SUM(R135:R233)</f>
        <v>45.843417000000002</v>
      </c>
      <c r="S134" s="235"/>
      <c r="T134" s="237">
        <f>SUM(T135:T233)</f>
        <v>0</v>
      </c>
      <c r="U134" s="12"/>
      <c r="V134" s="12"/>
      <c r="W134" s="12"/>
      <c r="X134" s="12"/>
      <c r="Y134" s="12"/>
      <c r="Z134" s="12"/>
      <c r="AA134" s="12"/>
      <c r="AB134" s="12"/>
      <c r="AC134" s="12"/>
      <c r="AD134" s="12"/>
      <c r="AE134" s="12"/>
      <c r="AR134" s="238" t="s">
        <v>80</v>
      </c>
      <c r="AT134" s="239" t="s">
        <v>72</v>
      </c>
      <c r="AU134" s="239" t="s">
        <v>80</v>
      </c>
      <c r="AY134" s="238" t="s">
        <v>161</v>
      </c>
      <c r="BK134" s="240">
        <f>SUM(BK135:BK233)</f>
        <v>0</v>
      </c>
    </row>
    <row r="135" s="2" customFormat="1" ht="24" customHeight="1">
      <c r="A135" s="38"/>
      <c r="B135" s="39"/>
      <c r="C135" s="243" t="s">
        <v>80</v>
      </c>
      <c r="D135" s="243" t="s">
        <v>163</v>
      </c>
      <c r="E135" s="244" t="s">
        <v>164</v>
      </c>
      <c r="F135" s="245" t="s">
        <v>165</v>
      </c>
      <c r="G135" s="246" t="s">
        <v>166</v>
      </c>
      <c r="H135" s="247">
        <v>222.25</v>
      </c>
      <c r="I135" s="248"/>
      <c r="J135" s="249">
        <f>ROUND(I135*H135,2)</f>
        <v>0</v>
      </c>
      <c r="K135" s="245" t="s">
        <v>167</v>
      </c>
      <c r="L135" s="44"/>
      <c r="M135" s="250" t="s">
        <v>1</v>
      </c>
      <c r="N135" s="251" t="s">
        <v>38</v>
      </c>
      <c r="O135" s="91"/>
      <c r="P135" s="252">
        <f>O135*H135</f>
        <v>0</v>
      </c>
      <c r="Q135" s="252">
        <v>0</v>
      </c>
      <c r="R135" s="252">
        <f>Q135*H135</f>
        <v>0</v>
      </c>
      <c r="S135" s="252">
        <v>0</v>
      </c>
      <c r="T135" s="253">
        <f>S135*H135</f>
        <v>0</v>
      </c>
      <c r="U135" s="38"/>
      <c r="V135" s="38"/>
      <c r="W135" s="38"/>
      <c r="X135" s="38"/>
      <c r="Y135" s="38"/>
      <c r="Z135" s="38"/>
      <c r="AA135" s="38"/>
      <c r="AB135" s="38"/>
      <c r="AC135" s="38"/>
      <c r="AD135" s="38"/>
      <c r="AE135" s="38"/>
      <c r="AR135" s="254" t="s">
        <v>168</v>
      </c>
      <c r="AT135" s="254" t="s">
        <v>163</v>
      </c>
      <c r="AU135" s="254" t="s">
        <v>82</v>
      </c>
      <c r="AY135" s="17" t="s">
        <v>161</v>
      </c>
      <c r="BE135" s="255">
        <f>IF(N135="základní",J135,0)</f>
        <v>0</v>
      </c>
      <c r="BF135" s="255">
        <f>IF(N135="snížená",J135,0)</f>
        <v>0</v>
      </c>
      <c r="BG135" s="255">
        <f>IF(N135="zákl. přenesená",J135,0)</f>
        <v>0</v>
      </c>
      <c r="BH135" s="255">
        <f>IF(N135="sníž. přenesená",J135,0)</f>
        <v>0</v>
      </c>
      <c r="BI135" s="255">
        <f>IF(N135="nulová",J135,0)</f>
        <v>0</v>
      </c>
      <c r="BJ135" s="17" t="s">
        <v>80</v>
      </c>
      <c r="BK135" s="255">
        <f>ROUND(I135*H135,2)</f>
        <v>0</v>
      </c>
      <c r="BL135" s="17" t="s">
        <v>168</v>
      </c>
      <c r="BM135" s="254" t="s">
        <v>1640</v>
      </c>
    </row>
    <row r="136" s="2" customFormat="1">
      <c r="A136" s="38"/>
      <c r="B136" s="39"/>
      <c r="C136" s="40"/>
      <c r="D136" s="256" t="s">
        <v>170</v>
      </c>
      <c r="E136" s="40"/>
      <c r="F136" s="257" t="s">
        <v>171</v>
      </c>
      <c r="G136" s="40"/>
      <c r="H136" s="40"/>
      <c r="I136" s="154"/>
      <c r="J136" s="40"/>
      <c r="K136" s="40"/>
      <c r="L136" s="44"/>
      <c r="M136" s="258"/>
      <c r="N136" s="259"/>
      <c r="O136" s="91"/>
      <c r="P136" s="91"/>
      <c r="Q136" s="91"/>
      <c r="R136" s="91"/>
      <c r="S136" s="91"/>
      <c r="T136" s="92"/>
      <c r="U136" s="38"/>
      <c r="V136" s="38"/>
      <c r="W136" s="38"/>
      <c r="X136" s="38"/>
      <c r="Y136" s="38"/>
      <c r="Z136" s="38"/>
      <c r="AA136" s="38"/>
      <c r="AB136" s="38"/>
      <c r="AC136" s="38"/>
      <c r="AD136" s="38"/>
      <c r="AE136" s="38"/>
      <c r="AT136" s="17" t="s">
        <v>170</v>
      </c>
      <c r="AU136" s="17" t="s">
        <v>82</v>
      </c>
    </row>
    <row r="137" s="2" customFormat="1">
      <c r="A137" s="38"/>
      <c r="B137" s="39"/>
      <c r="C137" s="40"/>
      <c r="D137" s="256" t="s">
        <v>172</v>
      </c>
      <c r="E137" s="40"/>
      <c r="F137" s="260" t="s">
        <v>173</v>
      </c>
      <c r="G137" s="40"/>
      <c r="H137" s="40"/>
      <c r="I137" s="154"/>
      <c r="J137" s="40"/>
      <c r="K137" s="40"/>
      <c r="L137" s="44"/>
      <c r="M137" s="258"/>
      <c r="N137" s="259"/>
      <c r="O137" s="91"/>
      <c r="P137" s="91"/>
      <c r="Q137" s="91"/>
      <c r="R137" s="91"/>
      <c r="S137" s="91"/>
      <c r="T137" s="92"/>
      <c r="U137" s="38"/>
      <c r="V137" s="38"/>
      <c r="W137" s="38"/>
      <c r="X137" s="38"/>
      <c r="Y137" s="38"/>
      <c r="Z137" s="38"/>
      <c r="AA137" s="38"/>
      <c r="AB137" s="38"/>
      <c r="AC137" s="38"/>
      <c r="AD137" s="38"/>
      <c r="AE137" s="38"/>
      <c r="AT137" s="17" t="s">
        <v>172</v>
      </c>
      <c r="AU137" s="17" t="s">
        <v>82</v>
      </c>
    </row>
    <row r="138" s="13" customFormat="1">
      <c r="A138" s="13"/>
      <c r="B138" s="261"/>
      <c r="C138" s="262"/>
      <c r="D138" s="256" t="s">
        <v>174</v>
      </c>
      <c r="E138" s="263" t="s">
        <v>1</v>
      </c>
      <c r="F138" s="264" t="s">
        <v>175</v>
      </c>
      <c r="G138" s="262"/>
      <c r="H138" s="263" t="s">
        <v>1</v>
      </c>
      <c r="I138" s="265"/>
      <c r="J138" s="262"/>
      <c r="K138" s="262"/>
      <c r="L138" s="266"/>
      <c r="M138" s="267"/>
      <c r="N138" s="268"/>
      <c r="O138" s="268"/>
      <c r="P138" s="268"/>
      <c r="Q138" s="268"/>
      <c r="R138" s="268"/>
      <c r="S138" s="268"/>
      <c r="T138" s="269"/>
      <c r="U138" s="13"/>
      <c r="V138" s="13"/>
      <c r="W138" s="13"/>
      <c r="X138" s="13"/>
      <c r="Y138" s="13"/>
      <c r="Z138" s="13"/>
      <c r="AA138" s="13"/>
      <c r="AB138" s="13"/>
      <c r="AC138" s="13"/>
      <c r="AD138" s="13"/>
      <c r="AE138" s="13"/>
      <c r="AT138" s="270" t="s">
        <v>174</v>
      </c>
      <c r="AU138" s="270" t="s">
        <v>82</v>
      </c>
      <c r="AV138" s="13" t="s">
        <v>80</v>
      </c>
      <c r="AW138" s="13" t="s">
        <v>30</v>
      </c>
      <c r="AX138" s="13" t="s">
        <v>73</v>
      </c>
      <c r="AY138" s="270" t="s">
        <v>161</v>
      </c>
    </row>
    <row r="139" s="14" customFormat="1">
      <c r="A139" s="14"/>
      <c r="B139" s="271"/>
      <c r="C139" s="272"/>
      <c r="D139" s="256" t="s">
        <v>174</v>
      </c>
      <c r="E139" s="273" t="s">
        <v>1</v>
      </c>
      <c r="F139" s="274" t="s">
        <v>1641</v>
      </c>
      <c r="G139" s="272"/>
      <c r="H139" s="275">
        <v>116.625</v>
      </c>
      <c r="I139" s="276"/>
      <c r="J139" s="272"/>
      <c r="K139" s="272"/>
      <c r="L139" s="277"/>
      <c r="M139" s="278"/>
      <c r="N139" s="279"/>
      <c r="O139" s="279"/>
      <c r="P139" s="279"/>
      <c r="Q139" s="279"/>
      <c r="R139" s="279"/>
      <c r="S139" s="279"/>
      <c r="T139" s="280"/>
      <c r="U139" s="14"/>
      <c r="V139" s="14"/>
      <c r="W139" s="14"/>
      <c r="X139" s="14"/>
      <c r="Y139" s="14"/>
      <c r="Z139" s="14"/>
      <c r="AA139" s="14"/>
      <c r="AB139" s="14"/>
      <c r="AC139" s="14"/>
      <c r="AD139" s="14"/>
      <c r="AE139" s="14"/>
      <c r="AT139" s="281" t="s">
        <v>174</v>
      </c>
      <c r="AU139" s="281" t="s">
        <v>82</v>
      </c>
      <c r="AV139" s="14" t="s">
        <v>82</v>
      </c>
      <c r="AW139" s="14" t="s">
        <v>30</v>
      </c>
      <c r="AX139" s="14" t="s">
        <v>73</v>
      </c>
      <c r="AY139" s="281" t="s">
        <v>161</v>
      </c>
    </row>
    <row r="140" s="14" customFormat="1">
      <c r="A140" s="14"/>
      <c r="B140" s="271"/>
      <c r="C140" s="272"/>
      <c r="D140" s="256" t="s">
        <v>174</v>
      </c>
      <c r="E140" s="273" t="s">
        <v>1</v>
      </c>
      <c r="F140" s="274" t="s">
        <v>1642</v>
      </c>
      <c r="G140" s="272"/>
      <c r="H140" s="275">
        <v>105.625</v>
      </c>
      <c r="I140" s="276"/>
      <c r="J140" s="272"/>
      <c r="K140" s="272"/>
      <c r="L140" s="277"/>
      <c r="M140" s="278"/>
      <c r="N140" s="279"/>
      <c r="O140" s="279"/>
      <c r="P140" s="279"/>
      <c r="Q140" s="279"/>
      <c r="R140" s="279"/>
      <c r="S140" s="279"/>
      <c r="T140" s="280"/>
      <c r="U140" s="14"/>
      <c r="V140" s="14"/>
      <c r="W140" s="14"/>
      <c r="X140" s="14"/>
      <c r="Y140" s="14"/>
      <c r="Z140" s="14"/>
      <c r="AA140" s="14"/>
      <c r="AB140" s="14"/>
      <c r="AC140" s="14"/>
      <c r="AD140" s="14"/>
      <c r="AE140" s="14"/>
      <c r="AT140" s="281" t="s">
        <v>174</v>
      </c>
      <c r="AU140" s="281" t="s">
        <v>82</v>
      </c>
      <c r="AV140" s="14" t="s">
        <v>82</v>
      </c>
      <c r="AW140" s="14" t="s">
        <v>30</v>
      </c>
      <c r="AX140" s="14" t="s">
        <v>73</v>
      </c>
      <c r="AY140" s="281" t="s">
        <v>161</v>
      </c>
    </row>
    <row r="141" s="15" customFormat="1">
      <c r="A141" s="15"/>
      <c r="B141" s="282"/>
      <c r="C141" s="283"/>
      <c r="D141" s="256" t="s">
        <v>174</v>
      </c>
      <c r="E141" s="284" t="s">
        <v>1</v>
      </c>
      <c r="F141" s="285" t="s">
        <v>180</v>
      </c>
      <c r="G141" s="283"/>
      <c r="H141" s="286">
        <v>222.25</v>
      </c>
      <c r="I141" s="287"/>
      <c r="J141" s="283"/>
      <c r="K141" s="283"/>
      <c r="L141" s="288"/>
      <c r="M141" s="289"/>
      <c r="N141" s="290"/>
      <c r="O141" s="290"/>
      <c r="P141" s="290"/>
      <c r="Q141" s="290"/>
      <c r="R141" s="290"/>
      <c r="S141" s="290"/>
      <c r="T141" s="291"/>
      <c r="U141" s="15"/>
      <c r="V141" s="15"/>
      <c r="W141" s="15"/>
      <c r="X141" s="15"/>
      <c r="Y141" s="15"/>
      <c r="Z141" s="15"/>
      <c r="AA141" s="15"/>
      <c r="AB141" s="15"/>
      <c r="AC141" s="15"/>
      <c r="AD141" s="15"/>
      <c r="AE141" s="15"/>
      <c r="AT141" s="292" t="s">
        <v>174</v>
      </c>
      <c r="AU141" s="292" t="s">
        <v>82</v>
      </c>
      <c r="AV141" s="15" t="s">
        <v>168</v>
      </c>
      <c r="AW141" s="15" t="s">
        <v>30</v>
      </c>
      <c r="AX141" s="15" t="s">
        <v>80</v>
      </c>
      <c r="AY141" s="292" t="s">
        <v>161</v>
      </c>
    </row>
    <row r="142" s="2" customFormat="1" ht="24" customHeight="1">
      <c r="A142" s="38"/>
      <c r="B142" s="39"/>
      <c r="C142" s="243" t="s">
        <v>82</v>
      </c>
      <c r="D142" s="243" t="s">
        <v>163</v>
      </c>
      <c r="E142" s="244" t="s">
        <v>181</v>
      </c>
      <c r="F142" s="245" t="s">
        <v>182</v>
      </c>
      <c r="G142" s="246" t="s">
        <v>183</v>
      </c>
      <c r="H142" s="247">
        <v>3.77</v>
      </c>
      <c r="I142" s="248"/>
      <c r="J142" s="249">
        <f>ROUND(I142*H142,2)</f>
        <v>0</v>
      </c>
      <c r="K142" s="245" t="s">
        <v>167</v>
      </c>
      <c r="L142" s="44"/>
      <c r="M142" s="250" t="s">
        <v>1</v>
      </c>
      <c r="N142" s="251" t="s">
        <v>38</v>
      </c>
      <c r="O142" s="91"/>
      <c r="P142" s="252">
        <f>O142*H142</f>
        <v>0</v>
      </c>
      <c r="Q142" s="252">
        <v>0</v>
      </c>
      <c r="R142" s="252">
        <f>Q142*H142</f>
        <v>0</v>
      </c>
      <c r="S142" s="252">
        <v>0</v>
      </c>
      <c r="T142" s="253">
        <f>S142*H142</f>
        <v>0</v>
      </c>
      <c r="U142" s="38"/>
      <c r="V142" s="38"/>
      <c r="W142" s="38"/>
      <c r="X142" s="38"/>
      <c r="Y142" s="38"/>
      <c r="Z142" s="38"/>
      <c r="AA142" s="38"/>
      <c r="AB142" s="38"/>
      <c r="AC142" s="38"/>
      <c r="AD142" s="38"/>
      <c r="AE142" s="38"/>
      <c r="AR142" s="254" t="s">
        <v>168</v>
      </c>
      <c r="AT142" s="254" t="s">
        <v>163</v>
      </c>
      <c r="AU142" s="254" t="s">
        <v>82</v>
      </c>
      <c r="AY142" s="17" t="s">
        <v>161</v>
      </c>
      <c r="BE142" s="255">
        <f>IF(N142="základní",J142,0)</f>
        <v>0</v>
      </c>
      <c r="BF142" s="255">
        <f>IF(N142="snížená",J142,0)</f>
        <v>0</v>
      </c>
      <c r="BG142" s="255">
        <f>IF(N142="zákl. přenesená",J142,0)</f>
        <v>0</v>
      </c>
      <c r="BH142" s="255">
        <f>IF(N142="sníž. přenesená",J142,0)</f>
        <v>0</v>
      </c>
      <c r="BI142" s="255">
        <f>IF(N142="nulová",J142,0)</f>
        <v>0</v>
      </c>
      <c r="BJ142" s="17" t="s">
        <v>80</v>
      </c>
      <c r="BK142" s="255">
        <f>ROUND(I142*H142,2)</f>
        <v>0</v>
      </c>
      <c r="BL142" s="17" t="s">
        <v>168</v>
      </c>
      <c r="BM142" s="254" t="s">
        <v>1643</v>
      </c>
    </row>
    <row r="143" s="2" customFormat="1">
      <c r="A143" s="38"/>
      <c r="B143" s="39"/>
      <c r="C143" s="40"/>
      <c r="D143" s="256" t="s">
        <v>170</v>
      </c>
      <c r="E143" s="40"/>
      <c r="F143" s="257" t="s">
        <v>185</v>
      </c>
      <c r="G143" s="40"/>
      <c r="H143" s="40"/>
      <c r="I143" s="154"/>
      <c r="J143" s="40"/>
      <c r="K143" s="40"/>
      <c r="L143" s="44"/>
      <c r="M143" s="258"/>
      <c r="N143" s="259"/>
      <c r="O143" s="91"/>
      <c r="P143" s="91"/>
      <c r="Q143" s="91"/>
      <c r="R143" s="91"/>
      <c r="S143" s="91"/>
      <c r="T143" s="92"/>
      <c r="U143" s="38"/>
      <c r="V143" s="38"/>
      <c r="W143" s="38"/>
      <c r="X143" s="38"/>
      <c r="Y143" s="38"/>
      <c r="Z143" s="38"/>
      <c r="AA143" s="38"/>
      <c r="AB143" s="38"/>
      <c r="AC143" s="38"/>
      <c r="AD143" s="38"/>
      <c r="AE143" s="38"/>
      <c r="AT143" s="17" t="s">
        <v>170</v>
      </c>
      <c r="AU143" s="17" t="s">
        <v>82</v>
      </c>
    </row>
    <row r="144" s="2" customFormat="1">
      <c r="A144" s="38"/>
      <c r="B144" s="39"/>
      <c r="C144" s="40"/>
      <c r="D144" s="256" t="s">
        <v>172</v>
      </c>
      <c r="E144" s="40"/>
      <c r="F144" s="260" t="s">
        <v>186</v>
      </c>
      <c r="G144" s="40"/>
      <c r="H144" s="40"/>
      <c r="I144" s="154"/>
      <c r="J144" s="40"/>
      <c r="K144" s="40"/>
      <c r="L144" s="44"/>
      <c r="M144" s="258"/>
      <c r="N144" s="259"/>
      <c r="O144" s="91"/>
      <c r="P144" s="91"/>
      <c r="Q144" s="91"/>
      <c r="R144" s="91"/>
      <c r="S144" s="91"/>
      <c r="T144" s="92"/>
      <c r="U144" s="38"/>
      <c r="V144" s="38"/>
      <c r="W144" s="38"/>
      <c r="X144" s="38"/>
      <c r="Y144" s="38"/>
      <c r="Z144" s="38"/>
      <c r="AA144" s="38"/>
      <c r="AB144" s="38"/>
      <c r="AC144" s="38"/>
      <c r="AD144" s="38"/>
      <c r="AE144" s="38"/>
      <c r="AT144" s="17" t="s">
        <v>172</v>
      </c>
      <c r="AU144" s="17" t="s">
        <v>82</v>
      </c>
    </row>
    <row r="145" s="14" customFormat="1">
      <c r="A145" s="14"/>
      <c r="B145" s="271"/>
      <c r="C145" s="272"/>
      <c r="D145" s="256" t="s">
        <v>174</v>
      </c>
      <c r="E145" s="273" t="s">
        <v>1</v>
      </c>
      <c r="F145" s="274" t="s">
        <v>1644</v>
      </c>
      <c r="G145" s="272"/>
      <c r="H145" s="275">
        <v>3.77</v>
      </c>
      <c r="I145" s="276"/>
      <c r="J145" s="272"/>
      <c r="K145" s="272"/>
      <c r="L145" s="277"/>
      <c r="M145" s="278"/>
      <c r="N145" s="279"/>
      <c r="O145" s="279"/>
      <c r="P145" s="279"/>
      <c r="Q145" s="279"/>
      <c r="R145" s="279"/>
      <c r="S145" s="279"/>
      <c r="T145" s="280"/>
      <c r="U145" s="14"/>
      <c r="V145" s="14"/>
      <c r="W145" s="14"/>
      <c r="X145" s="14"/>
      <c r="Y145" s="14"/>
      <c r="Z145" s="14"/>
      <c r="AA145" s="14"/>
      <c r="AB145" s="14"/>
      <c r="AC145" s="14"/>
      <c r="AD145" s="14"/>
      <c r="AE145" s="14"/>
      <c r="AT145" s="281" t="s">
        <v>174</v>
      </c>
      <c r="AU145" s="281" t="s">
        <v>82</v>
      </c>
      <c r="AV145" s="14" t="s">
        <v>82</v>
      </c>
      <c r="AW145" s="14" t="s">
        <v>30</v>
      </c>
      <c r="AX145" s="14" t="s">
        <v>80</v>
      </c>
      <c r="AY145" s="281" t="s">
        <v>161</v>
      </c>
    </row>
    <row r="146" s="2" customFormat="1" ht="24" customHeight="1">
      <c r="A146" s="38"/>
      <c r="B146" s="39"/>
      <c r="C146" s="243" t="s">
        <v>188</v>
      </c>
      <c r="D146" s="243" t="s">
        <v>163</v>
      </c>
      <c r="E146" s="244" t="s">
        <v>197</v>
      </c>
      <c r="F146" s="245" t="s">
        <v>198</v>
      </c>
      <c r="G146" s="246" t="s">
        <v>191</v>
      </c>
      <c r="H146" s="247">
        <v>30</v>
      </c>
      <c r="I146" s="248"/>
      <c r="J146" s="249">
        <f>ROUND(I146*H146,2)</f>
        <v>0</v>
      </c>
      <c r="K146" s="245" t="s">
        <v>167</v>
      </c>
      <c r="L146" s="44"/>
      <c r="M146" s="250" t="s">
        <v>1</v>
      </c>
      <c r="N146" s="251" t="s">
        <v>38</v>
      </c>
      <c r="O146" s="91"/>
      <c r="P146" s="252">
        <f>O146*H146</f>
        <v>0</v>
      </c>
      <c r="Q146" s="252">
        <v>0.036904300000000001</v>
      </c>
      <c r="R146" s="252">
        <f>Q146*H146</f>
        <v>1.107129</v>
      </c>
      <c r="S146" s="252">
        <v>0</v>
      </c>
      <c r="T146" s="253">
        <f>S146*H146</f>
        <v>0</v>
      </c>
      <c r="U146" s="38"/>
      <c r="V146" s="38"/>
      <c r="W146" s="38"/>
      <c r="X146" s="38"/>
      <c r="Y146" s="38"/>
      <c r="Z146" s="38"/>
      <c r="AA146" s="38"/>
      <c r="AB146" s="38"/>
      <c r="AC146" s="38"/>
      <c r="AD146" s="38"/>
      <c r="AE146" s="38"/>
      <c r="AR146" s="254" t="s">
        <v>168</v>
      </c>
      <c r="AT146" s="254" t="s">
        <v>163</v>
      </c>
      <c r="AU146" s="254" t="s">
        <v>82</v>
      </c>
      <c r="AY146" s="17" t="s">
        <v>161</v>
      </c>
      <c r="BE146" s="255">
        <f>IF(N146="základní",J146,0)</f>
        <v>0</v>
      </c>
      <c r="BF146" s="255">
        <f>IF(N146="snížená",J146,0)</f>
        <v>0</v>
      </c>
      <c r="BG146" s="255">
        <f>IF(N146="zákl. přenesená",J146,0)</f>
        <v>0</v>
      </c>
      <c r="BH146" s="255">
        <f>IF(N146="sníž. přenesená",J146,0)</f>
        <v>0</v>
      </c>
      <c r="BI146" s="255">
        <f>IF(N146="nulová",J146,0)</f>
        <v>0</v>
      </c>
      <c r="BJ146" s="17" t="s">
        <v>80</v>
      </c>
      <c r="BK146" s="255">
        <f>ROUND(I146*H146,2)</f>
        <v>0</v>
      </c>
      <c r="BL146" s="17" t="s">
        <v>168</v>
      </c>
      <c r="BM146" s="254" t="s">
        <v>1645</v>
      </c>
    </row>
    <row r="147" s="2" customFormat="1">
      <c r="A147" s="38"/>
      <c r="B147" s="39"/>
      <c r="C147" s="40"/>
      <c r="D147" s="256" t="s">
        <v>170</v>
      </c>
      <c r="E147" s="40"/>
      <c r="F147" s="257" t="s">
        <v>200</v>
      </c>
      <c r="G147" s="40"/>
      <c r="H147" s="40"/>
      <c r="I147" s="154"/>
      <c r="J147" s="40"/>
      <c r="K147" s="40"/>
      <c r="L147" s="44"/>
      <c r="M147" s="258"/>
      <c r="N147" s="259"/>
      <c r="O147" s="91"/>
      <c r="P147" s="91"/>
      <c r="Q147" s="91"/>
      <c r="R147" s="91"/>
      <c r="S147" s="91"/>
      <c r="T147" s="92"/>
      <c r="U147" s="38"/>
      <c r="V147" s="38"/>
      <c r="W147" s="38"/>
      <c r="X147" s="38"/>
      <c r="Y147" s="38"/>
      <c r="Z147" s="38"/>
      <c r="AA147" s="38"/>
      <c r="AB147" s="38"/>
      <c r="AC147" s="38"/>
      <c r="AD147" s="38"/>
      <c r="AE147" s="38"/>
      <c r="AT147" s="17" t="s">
        <v>170</v>
      </c>
      <c r="AU147" s="17" t="s">
        <v>82</v>
      </c>
    </row>
    <row r="148" s="2" customFormat="1">
      <c r="A148" s="38"/>
      <c r="B148" s="39"/>
      <c r="C148" s="40"/>
      <c r="D148" s="256" t="s">
        <v>172</v>
      </c>
      <c r="E148" s="40"/>
      <c r="F148" s="260" t="s">
        <v>201</v>
      </c>
      <c r="G148" s="40"/>
      <c r="H148" s="40"/>
      <c r="I148" s="154"/>
      <c r="J148" s="40"/>
      <c r="K148" s="40"/>
      <c r="L148" s="44"/>
      <c r="M148" s="258"/>
      <c r="N148" s="259"/>
      <c r="O148" s="91"/>
      <c r="P148" s="91"/>
      <c r="Q148" s="91"/>
      <c r="R148" s="91"/>
      <c r="S148" s="91"/>
      <c r="T148" s="92"/>
      <c r="U148" s="38"/>
      <c r="V148" s="38"/>
      <c r="W148" s="38"/>
      <c r="X148" s="38"/>
      <c r="Y148" s="38"/>
      <c r="Z148" s="38"/>
      <c r="AA148" s="38"/>
      <c r="AB148" s="38"/>
      <c r="AC148" s="38"/>
      <c r="AD148" s="38"/>
      <c r="AE148" s="38"/>
      <c r="AT148" s="17" t="s">
        <v>172</v>
      </c>
      <c r="AU148" s="17" t="s">
        <v>82</v>
      </c>
    </row>
    <row r="149" s="2" customFormat="1">
      <c r="A149" s="38"/>
      <c r="B149" s="39"/>
      <c r="C149" s="40"/>
      <c r="D149" s="256" t="s">
        <v>195</v>
      </c>
      <c r="E149" s="40"/>
      <c r="F149" s="260" t="s">
        <v>1435</v>
      </c>
      <c r="G149" s="40"/>
      <c r="H149" s="40"/>
      <c r="I149" s="154"/>
      <c r="J149" s="40"/>
      <c r="K149" s="40"/>
      <c r="L149" s="44"/>
      <c r="M149" s="258"/>
      <c r="N149" s="259"/>
      <c r="O149" s="91"/>
      <c r="P149" s="91"/>
      <c r="Q149" s="91"/>
      <c r="R149" s="91"/>
      <c r="S149" s="91"/>
      <c r="T149" s="92"/>
      <c r="U149" s="38"/>
      <c r="V149" s="38"/>
      <c r="W149" s="38"/>
      <c r="X149" s="38"/>
      <c r="Y149" s="38"/>
      <c r="Z149" s="38"/>
      <c r="AA149" s="38"/>
      <c r="AB149" s="38"/>
      <c r="AC149" s="38"/>
      <c r="AD149" s="38"/>
      <c r="AE149" s="38"/>
      <c r="AT149" s="17" t="s">
        <v>195</v>
      </c>
      <c r="AU149" s="17" t="s">
        <v>82</v>
      </c>
    </row>
    <row r="150" s="14" customFormat="1">
      <c r="A150" s="14"/>
      <c r="B150" s="271"/>
      <c r="C150" s="272"/>
      <c r="D150" s="256" t="s">
        <v>174</v>
      </c>
      <c r="E150" s="273" t="s">
        <v>1</v>
      </c>
      <c r="F150" s="274" t="s">
        <v>1646</v>
      </c>
      <c r="G150" s="272"/>
      <c r="H150" s="275">
        <v>30</v>
      </c>
      <c r="I150" s="276"/>
      <c r="J150" s="272"/>
      <c r="K150" s="272"/>
      <c r="L150" s="277"/>
      <c r="M150" s="278"/>
      <c r="N150" s="279"/>
      <c r="O150" s="279"/>
      <c r="P150" s="279"/>
      <c r="Q150" s="279"/>
      <c r="R150" s="279"/>
      <c r="S150" s="279"/>
      <c r="T150" s="280"/>
      <c r="U150" s="14"/>
      <c r="V150" s="14"/>
      <c r="W150" s="14"/>
      <c r="X150" s="14"/>
      <c r="Y150" s="14"/>
      <c r="Z150" s="14"/>
      <c r="AA150" s="14"/>
      <c r="AB150" s="14"/>
      <c r="AC150" s="14"/>
      <c r="AD150" s="14"/>
      <c r="AE150" s="14"/>
      <c r="AT150" s="281" t="s">
        <v>174</v>
      </c>
      <c r="AU150" s="281" t="s">
        <v>82</v>
      </c>
      <c r="AV150" s="14" t="s">
        <v>82</v>
      </c>
      <c r="AW150" s="14" t="s">
        <v>30</v>
      </c>
      <c r="AX150" s="14" t="s">
        <v>80</v>
      </c>
      <c r="AY150" s="281" t="s">
        <v>161</v>
      </c>
    </row>
    <row r="151" s="2" customFormat="1" ht="16.5" customHeight="1">
      <c r="A151" s="38"/>
      <c r="B151" s="39"/>
      <c r="C151" s="243" t="s">
        <v>168</v>
      </c>
      <c r="D151" s="243" t="s">
        <v>163</v>
      </c>
      <c r="E151" s="244" t="s">
        <v>204</v>
      </c>
      <c r="F151" s="245" t="s">
        <v>205</v>
      </c>
      <c r="G151" s="246" t="s">
        <v>183</v>
      </c>
      <c r="H151" s="247">
        <v>38.399999999999999</v>
      </c>
      <c r="I151" s="248"/>
      <c r="J151" s="249">
        <f>ROUND(I151*H151,2)</f>
        <v>0</v>
      </c>
      <c r="K151" s="245" t="s">
        <v>167</v>
      </c>
      <c r="L151" s="44"/>
      <c r="M151" s="250" t="s">
        <v>1</v>
      </c>
      <c r="N151" s="251" t="s">
        <v>38</v>
      </c>
      <c r="O151" s="91"/>
      <c r="P151" s="252">
        <f>O151*H151</f>
        <v>0</v>
      </c>
      <c r="Q151" s="252">
        <v>0</v>
      </c>
      <c r="R151" s="252">
        <f>Q151*H151</f>
        <v>0</v>
      </c>
      <c r="S151" s="252">
        <v>0</v>
      </c>
      <c r="T151" s="253">
        <f>S151*H151</f>
        <v>0</v>
      </c>
      <c r="U151" s="38"/>
      <c r="V151" s="38"/>
      <c r="W151" s="38"/>
      <c r="X151" s="38"/>
      <c r="Y151" s="38"/>
      <c r="Z151" s="38"/>
      <c r="AA151" s="38"/>
      <c r="AB151" s="38"/>
      <c r="AC151" s="38"/>
      <c r="AD151" s="38"/>
      <c r="AE151" s="38"/>
      <c r="AR151" s="254" t="s">
        <v>168</v>
      </c>
      <c r="AT151" s="254" t="s">
        <v>163</v>
      </c>
      <c r="AU151" s="254" t="s">
        <v>82</v>
      </c>
      <c r="AY151" s="17" t="s">
        <v>161</v>
      </c>
      <c r="BE151" s="255">
        <f>IF(N151="základní",J151,0)</f>
        <v>0</v>
      </c>
      <c r="BF151" s="255">
        <f>IF(N151="snížená",J151,0)</f>
        <v>0</v>
      </c>
      <c r="BG151" s="255">
        <f>IF(N151="zákl. přenesená",J151,0)</f>
        <v>0</v>
      </c>
      <c r="BH151" s="255">
        <f>IF(N151="sníž. přenesená",J151,0)</f>
        <v>0</v>
      </c>
      <c r="BI151" s="255">
        <f>IF(N151="nulová",J151,0)</f>
        <v>0</v>
      </c>
      <c r="BJ151" s="17" t="s">
        <v>80</v>
      </c>
      <c r="BK151" s="255">
        <f>ROUND(I151*H151,2)</f>
        <v>0</v>
      </c>
      <c r="BL151" s="17" t="s">
        <v>168</v>
      </c>
      <c r="BM151" s="254" t="s">
        <v>1647</v>
      </c>
    </row>
    <row r="152" s="2" customFormat="1">
      <c r="A152" s="38"/>
      <c r="B152" s="39"/>
      <c r="C152" s="40"/>
      <c r="D152" s="256" t="s">
        <v>170</v>
      </c>
      <c r="E152" s="40"/>
      <c r="F152" s="257" t="s">
        <v>207</v>
      </c>
      <c r="G152" s="40"/>
      <c r="H152" s="40"/>
      <c r="I152" s="154"/>
      <c r="J152" s="40"/>
      <c r="K152" s="40"/>
      <c r="L152" s="44"/>
      <c r="M152" s="258"/>
      <c r="N152" s="259"/>
      <c r="O152" s="91"/>
      <c r="P152" s="91"/>
      <c r="Q152" s="91"/>
      <c r="R152" s="91"/>
      <c r="S152" s="91"/>
      <c r="T152" s="92"/>
      <c r="U152" s="38"/>
      <c r="V152" s="38"/>
      <c r="W152" s="38"/>
      <c r="X152" s="38"/>
      <c r="Y152" s="38"/>
      <c r="Z152" s="38"/>
      <c r="AA152" s="38"/>
      <c r="AB152" s="38"/>
      <c r="AC152" s="38"/>
      <c r="AD152" s="38"/>
      <c r="AE152" s="38"/>
      <c r="AT152" s="17" t="s">
        <v>170</v>
      </c>
      <c r="AU152" s="17" t="s">
        <v>82</v>
      </c>
    </row>
    <row r="153" s="2" customFormat="1">
      <c r="A153" s="38"/>
      <c r="B153" s="39"/>
      <c r="C153" s="40"/>
      <c r="D153" s="256" t="s">
        <v>172</v>
      </c>
      <c r="E153" s="40"/>
      <c r="F153" s="260" t="s">
        <v>208</v>
      </c>
      <c r="G153" s="40"/>
      <c r="H153" s="40"/>
      <c r="I153" s="154"/>
      <c r="J153" s="40"/>
      <c r="K153" s="40"/>
      <c r="L153" s="44"/>
      <c r="M153" s="258"/>
      <c r="N153" s="259"/>
      <c r="O153" s="91"/>
      <c r="P153" s="91"/>
      <c r="Q153" s="91"/>
      <c r="R153" s="91"/>
      <c r="S153" s="91"/>
      <c r="T153" s="92"/>
      <c r="U153" s="38"/>
      <c r="V153" s="38"/>
      <c r="W153" s="38"/>
      <c r="X153" s="38"/>
      <c r="Y153" s="38"/>
      <c r="Z153" s="38"/>
      <c r="AA153" s="38"/>
      <c r="AB153" s="38"/>
      <c r="AC153" s="38"/>
      <c r="AD153" s="38"/>
      <c r="AE153" s="38"/>
      <c r="AT153" s="17" t="s">
        <v>172</v>
      </c>
      <c r="AU153" s="17" t="s">
        <v>82</v>
      </c>
    </row>
    <row r="154" s="14" customFormat="1">
      <c r="A154" s="14"/>
      <c r="B154" s="271"/>
      <c r="C154" s="272"/>
      <c r="D154" s="256" t="s">
        <v>174</v>
      </c>
      <c r="E154" s="273" t="s">
        <v>1</v>
      </c>
      <c r="F154" s="274" t="s">
        <v>1648</v>
      </c>
      <c r="G154" s="272"/>
      <c r="H154" s="275">
        <v>38.399999999999999</v>
      </c>
      <c r="I154" s="276"/>
      <c r="J154" s="272"/>
      <c r="K154" s="272"/>
      <c r="L154" s="277"/>
      <c r="M154" s="278"/>
      <c r="N154" s="279"/>
      <c r="O154" s="279"/>
      <c r="P154" s="279"/>
      <c r="Q154" s="279"/>
      <c r="R154" s="279"/>
      <c r="S154" s="279"/>
      <c r="T154" s="280"/>
      <c r="U154" s="14"/>
      <c r="V154" s="14"/>
      <c r="W154" s="14"/>
      <c r="X154" s="14"/>
      <c r="Y154" s="14"/>
      <c r="Z154" s="14"/>
      <c r="AA154" s="14"/>
      <c r="AB154" s="14"/>
      <c r="AC154" s="14"/>
      <c r="AD154" s="14"/>
      <c r="AE154" s="14"/>
      <c r="AT154" s="281" t="s">
        <v>174</v>
      </c>
      <c r="AU154" s="281" t="s">
        <v>82</v>
      </c>
      <c r="AV154" s="14" t="s">
        <v>82</v>
      </c>
      <c r="AW154" s="14" t="s">
        <v>30</v>
      </c>
      <c r="AX154" s="14" t="s">
        <v>80</v>
      </c>
      <c r="AY154" s="281" t="s">
        <v>161</v>
      </c>
    </row>
    <row r="155" s="2" customFormat="1" ht="24" customHeight="1">
      <c r="A155" s="38"/>
      <c r="B155" s="39"/>
      <c r="C155" s="243" t="s">
        <v>203</v>
      </c>
      <c r="D155" s="243" t="s">
        <v>163</v>
      </c>
      <c r="E155" s="244" t="s">
        <v>219</v>
      </c>
      <c r="F155" s="245" t="s">
        <v>220</v>
      </c>
      <c r="G155" s="246" t="s">
        <v>183</v>
      </c>
      <c r="H155" s="247">
        <v>48.133000000000003</v>
      </c>
      <c r="I155" s="248"/>
      <c r="J155" s="249">
        <f>ROUND(I155*H155,2)</f>
        <v>0</v>
      </c>
      <c r="K155" s="245" t="s">
        <v>167</v>
      </c>
      <c r="L155" s="44"/>
      <c r="M155" s="250" t="s">
        <v>1</v>
      </c>
      <c r="N155" s="251" t="s">
        <v>38</v>
      </c>
      <c r="O155" s="91"/>
      <c r="P155" s="252">
        <f>O155*H155</f>
        <v>0</v>
      </c>
      <c r="Q155" s="252">
        <v>0</v>
      </c>
      <c r="R155" s="252">
        <f>Q155*H155</f>
        <v>0</v>
      </c>
      <c r="S155" s="252">
        <v>0</v>
      </c>
      <c r="T155" s="253">
        <f>S155*H155</f>
        <v>0</v>
      </c>
      <c r="U155" s="38"/>
      <c r="V155" s="38"/>
      <c r="W155" s="38"/>
      <c r="X155" s="38"/>
      <c r="Y155" s="38"/>
      <c r="Z155" s="38"/>
      <c r="AA155" s="38"/>
      <c r="AB155" s="38"/>
      <c r="AC155" s="38"/>
      <c r="AD155" s="38"/>
      <c r="AE155" s="38"/>
      <c r="AR155" s="254" t="s">
        <v>168</v>
      </c>
      <c r="AT155" s="254" t="s">
        <v>163</v>
      </c>
      <c r="AU155" s="254" t="s">
        <v>82</v>
      </c>
      <c r="AY155" s="17" t="s">
        <v>161</v>
      </c>
      <c r="BE155" s="255">
        <f>IF(N155="základní",J155,0)</f>
        <v>0</v>
      </c>
      <c r="BF155" s="255">
        <f>IF(N155="snížená",J155,0)</f>
        <v>0</v>
      </c>
      <c r="BG155" s="255">
        <f>IF(N155="zákl. přenesená",J155,0)</f>
        <v>0</v>
      </c>
      <c r="BH155" s="255">
        <f>IF(N155="sníž. přenesená",J155,0)</f>
        <v>0</v>
      </c>
      <c r="BI155" s="255">
        <f>IF(N155="nulová",J155,0)</f>
        <v>0</v>
      </c>
      <c r="BJ155" s="17" t="s">
        <v>80</v>
      </c>
      <c r="BK155" s="255">
        <f>ROUND(I155*H155,2)</f>
        <v>0</v>
      </c>
      <c r="BL155" s="17" t="s">
        <v>168</v>
      </c>
      <c r="BM155" s="254" t="s">
        <v>1649</v>
      </c>
    </row>
    <row r="156" s="2" customFormat="1">
      <c r="A156" s="38"/>
      <c r="B156" s="39"/>
      <c r="C156" s="40"/>
      <c r="D156" s="256" t="s">
        <v>170</v>
      </c>
      <c r="E156" s="40"/>
      <c r="F156" s="257" t="s">
        <v>222</v>
      </c>
      <c r="G156" s="40"/>
      <c r="H156" s="40"/>
      <c r="I156" s="154"/>
      <c r="J156" s="40"/>
      <c r="K156" s="40"/>
      <c r="L156" s="44"/>
      <c r="M156" s="258"/>
      <c r="N156" s="259"/>
      <c r="O156" s="91"/>
      <c r="P156" s="91"/>
      <c r="Q156" s="91"/>
      <c r="R156" s="91"/>
      <c r="S156" s="91"/>
      <c r="T156" s="92"/>
      <c r="U156" s="38"/>
      <c r="V156" s="38"/>
      <c r="W156" s="38"/>
      <c r="X156" s="38"/>
      <c r="Y156" s="38"/>
      <c r="Z156" s="38"/>
      <c r="AA156" s="38"/>
      <c r="AB156" s="38"/>
      <c r="AC156" s="38"/>
      <c r="AD156" s="38"/>
      <c r="AE156" s="38"/>
      <c r="AT156" s="17" t="s">
        <v>170</v>
      </c>
      <c r="AU156" s="17" t="s">
        <v>82</v>
      </c>
    </row>
    <row r="157" s="2" customFormat="1">
      <c r="A157" s="38"/>
      <c r="B157" s="39"/>
      <c r="C157" s="40"/>
      <c r="D157" s="256" t="s">
        <v>172</v>
      </c>
      <c r="E157" s="40"/>
      <c r="F157" s="260" t="s">
        <v>223</v>
      </c>
      <c r="G157" s="40"/>
      <c r="H157" s="40"/>
      <c r="I157" s="154"/>
      <c r="J157" s="40"/>
      <c r="K157" s="40"/>
      <c r="L157" s="44"/>
      <c r="M157" s="258"/>
      <c r="N157" s="259"/>
      <c r="O157" s="91"/>
      <c r="P157" s="91"/>
      <c r="Q157" s="91"/>
      <c r="R157" s="91"/>
      <c r="S157" s="91"/>
      <c r="T157" s="92"/>
      <c r="U157" s="38"/>
      <c r="V157" s="38"/>
      <c r="W157" s="38"/>
      <c r="X157" s="38"/>
      <c r="Y157" s="38"/>
      <c r="Z157" s="38"/>
      <c r="AA157" s="38"/>
      <c r="AB157" s="38"/>
      <c r="AC157" s="38"/>
      <c r="AD157" s="38"/>
      <c r="AE157" s="38"/>
      <c r="AT157" s="17" t="s">
        <v>172</v>
      </c>
      <c r="AU157" s="17" t="s">
        <v>82</v>
      </c>
    </row>
    <row r="158" s="14" customFormat="1">
      <c r="A158" s="14"/>
      <c r="B158" s="271"/>
      <c r="C158" s="272"/>
      <c r="D158" s="256" t="s">
        <v>174</v>
      </c>
      <c r="E158" s="273" t="s">
        <v>1</v>
      </c>
      <c r="F158" s="274" t="s">
        <v>1650</v>
      </c>
      <c r="G158" s="272"/>
      <c r="H158" s="275">
        <v>5.2000000000000002</v>
      </c>
      <c r="I158" s="276"/>
      <c r="J158" s="272"/>
      <c r="K158" s="272"/>
      <c r="L158" s="277"/>
      <c r="M158" s="278"/>
      <c r="N158" s="279"/>
      <c r="O158" s="279"/>
      <c r="P158" s="279"/>
      <c r="Q158" s="279"/>
      <c r="R158" s="279"/>
      <c r="S158" s="279"/>
      <c r="T158" s="280"/>
      <c r="U158" s="14"/>
      <c r="V158" s="14"/>
      <c r="W158" s="14"/>
      <c r="X158" s="14"/>
      <c r="Y158" s="14"/>
      <c r="Z158" s="14"/>
      <c r="AA158" s="14"/>
      <c r="AB158" s="14"/>
      <c r="AC158" s="14"/>
      <c r="AD158" s="14"/>
      <c r="AE158" s="14"/>
      <c r="AT158" s="281" t="s">
        <v>174</v>
      </c>
      <c r="AU158" s="281" t="s">
        <v>82</v>
      </c>
      <c r="AV158" s="14" t="s">
        <v>82</v>
      </c>
      <c r="AW158" s="14" t="s">
        <v>30</v>
      </c>
      <c r="AX158" s="14" t="s">
        <v>73</v>
      </c>
      <c r="AY158" s="281" t="s">
        <v>161</v>
      </c>
    </row>
    <row r="159" s="14" customFormat="1">
      <c r="A159" s="14"/>
      <c r="B159" s="271"/>
      <c r="C159" s="272"/>
      <c r="D159" s="256" t="s">
        <v>174</v>
      </c>
      <c r="E159" s="273" t="s">
        <v>1</v>
      </c>
      <c r="F159" s="274" t="s">
        <v>1651</v>
      </c>
      <c r="G159" s="272"/>
      <c r="H159" s="275">
        <v>1.0129999999999999</v>
      </c>
      <c r="I159" s="276"/>
      <c r="J159" s="272"/>
      <c r="K159" s="272"/>
      <c r="L159" s="277"/>
      <c r="M159" s="278"/>
      <c r="N159" s="279"/>
      <c r="O159" s="279"/>
      <c r="P159" s="279"/>
      <c r="Q159" s="279"/>
      <c r="R159" s="279"/>
      <c r="S159" s="279"/>
      <c r="T159" s="280"/>
      <c r="U159" s="14"/>
      <c r="V159" s="14"/>
      <c r="W159" s="14"/>
      <c r="X159" s="14"/>
      <c r="Y159" s="14"/>
      <c r="Z159" s="14"/>
      <c r="AA159" s="14"/>
      <c r="AB159" s="14"/>
      <c r="AC159" s="14"/>
      <c r="AD159" s="14"/>
      <c r="AE159" s="14"/>
      <c r="AT159" s="281" t="s">
        <v>174</v>
      </c>
      <c r="AU159" s="281" t="s">
        <v>82</v>
      </c>
      <c r="AV159" s="14" t="s">
        <v>82</v>
      </c>
      <c r="AW159" s="14" t="s">
        <v>30</v>
      </c>
      <c r="AX159" s="14" t="s">
        <v>73</v>
      </c>
      <c r="AY159" s="281" t="s">
        <v>161</v>
      </c>
    </row>
    <row r="160" s="14" customFormat="1">
      <c r="A160" s="14"/>
      <c r="B160" s="271"/>
      <c r="C160" s="272"/>
      <c r="D160" s="256" t="s">
        <v>174</v>
      </c>
      <c r="E160" s="273" t="s">
        <v>1</v>
      </c>
      <c r="F160" s="274" t="s">
        <v>1652</v>
      </c>
      <c r="G160" s="272"/>
      <c r="H160" s="275">
        <v>17.600000000000001</v>
      </c>
      <c r="I160" s="276"/>
      <c r="J160" s="272"/>
      <c r="K160" s="272"/>
      <c r="L160" s="277"/>
      <c r="M160" s="278"/>
      <c r="N160" s="279"/>
      <c r="O160" s="279"/>
      <c r="P160" s="279"/>
      <c r="Q160" s="279"/>
      <c r="R160" s="279"/>
      <c r="S160" s="279"/>
      <c r="T160" s="280"/>
      <c r="U160" s="14"/>
      <c r="V160" s="14"/>
      <c r="W160" s="14"/>
      <c r="X160" s="14"/>
      <c r="Y160" s="14"/>
      <c r="Z160" s="14"/>
      <c r="AA160" s="14"/>
      <c r="AB160" s="14"/>
      <c r="AC160" s="14"/>
      <c r="AD160" s="14"/>
      <c r="AE160" s="14"/>
      <c r="AT160" s="281" t="s">
        <v>174</v>
      </c>
      <c r="AU160" s="281" t="s">
        <v>82</v>
      </c>
      <c r="AV160" s="14" t="s">
        <v>82</v>
      </c>
      <c r="AW160" s="14" t="s">
        <v>30</v>
      </c>
      <c r="AX160" s="14" t="s">
        <v>73</v>
      </c>
      <c r="AY160" s="281" t="s">
        <v>161</v>
      </c>
    </row>
    <row r="161" s="14" customFormat="1">
      <c r="A161" s="14"/>
      <c r="B161" s="271"/>
      <c r="C161" s="272"/>
      <c r="D161" s="256" t="s">
        <v>174</v>
      </c>
      <c r="E161" s="273" t="s">
        <v>1</v>
      </c>
      <c r="F161" s="274" t="s">
        <v>1653</v>
      </c>
      <c r="G161" s="272"/>
      <c r="H161" s="275">
        <v>24.32</v>
      </c>
      <c r="I161" s="276"/>
      <c r="J161" s="272"/>
      <c r="K161" s="272"/>
      <c r="L161" s="277"/>
      <c r="M161" s="278"/>
      <c r="N161" s="279"/>
      <c r="O161" s="279"/>
      <c r="P161" s="279"/>
      <c r="Q161" s="279"/>
      <c r="R161" s="279"/>
      <c r="S161" s="279"/>
      <c r="T161" s="280"/>
      <c r="U161" s="14"/>
      <c r="V161" s="14"/>
      <c r="W161" s="14"/>
      <c r="X161" s="14"/>
      <c r="Y161" s="14"/>
      <c r="Z161" s="14"/>
      <c r="AA161" s="14"/>
      <c r="AB161" s="14"/>
      <c r="AC161" s="14"/>
      <c r="AD161" s="14"/>
      <c r="AE161" s="14"/>
      <c r="AT161" s="281" t="s">
        <v>174</v>
      </c>
      <c r="AU161" s="281" t="s">
        <v>82</v>
      </c>
      <c r="AV161" s="14" t="s">
        <v>82</v>
      </c>
      <c r="AW161" s="14" t="s">
        <v>30</v>
      </c>
      <c r="AX161" s="14" t="s">
        <v>73</v>
      </c>
      <c r="AY161" s="281" t="s">
        <v>161</v>
      </c>
    </row>
    <row r="162" s="15" customFormat="1">
      <c r="A162" s="15"/>
      <c r="B162" s="282"/>
      <c r="C162" s="283"/>
      <c r="D162" s="256" t="s">
        <v>174</v>
      </c>
      <c r="E162" s="284" t="s">
        <v>1</v>
      </c>
      <c r="F162" s="285" t="s">
        <v>180</v>
      </c>
      <c r="G162" s="283"/>
      <c r="H162" s="286">
        <v>48.133000000000003</v>
      </c>
      <c r="I162" s="287"/>
      <c r="J162" s="283"/>
      <c r="K162" s="283"/>
      <c r="L162" s="288"/>
      <c r="M162" s="289"/>
      <c r="N162" s="290"/>
      <c r="O162" s="290"/>
      <c r="P162" s="290"/>
      <c r="Q162" s="290"/>
      <c r="R162" s="290"/>
      <c r="S162" s="290"/>
      <c r="T162" s="291"/>
      <c r="U162" s="15"/>
      <c r="V162" s="15"/>
      <c r="W162" s="15"/>
      <c r="X162" s="15"/>
      <c r="Y162" s="15"/>
      <c r="Z162" s="15"/>
      <c r="AA162" s="15"/>
      <c r="AB162" s="15"/>
      <c r="AC162" s="15"/>
      <c r="AD162" s="15"/>
      <c r="AE162" s="15"/>
      <c r="AT162" s="292" t="s">
        <v>174</v>
      </c>
      <c r="AU162" s="292" t="s">
        <v>82</v>
      </c>
      <c r="AV162" s="15" t="s">
        <v>168</v>
      </c>
      <c r="AW162" s="15" t="s">
        <v>30</v>
      </c>
      <c r="AX162" s="15" t="s">
        <v>80</v>
      </c>
      <c r="AY162" s="292" t="s">
        <v>161</v>
      </c>
    </row>
    <row r="163" s="2" customFormat="1" ht="24" customHeight="1">
      <c r="A163" s="38"/>
      <c r="B163" s="39"/>
      <c r="C163" s="243" t="s">
        <v>211</v>
      </c>
      <c r="D163" s="243" t="s">
        <v>163</v>
      </c>
      <c r="E163" s="244" t="s">
        <v>246</v>
      </c>
      <c r="F163" s="245" t="s">
        <v>247</v>
      </c>
      <c r="G163" s="246" t="s">
        <v>183</v>
      </c>
      <c r="H163" s="247">
        <v>38.399999999999999</v>
      </c>
      <c r="I163" s="248"/>
      <c r="J163" s="249">
        <f>ROUND(I163*H163,2)</f>
        <v>0</v>
      </c>
      <c r="K163" s="245" t="s">
        <v>167</v>
      </c>
      <c r="L163" s="44"/>
      <c r="M163" s="250" t="s">
        <v>1</v>
      </c>
      <c r="N163" s="251" t="s">
        <v>38</v>
      </c>
      <c r="O163" s="91"/>
      <c r="P163" s="252">
        <f>O163*H163</f>
        <v>0</v>
      </c>
      <c r="Q163" s="252">
        <v>0</v>
      </c>
      <c r="R163" s="252">
        <f>Q163*H163</f>
        <v>0</v>
      </c>
      <c r="S163" s="252">
        <v>0</v>
      </c>
      <c r="T163" s="253">
        <f>S163*H163</f>
        <v>0</v>
      </c>
      <c r="U163" s="38"/>
      <c r="V163" s="38"/>
      <c r="W163" s="38"/>
      <c r="X163" s="38"/>
      <c r="Y163" s="38"/>
      <c r="Z163" s="38"/>
      <c r="AA163" s="38"/>
      <c r="AB163" s="38"/>
      <c r="AC163" s="38"/>
      <c r="AD163" s="38"/>
      <c r="AE163" s="38"/>
      <c r="AR163" s="254" t="s">
        <v>168</v>
      </c>
      <c r="AT163" s="254" t="s">
        <v>163</v>
      </c>
      <c r="AU163" s="254" t="s">
        <v>82</v>
      </c>
      <c r="AY163" s="17" t="s">
        <v>161</v>
      </c>
      <c r="BE163" s="255">
        <f>IF(N163="základní",J163,0)</f>
        <v>0</v>
      </c>
      <c r="BF163" s="255">
        <f>IF(N163="snížená",J163,0)</f>
        <v>0</v>
      </c>
      <c r="BG163" s="255">
        <f>IF(N163="zákl. přenesená",J163,0)</f>
        <v>0</v>
      </c>
      <c r="BH163" s="255">
        <f>IF(N163="sníž. přenesená",J163,0)</f>
        <v>0</v>
      </c>
      <c r="BI163" s="255">
        <f>IF(N163="nulová",J163,0)</f>
        <v>0</v>
      </c>
      <c r="BJ163" s="17" t="s">
        <v>80</v>
      </c>
      <c r="BK163" s="255">
        <f>ROUND(I163*H163,2)</f>
        <v>0</v>
      </c>
      <c r="BL163" s="17" t="s">
        <v>168</v>
      </c>
      <c r="BM163" s="254" t="s">
        <v>1654</v>
      </c>
    </row>
    <row r="164" s="2" customFormat="1">
      <c r="A164" s="38"/>
      <c r="B164" s="39"/>
      <c r="C164" s="40"/>
      <c r="D164" s="256" t="s">
        <v>170</v>
      </c>
      <c r="E164" s="40"/>
      <c r="F164" s="257" t="s">
        <v>249</v>
      </c>
      <c r="G164" s="40"/>
      <c r="H164" s="40"/>
      <c r="I164" s="154"/>
      <c r="J164" s="40"/>
      <c r="K164" s="40"/>
      <c r="L164" s="44"/>
      <c r="M164" s="258"/>
      <c r="N164" s="259"/>
      <c r="O164" s="91"/>
      <c r="P164" s="91"/>
      <c r="Q164" s="91"/>
      <c r="R164" s="91"/>
      <c r="S164" s="91"/>
      <c r="T164" s="92"/>
      <c r="U164" s="38"/>
      <c r="V164" s="38"/>
      <c r="W164" s="38"/>
      <c r="X164" s="38"/>
      <c r="Y164" s="38"/>
      <c r="Z164" s="38"/>
      <c r="AA164" s="38"/>
      <c r="AB164" s="38"/>
      <c r="AC164" s="38"/>
      <c r="AD164" s="38"/>
      <c r="AE164" s="38"/>
      <c r="AT164" s="17" t="s">
        <v>170</v>
      </c>
      <c r="AU164" s="17" t="s">
        <v>82</v>
      </c>
    </row>
    <row r="165" s="2" customFormat="1">
      <c r="A165" s="38"/>
      <c r="B165" s="39"/>
      <c r="C165" s="40"/>
      <c r="D165" s="256" t="s">
        <v>172</v>
      </c>
      <c r="E165" s="40"/>
      <c r="F165" s="260" t="s">
        <v>250</v>
      </c>
      <c r="G165" s="40"/>
      <c r="H165" s="40"/>
      <c r="I165" s="154"/>
      <c r="J165" s="40"/>
      <c r="K165" s="40"/>
      <c r="L165" s="44"/>
      <c r="M165" s="258"/>
      <c r="N165" s="259"/>
      <c r="O165" s="91"/>
      <c r="P165" s="91"/>
      <c r="Q165" s="91"/>
      <c r="R165" s="91"/>
      <c r="S165" s="91"/>
      <c r="T165" s="92"/>
      <c r="U165" s="38"/>
      <c r="V165" s="38"/>
      <c r="W165" s="38"/>
      <c r="X165" s="38"/>
      <c r="Y165" s="38"/>
      <c r="Z165" s="38"/>
      <c r="AA165" s="38"/>
      <c r="AB165" s="38"/>
      <c r="AC165" s="38"/>
      <c r="AD165" s="38"/>
      <c r="AE165" s="38"/>
      <c r="AT165" s="17" t="s">
        <v>172</v>
      </c>
      <c r="AU165" s="17" t="s">
        <v>82</v>
      </c>
    </row>
    <row r="166" s="2" customFormat="1">
      <c r="A166" s="38"/>
      <c r="B166" s="39"/>
      <c r="C166" s="40"/>
      <c r="D166" s="256" t="s">
        <v>195</v>
      </c>
      <c r="E166" s="40"/>
      <c r="F166" s="260" t="s">
        <v>251</v>
      </c>
      <c r="G166" s="40"/>
      <c r="H166" s="40"/>
      <c r="I166" s="154"/>
      <c r="J166" s="40"/>
      <c r="K166" s="40"/>
      <c r="L166" s="44"/>
      <c r="M166" s="258"/>
      <c r="N166" s="259"/>
      <c r="O166" s="91"/>
      <c r="P166" s="91"/>
      <c r="Q166" s="91"/>
      <c r="R166" s="91"/>
      <c r="S166" s="91"/>
      <c r="T166" s="92"/>
      <c r="U166" s="38"/>
      <c r="V166" s="38"/>
      <c r="W166" s="38"/>
      <c r="X166" s="38"/>
      <c r="Y166" s="38"/>
      <c r="Z166" s="38"/>
      <c r="AA166" s="38"/>
      <c r="AB166" s="38"/>
      <c r="AC166" s="38"/>
      <c r="AD166" s="38"/>
      <c r="AE166" s="38"/>
      <c r="AT166" s="17" t="s">
        <v>195</v>
      </c>
      <c r="AU166" s="17" t="s">
        <v>82</v>
      </c>
    </row>
    <row r="167" s="2" customFormat="1" ht="24" customHeight="1">
      <c r="A167" s="38"/>
      <c r="B167" s="39"/>
      <c r="C167" s="243" t="s">
        <v>218</v>
      </c>
      <c r="D167" s="243" t="s">
        <v>163</v>
      </c>
      <c r="E167" s="244" t="s">
        <v>1228</v>
      </c>
      <c r="F167" s="245" t="s">
        <v>1229</v>
      </c>
      <c r="G167" s="246" t="s">
        <v>282</v>
      </c>
      <c r="H167" s="247">
        <v>180.43700000000001</v>
      </c>
      <c r="I167" s="248"/>
      <c r="J167" s="249">
        <f>ROUND(I167*H167,2)</f>
        <v>0</v>
      </c>
      <c r="K167" s="245" t="s">
        <v>167</v>
      </c>
      <c r="L167" s="44"/>
      <c r="M167" s="250" t="s">
        <v>1</v>
      </c>
      <c r="N167" s="251" t="s">
        <v>38</v>
      </c>
      <c r="O167" s="91"/>
      <c r="P167" s="252">
        <f>O167*H167</f>
        <v>0</v>
      </c>
      <c r="Q167" s="252">
        <v>0</v>
      </c>
      <c r="R167" s="252">
        <f>Q167*H167</f>
        <v>0</v>
      </c>
      <c r="S167" s="252">
        <v>0</v>
      </c>
      <c r="T167" s="253">
        <f>S167*H167</f>
        <v>0</v>
      </c>
      <c r="U167" s="38"/>
      <c r="V167" s="38"/>
      <c r="W167" s="38"/>
      <c r="X167" s="38"/>
      <c r="Y167" s="38"/>
      <c r="Z167" s="38"/>
      <c r="AA167" s="38"/>
      <c r="AB167" s="38"/>
      <c r="AC167" s="38"/>
      <c r="AD167" s="38"/>
      <c r="AE167" s="38"/>
      <c r="AR167" s="254" t="s">
        <v>168</v>
      </c>
      <c r="AT167" s="254" t="s">
        <v>163</v>
      </c>
      <c r="AU167" s="254" t="s">
        <v>82</v>
      </c>
      <c r="AY167" s="17" t="s">
        <v>161</v>
      </c>
      <c r="BE167" s="255">
        <f>IF(N167="základní",J167,0)</f>
        <v>0</v>
      </c>
      <c r="BF167" s="255">
        <f>IF(N167="snížená",J167,0)</f>
        <v>0</v>
      </c>
      <c r="BG167" s="255">
        <f>IF(N167="zákl. přenesená",J167,0)</f>
        <v>0</v>
      </c>
      <c r="BH167" s="255">
        <f>IF(N167="sníž. přenesená",J167,0)</f>
        <v>0</v>
      </c>
      <c r="BI167" s="255">
        <f>IF(N167="nulová",J167,0)</f>
        <v>0</v>
      </c>
      <c r="BJ167" s="17" t="s">
        <v>80</v>
      </c>
      <c r="BK167" s="255">
        <f>ROUND(I167*H167,2)</f>
        <v>0</v>
      </c>
      <c r="BL167" s="17" t="s">
        <v>168</v>
      </c>
      <c r="BM167" s="254" t="s">
        <v>1655</v>
      </c>
    </row>
    <row r="168" s="2" customFormat="1">
      <c r="A168" s="38"/>
      <c r="B168" s="39"/>
      <c r="C168" s="40"/>
      <c r="D168" s="256" t="s">
        <v>170</v>
      </c>
      <c r="E168" s="40"/>
      <c r="F168" s="257" t="s">
        <v>1231</v>
      </c>
      <c r="G168" s="40"/>
      <c r="H168" s="40"/>
      <c r="I168" s="154"/>
      <c r="J168" s="40"/>
      <c r="K168" s="40"/>
      <c r="L168" s="44"/>
      <c r="M168" s="258"/>
      <c r="N168" s="259"/>
      <c r="O168" s="91"/>
      <c r="P168" s="91"/>
      <c r="Q168" s="91"/>
      <c r="R168" s="91"/>
      <c r="S168" s="91"/>
      <c r="T168" s="92"/>
      <c r="U168" s="38"/>
      <c r="V168" s="38"/>
      <c r="W168" s="38"/>
      <c r="X168" s="38"/>
      <c r="Y168" s="38"/>
      <c r="Z168" s="38"/>
      <c r="AA168" s="38"/>
      <c r="AB168" s="38"/>
      <c r="AC168" s="38"/>
      <c r="AD168" s="38"/>
      <c r="AE168" s="38"/>
      <c r="AT168" s="17" t="s">
        <v>170</v>
      </c>
      <c r="AU168" s="17" t="s">
        <v>82</v>
      </c>
    </row>
    <row r="169" s="2" customFormat="1">
      <c r="A169" s="38"/>
      <c r="B169" s="39"/>
      <c r="C169" s="40"/>
      <c r="D169" s="256" t="s">
        <v>195</v>
      </c>
      <c r="E169" s="40"/>
      <c r="F169" s="260" t="s">
        <v>1656</v>
      </c>
      <c r="G169" s="40"/>
      <c r="H169" s="40"/>
      <c r="I169" s="154"/>
      <c r="J169" s="40"/>
      <c r="K169" s="40"/>
      <c r="L169" s="44"/>
      <c r="M169" s="258"/>
      <c r="N169" s="259"/>
      <c r="O169" s="91"/>
      <c r="P169" s="91"/>
      <c r="Q169" s="91"/>
      <c r="R169" s="91"/>
      <c r="S169" s="91"/>
      <c r="T169" s="92"/>
      <c r="U169" s="38"/>
      <c r="V169" s="38"/>
      <c r="W169" s="38"/>
      <c r="X169" s="38"/>
      <c r="Y169" s="38"/>
      <c r="Z169" s="38"/>
      <c r="AA169" s="38"/>
      <c r="AB169" s="38"/>
      <c r="AC169" s="38"/>
      <c r="AD169" s="38"/>
      <c r="AE169" s="38"/>
      <c r="AT169" s="17" t="s">
        <v>195</v>
      </c>
      <c r="AU169" s="17" t="s">
        <v>82</v>
      </c>
    </row>
    <row r="170" s="13" customFormat="1">
      <c r="A170" s="13"/>
      <c r="B170" s="261"/>
      <c r="C170" s="262"/>
      <c r="D170" s="256" t="s">
        <v>174</v>
      </c>
      <c r="E170" s="263" t="s">
        <v>1</v>
      </c>
      <c r="F170" s="264" t="s">
        <v>1233</v>
      </c>
      <c r="G170" s="262"/>
      <c r="H170" s="263" t="s">
        <v>1</v>
      </c>
      <c r="I170" s="265"/>
      <c r="J170" s="262"/>
      <c r="K170" s="262"/>
      <c r="L170" s="266"/>
      <c r="M170" s="267"/>
      <c r="N170" s="268"/>
      <c r="O170" s="268"/>
      <c r="P170" s="268"/>
      <c r="Q170" s="268"/>
      <c r="R170" s="268"/>
      <c r="S170" s="268"/>
      <c r="T170" s="269"/>
      <c r="U170" s="13"/>
      <c r="V170" s="13"/>
      <c r="W170" s="13"/>
      <c r="X170" s="13"/>
      <c r="Y170" s="13"/>
      <c r="Z170" s="13"/>
      <c r="AA170" s="13"/>
      <c r="AB170" s="13"/>
      <c r="AC170" s="13"/>
      <c r="AD170" s="13"/>
      <c r="AE170" s="13"/>
      <c r="AT170" s="270" t="s">
        <v>174</v>
      </c>
      <c r="AU170" s="270" t="s">
        <v>82</v>
      </c>
      <c r="AV170" s="13" t="s">
        <v>80</v>
      </c>
      <c r="AW170" s="13" t="s">
        <v>30</v>
      </c>
      <c r="AX170" s="13" t="s">
        <v>73</v>
      </c>
      <c r="AY170" s="270" t="s">
        <v>161</v>
      </c>
    </row>
    <row r="171" s="14" customFormat="1">
      <c r="A171" s="14"/>
      <c r="B171" s="271"/>
      <c r="C171" s="272"/>
      <c r="D171" s="256" t="s">
        <v>174</v>
      </c>
      <c r="E171" s="273" t="s">
        <v>1</v>
      </c>
      <c r="F171" s="274" t="s">
        <v>1657</v>
      </c>
      <c r="G171" s="272"/>
      <c r="H171" s="275">
        <v>96.266000000000005</v>
      </c>
      <c r="I171" s="276"/>
      <c r="J171" s="272"/>
      <c r="K171" s="272"/>
      <c r="L171" s="277"/>
      <c r="M171" s="278"/>
      <c r="N171" s="279"/>
      <c r="O171" s="279"/>
      <c r="P171" s="279"/>
      <c r="Q171" s="279"/>
      <c r="R171" s="279"/>
      <c r="S171" s="279"/>
      <c r="T171" s="280"/>
      <c r="U171" s="14"/>
      <c r="V171" s="14"/>
      <c r="W171" s="14"/>
      <c r="X171" s="14"/>
      <c r="Y171" s="14"/>
      <c r="Z171" s="14"/>
      <c r="AA171" s="14"/>
      <c r="AB171" s="14"/>
      <c r="AC171" s="14"/>
      <c r="AD171" s="14"/>
      <c r="AE171" s="14"/>
      <c r="AT171" s="281" t="s">
        <v>174</v>
      </c>
      <c r="AU171" s="281" t="s">
        <v>82</v>
      </c>
      <c r="AV171" s="14" t="s">
        <v>82</v>
      </c>
      <c r="AW171" s="14" t="s">
        <v>30</v>
      </c>
      <c r="AX171" s="14" t="s">
        <v>73</v>
      </c>
      <c r="AY171" s="281" t="s">
        <v>161</v>
      </c>
    </row>
    <row r="172" s="13" customFormat="1">
      <c r="A172" s="13"/>
      <c r="B172" s="261"/>
      <c r="C172" s="262"/>
      <c r="D172" s="256" t="s">
        <v>174</v>
      </c>
      <c r="E172" s="263" t="s">
        <v>1</v>
      </c>
      <c r="F172" s="264" t="s">
        <v>717</v>
      </c>
      <c r="G172" s="262"/>
      <c r="H172" s="263" t="s">
        <v>1</v>
      </c>
      <c r="I172" s="265"/>
      <c r="J172" s="262"/>
      <c r="K172" s="262"/>
      <c r="L172" s="266"/>
      <c r="M172" s="267"/>
      <c r="N172" s="268"/>
      <c r="O172" s="268"/>
      <c r="P172" s="268"/>
      <c r="Q172" s="268"/>
      <c r="R172" s="268"/>
      <c r="S172" s="268"/>
      <c r="T172" s="269"/>
      <c r="U172" s="13"/>
      <c r="V172" s="13"/>
      <c r="W172" s="13"/>
      <c r="X172" s="13"/>
      <c r="Y172" s="13"/>
      <c r="Z172" s="13"/>
      <c r="AA172" s="13"/>
      <c r="AB172" s="13"/>
      <c r="AC172" s="13"/>
      <c r="AD172" s="13"/>
      <c r="AE172" s="13"/>
      <c r="AT172" s="270" t="s">
        <v>174</v>
      </c>
      <c r="AU172" s="270" t="s">
        <v>82</v>
      </c>
      <c r="AV172" s="13" t="s">
        <v>80</v>
      </c>
      <c r="AW172" s="13" t="s">
        <v>30</v>
      </c>
      <c r="AX172" s="13" t="s">
        <v>73</v>
      </c>
      <c r="AY172" s="270" t="s">
        <v>161</v>
      </c>
    </row>
    <row r="173" s="14" customFormat="1">
      <c r="A173" s="14"/>
      <c r="B173" s="271"/>
      <c r="C173" s="272"/>
      <c r="D173" s="256" t="s">
        <v>174</v>
      </c>
      <c r="E173" s="273" t="s">
        <v>1</v>
      </c>
      <c r="F173" s="274" t="s">
        <v>1658</v>
      </c>
      <c r="G173" s="272"/>
      <c r="H173" s="275">
        <v>84.171000000000006</v>
      </c>
      <c r="I173" s="276"/>
      <c r="J173" s="272"/>
      <c r="K173" s="272"/>
      <c r="L173" s="277"/>
      <c r="M173" s="278"/>
      <c r="N173" s="279"/>
      <c r="O173" s="279"/>
      <c r="P173" s="279"/>
      <c r="Q173" s="279"/>
      <c r="R173" s="279"/>
      <c r="S173" s="279"/>
      <c r="T173" s="280"/>
      <c r="U173" s="14"/>
      <c r="V173" s="14"/>
      <c r="W173" s="14"/>
      <c r="X173" s="14"/>
      <c r="Y173" s="14"/>
      <c r="Z173" s="14"/>
      <c r="AA173" s="14"/>
      <c r="AB173" s="14"/>
      <c r="AC173" s="14"/>
      <c r="AD173" s="14"/>
      <c r="AE173" s="14"/>
      <c r="AT173" s="281" t="s">
        <v>174</v>
      </c>
      <c r="AU173" s="281" t="s">
        <v>82</v>
      </c>
      <c r="AV173" s="14" t="s">
        <v>82</v>
      </c>
      <c r="AW173" s="14" t="s">
        <v>30</v>
      </c>
      <c r="AX173" s="14" t="s">
        <v>73</v>
      </c>
      <c r="AY173" s="281" t="s">
        <v>161</v>
      </c>
    </row>
    <row r="174" s="15" customFormat="1">
      <c r="A174" s="15"/>
      <c r="B174" s="282"/>
      <c r="C174" s="283"/>
      <c r="D174" s="256" t="s">
        <v>174</v>
      </c>
      <c r="E174" s="284" t="s">
        <v>1</v>
      </c>
      <c r="F174" s="285" t="s">
        <v>180</v>
      </c>
      <c r="G174" s="283"/>
      <c r="H174" s="286">
        <v>180.43700000000001</v>
      </c>
      <c r="I174" s="287"/>
      <c r="J174" s="283"/>
      <c r="K174" s="283"/>
      <c r="L174" s="288"/>
      <c r="M174" s="289"/>
      <c r="N174" s="290"/>
      <c r="O174" s="290"/>
      <c r="P174" s="290"/>
      <c r="Q174" s="290"/>
      <c r="R174" s="290"/>
      <c r="S174" s="290"/>
      <c r="T174" s="291"/>
      <c r="U174" s="15"/>
      <c r="V174" s="15"/>
      <c r="W174" s="15"/>
      <c r="X174" s="15"/>
      <c r="Y174" s="15"/>
      <c r="Z174" s="15"/>
      <c r="AA174" s="15"/>
      <c r="AB174" s="15"/>
      <c r="AC174" s="15"/>
      <c r="AD174" s="15"/>
      <c r="AE174" s="15"/>
      <c r="AT174" s="292" t="s">
        <v>174</v>
      </c>
      <c r="AU174" s="292" t="s">
        <v>82</v>
      </c>
      <c r="AV174" s="15" t="s">
        <v>168</v>
      </c>
      <c r="AW174" s="15" t="s">
        <v>30</v>
      </c>
      <c r="AX174" s="15" t="s">
        <v>80</v>
      </c>
      <c r="AY174" s="292" t="s">
        <v>161</v>
      </c>
    </row>
    <row r="175" s="2" customFormat="1" ht="24" customHeight="1">
      <c r="A175" s="38"/>
      <c r="B175" s="39"/>
      <c r="C175" s="243" t="s">
        <v>227</v>
      </c>
      <c r="D175" s="243" t="s">
        <v>163</v>
      </c>
      <c r="E175" s="244" t="s">
        <v>255</v>
      </c>
      <c r="F175" s="245" t="s">
        <v>256</v>
      </c>
      <c r="G175" s="246" t="s">
        <v>183</v>
      </c>
      <c r="H175" s="247">
        <v>48.133000000000003</v>
      </c>
      <c r="I175" s="248"/>
      <c r="J175" s="249">
        <f>ROUND(I175*H175,2)</f>
        <v>0</v>
      </c>
      <c r="K175" s="245" t="s">
        <v>167</v>
      </c>
      <c r="L175" s="44"/>
      <c r="M175" s="250" t="s">
        <v>1</v>
      </c>
      <c r="N175" s="251" t="s">
        <v>38</v>
      </c>
      <c r="O175" s="91"/>
      <c r="P175" s="252">
        <f>O175*H175</f>
        <v>0</v>
      </c>
      <c r="Q175" s="252">
        <v>0</v>
      </c>
      <c r="R175" s="252">
        <f>Q175*H175</f>
        <v>0</v>
      </c>
      <c r="S175" s="252">
        <v>0</v>
      </c>
      <c r="T175" s="253">
        <f>S175*H175</f>
        <v>0</v>
      </c>
      <c r="U175" s="38"/>
      <c r="V175" s="38"/>
      <c r="W175" s="38"/>
      <c r="X175" s="38"/>
      <c r="Y175" s="38"/>
      <c r="Z175" s="38"/>
      <c r="AA175" s="38"/>
      <c r="AB175" s="38"/>
      <c r="AC175" s="38"/>
      <c r="AD175" s="38"/>
      <c r="AE175" s="38"/>
      <c r="AR175" s="254" t="s">
        <v>168</v>
      </c>
      <c r="AT175" s="254" t="s">
        <v>163</v>
      </c>
      <c r="AU175" s="254" t="s">
        <v>82</v>
      </c>
      <c r="AY175" s="17" t="s">
        <v>161</v>
      </c>
      <c r="BE175" s="255">
        <f>IF(N175="základní",J175,0)</f>
        <v>0</v>
      </c>
      <c r="BF175" s="255">
        <f>IF(N175="snížená",J175,0)</f>
        <v>0</v>
      </c>
      <c r="BG175" s="255">
        <f>IF(N175="zákl. přenesená",J175,0)</f>
        <v>0</v>
      </c>
      <c r="BH175" s="255">
        <f>IF(N175="sníž. přenesená",J175,0)</f>
        <v>0</v>
      </c>
      <c r="BI175" s="255">
        <f>IF(N175="nulová",J175,0)</f>
        <v>0</v>
      </c>
      <c r="BJ175" s="17" t="s">
        <v>80</v>
      </c>
      <c r="BK175" s="255">
        <f>ROUND(I175*H175,2)</f>
        <v>0</v>
      </c>
      <c r="BL175" s="17" t="s">
        <v>168</v>
      </c>
      <c r="BM175" s="254" t="s">
        <v>1659</v>
      </c>
    </row>
    <row r="176" s="2" customFormat="1">
      <c r="A176" s="38"/>
      <c r="B176" s="39"/>
      <c r="C176" s="40"/>
      <c r="D176" s="256" t="s">
        <v>170</v>
      </c>
      <c r="E176" s="40"/>
      <c r="F176" s="257" t="s">
        <v>258</v>
      </c>
      <c r="G176" s="40"/>
      <c r="H176" s="40"/>
      <c r="I176" s="154"/>
      <c r="J176" s="40"/>
      <c r="K176" s="40"/>
      <c r="L176" s="44"/>
      <c r="M176" s="258"/>
      <c r="N176" s="259"/>
      <c r="O176" s="91"/>
      <c r="P176" s="91"/>
      <c r="Q176" s="91"/>
      <c r="R176" s="91"/>
      <c r="S176" s="91"/>
      <c r="T176" s="92"/>
      <c r="U176" s="38"/>
      <c r="V176" s="38"/>
      <c r="W176" s="38"/>
      <c r="X176" s="38"/>
      <c r="Y176" s="38"/>
      <c r="Z176" s="38"/>
      <c r="AA176" s="38"/>
      <c r="AB176" s="38"/>
      <c r="AC176" s="38"/>
      <c r="AD176" s="38"/>
      <c r="AE176" s="38"/>
      <c r="AT176" s="17" t="s">
        <v>170</v>
      </c>
      <c r="AU176" s="17" t="s">
        <v>82</v>
      </c>
    </row>
    <row r="177" s="2" customFormat="1">
      <c r="A177" s="38"/>
      <c r="B177" s="39"/>
      <c r="C177" s="40"/>
      <c r="D177" s="256" t="s">
        <v>172</v>
      </c>
      <c r="E177" s="40"/>
      <c r="F177" s="260" t="s">
        <v>250</v>
      </c>
      <c r="G177" s="40"/>
      <c r="H177" s="40"/>
      <c r="I177" s="154"/>
      <c r="J177" s="40"/>
      <c r="K177" s="40"/>
      <c r="L177" s="44"/>
      <c r="M177" s="258"/>
      <c r="N177" s="259"/>
      <c r="O177" s="91"/>
      <c r="P177" s="91"/>
      <c r="Q177" s="91"/>
      <c r="R177" s="91"/>
      <c r="S177" s="91"/>
      <c r="T177" s="92"/>
      <c r="U177" s="38"/>
      <c r="V177" s="38"/>
      <c r="W177" s="38"/>
      <c r="X177" s="38"/>
      <c r="Y177" s="38"/>
      <c r="Z177" s="38"/>
      <c r="AA177" s="38"/>
      <c r="AB177" s="38"/>
      <c r="AC177" s="38"/>
      <c r="AD177" s="38"/>
      <c r="AE177" s="38"/>
      <c r="AT177" s="17" t="s">
        <v>172</v>
      </c>
      <c r="AU177" s="17" t="s">
        <v>82</v>
      </c>
    </row>
    <row r="178" s="14" customFormat="1">
      <c r="A178" s="14"/>
      <c r="B178" s="271"/>
      <c r="C178" s="272"/>
      <c r="D178" s="256" t="s">
        <v>174</v>
      </c>
      <c r="E178" s="273" t="s">
        <v>1</v>
      </c>
      <c r="F178" s="274" t="s">
        <v>1660</v>
      </c>
      <c r="G178" s="272"/>
      <c r="H178" s="275">
        <v>48.133000000000003</v>
      </c>
      <c r="I178" s="276"/>
      <c r="J178" s="272"/>
      <c r="K178" s="272"/>
      <c r="L178" s="277"/>
      <c r="M178" s="278"/>
      <c r="N178" s="279"/>
      <c r="O178" s="279"/>
      <c r="P178" s="279"/>
      <c r="Q178" s="279"/>
      <c r="R178" s="279"/>
      <c r="S178" s="279"/>
      <c r="T178" s="280"/>
      <c r="U178" s="14"/>
      <c r="V178" s="14"/>
      <c r="W178" s="14"/>
      <c r="X178" s="14"/>
      <c r="Y178" s="14"/>
      <c r="Z178" s="14"/>
      <c r="AA178" s="14"/>
      <c r="AB178" s="14"/>
      <c r="AC178" s="14"/>
      <c r="AD178" s="14"/>
      <c r="AE178" s="14"/>
      <c r="AT178" s="281" t="s">
        <v>174</v>
      </c>
      <c r="AU178" s="281" t="s">
        <v>82</v>
      </c>
      <c r="AV178" s="14" t="s">
        <v>82</v>
      </c>
      <c r="AW178" s="14" t="s">
        <v>30</v>
      </c>
      <c r="AX178" s="14" t="s">
        <v>80</v>
      </c>
      <c r="AY178" s="281" t="s">
        <v>161</v>
      </c>
    </row>
    <row r="179" s="2" customFormat="1" ht="24" customHeight="1">
      <c r="A179" s="38"/>
      <c r="B179" s="39"/>
      <c r="C179" s="243" t="s">
        <v>233</v>
      </c>
      <c r="D179" s="243" t="s">
        <v>163</v>
      </c>
      <c r="E179" s="244" t="s">
        <v>262</v>
      </c>
      <c r="F179" s="245" t="s">
        <v>263</v>
      </c>
      <c r="G179" s="246" t="s">
        <v>183</v>
      </c>
      <c r="H179" s="247">
        <v>866.39400000000001</v>
      </c>
      <c r="I179" s="248"/>
      <c r="J179" s="249">
        <f>ROUND(I179*H179,2)</f>
        <v>0</v>
      </c>
      <c r="K179" s="245" t="s">
        <v>167</v>
      </c>
      <c r="L179" s="44"/>
      <c r="M179" s="250" t="s">
        <v>1</v>
      </c>
      <c r="N179" s="251" t="s">
        <v>38</v>
      </c>
      <c r="O179" s="91"/>
      <c r="P179" s="252">
        <f>O179*H179</f>
        <v>0</v>
      </c>
      <c r="Q179" s="252">
        <v>0</v>
      </c>
      <c r="R179" s="252">
        <f>Q179*H179</f>
        <v>0</v>
      </c>
      <c r="S179" s="252">
        <v>0</v>
      </c>
      <c r="T179" s="253">
        <f>S179*H179</f>
        <v>0</v>
      </c>
      <c r="U179" s="38"/>
      <c r="V179" s="38"/>
      <c r="W179" s="38"/>
      <c r="X179" s="38"/>
      <c r="Y179" s="38"/>
      <c r="Z179" s="38"/>
      <c r="AA179" s="38"/>
      <c r="AB179" s="38"/>
      <c r="AC179" s="38"/>
      <c r="AD179" s="38"/>
      <c r="AE179" s="38"/>
      <c r="AR179" s="254" t="s">
        <v>168</v>
      </c>
      <c r="AT179" s="254" t="s">
        <v>163</v>
      </c>
      <c r="AU179" s="254" t="s">
        <v>82</v>
      </c>
      <c r="AY179" s="17" t="s">
        <v>161</v>
      </c>
      <c r="BE179" s="255">
        <f>IF(N179="základní",J179,0)</f>
        <v>0</v>
      </c>
      <c r="BF179" s="255">
        <f>IF(N179="snížená",J179,0)</f>
        <v>0</v>
      </c>
      <c r="BG179" s="255">
        <f>IF(N179="zákl. přenesená",J179,0)</f>
        <v>0</v>
      </c>
      <c r="BH179" s="255">
        <f>IF(N179="sníž. přenesená",J179,0)</f>
        <v>0</v>
      </c>
      <c r="BI179" s="255">
        <f>IF(N179="nulová",J179,0)</f>
        <v>0</v>
      </c>
      <c r="BJ179" s="17" t="s">
        <v>80</v>
      </c>
      <c r="BK179" s="255">
        <f>ROUND(I179*H179,2)</f>
        <v>0</v>
      </c>
      <c r="BL179" s="17" t="s">
        <v>168</v>
      </c>
      <c r="BM179" s="254" t="s">
        <v>1661</v>
      </c>
    </row>
    <row r="180" s="2" customFormat="1">
      <c r="A180" s="38"/>
      <c r="B180" s="39"/>
      <c r="C180" s="40"/>
      <c r="D180" s="256" t="s">
        <v>170</v>
      </c>
      <c r="E180" s="40"/>
      <c r="F180" s="257" t="s">
        <v>265</v>
      </c>
      <c r="G180" s="40"/>
      <c r="H180" s="40"/>
      <c r="I180" s="154"/>
      <c r="J180" s="40"/>
      <c r="K180" s="40"/>
      <c r="L180" s="44"/>
      <c r="M180" s="258"/>
      <c r="N180" s="259"/>
      <c r="O180" s="91"/>
      <c r="P180" s="91"/>
      <c r="Q180" s="91"/>
      <c r="R180" s="91"/>
      <c r="S180" s="91"/>
      <c r="T180" s="92"/>
      <c r="U180" s="38"/>
      <c r="V180" s="38"/>
      <c r="W180" s="38"/>
      <c r="X180" s="38"/>
      <c r="Y180" s="38"/>
      <c r="Z180" s="38"/>
      <c r="AA180" s="38"/>
      <c r="AB180" s="38"/>
      <c r="AC180" s="38"/>
      <c r="AD180" s="38"/>
      <c r="AE180" s="38"/>
      <c r="AT180" s="17" t="s">
        <v>170</v>
      </c>
      <c r="AU180" s="17" t="s">
        <v>82</v>
      </c>
    </row>
    <row r="181" s="2" customFormat="1">
      <c r="A181" s="38"/>
      <c r="B181" s="39"/>
      <c r="C181" s="40"/>
      <c r="D181" s="256" t="s">
        <v>172</v>
      </c>
      <c r="E181" s="40"/>
      <c r="F181" s="260" t="s">
        <v>250</v>
      </c>
      <c r="G181" s="40"/>
      <c r="H181" s="40"/>
      <c r="I181" s="154"/>
      <c r="J181" s="40"/>
      <c r="K181" s="40"/>
      <c r="L181" s="44"/>
      <c r="M181" s="258"/>
      <c r="N181" s="259"/>
      <c r="O181" s="91"/>
      <c r="P181" s="91"/>
      <c r="Q181" s="91"/>
      <c r="R181" s="91"/>
      <c r="S181" s="91"/>
      <c r="T181" s="92"/>
      <c r="U181" s="38"/>
      <c r="V181" s="38"/>
      <c r="W181" s="38"/>
      <c r="X181" s="38"/>
      <c r="Y181" s="38"/>
      <c r="Z181" s="38"/>
      <c r="AA181" s="38"/>
      <c r="AB181" s="38"/>
      <c r="AC181" s="38"/>
      <c r="AD181" s="38"/>
      <c r="AE181" s="38"/>
      <c r="AT181" s="17" t="s">
        <v>172</v>
      </c>
      <c r="AU181" s="17" t="s">
        <v>82</v>
      </c>
    </row>
    <row r="182" s="2" customFormat="1">
      <c r="A182" s="38"/>
      <c r="B182" s="39"/>
      <c r="C182" s="40"/>
      <c r="D182" s="256" t="s">
        <v>195</v>
      </c>
      <c r="E182" s="40"/>
      <c r="F182" s="260" t="s">
        <v>266</v>
      </c>
      <c r="G182" s="40"/>
      <c r="H182" s="40"/>
      <c r="I182" s="154"/>
      <c r="J182" s="40"/>
      <c r="K182" s="40"/>
      <c r="L182" s="44"/>
      <c r="M182" s="258"/>
      <c r="N182" s="259"/>
      <c r="O182" s="91"/>
      <c r="P182" s="91"/>
      <c r="Q182" s="91"/>
      <c r="R182" s="91"/>
      <c r="S182" s="91"/>
      <c r="T182" s="92"/>
      <c r="U182" s="38"/>
      <c r="V182" s="38"/>
      <c r="W182" s="38"/>
      <c r="X182" s="38"/>
      <c r="Y182" s="38"/>
      <c r="Z182" s="38"/>
      <c r="AA182" s="38"/>
      <c r="AB182" s="38"/>
      <c r="AC182" s="38"/>
      <c r="AD182" s="38"/>
      <c r="AE182" s="38"/>
      <c r="AT182" s="17" t="s">
        <v>195</v>
      </c>
      <c r="AU182" s="17" t="s">
        <v>82</v>
      </c>
    </row>
    <row r="183" s="14" customFormat="1">
      <c r="A183" s="14"/>
      <c r="B183" s="271"/>
      <c r="C183" s="272"/>
      <c r="D183" s="256" t="s">
        <v>174</v>
      </c>
      <c r="E183" s="273" t="s">
        <v>1</v>
      </c>
      <c r="F183" s="274" t="s">
        <v>1662</v>
      </c>
      <c r="G183" s="272"/>
      <c r="H183" s="275">
        <v>866.39400000000001</v>
      </c>
      <c r="I183" s="276"/>
      <c r="J183" s="272"/>
      <c r="K183" s="272"/>
      <c r="L183" s="277"/>
      <c r="M183" s="278"/>
      <c r="N183" s="279"/>
      <c r="O183" s="279"/>
      <c r="P183" s="279"/>
      <c r="Q183" s="279"/>
      <c r="R183" s="279"/>
      <c r="S183" s="279"/>
      <c r="T183" s="280"/>
      <c r="U183" s="14"/>
      <c r="V183" s="14"/>
      <c r="W183" s="14"/>
      <c r="X183" s="14"/>
      <c r="Y183" s="14"/>
      <c r="Z183" s="14"/>
      <c r="AA183" s="14"/>
      <c r="AB183" s="14"/>
      <c r="AC183" s="14"/>
      <c r="AD183" s="14"/>
      <c r="AE183" s="14"/>
      <c r="AT183" s="281" t="s">
        <v>174</v>
      </c>
      <c r="AU183" s="281" t="s">
        <v>82</v>
      </c>
      <c r="AV183" s="14" t="s">
        <v>82</v>
      </c>
      <c r="AW183" s="14" t="s">
        <v>30</v>
      </c>
      <c r="AX183" s="14" t="s">
        <v>80</v>
      </c>
      <c r="AY183" s="281" t="s">
        <v>161</v>
      </c>
    </row>
    <row r="184" s="2" customFormat="1" ht="16.5" customHeight="1">
      <c r="A184" s="38"/>
      <c r="B184" s="39"/>
      <c r="C184" s="243" t="s">
        <v>240</v>
      </c>
      <c r="D184" s="243" t="s">
        <v>163</v>
      </c>
      <c r="E184" s="244" t="s">
        <v>269</v>
      </c>
      <c r="F184" s="245" t="s">
        <v>270</v>
      </c>
      <c r="G184" s="246" t="s">
        <v>183</v>
      </c>
      <c r="H184" s="247">
        <v>44.841999999999999</v>
      </c>
      <c r="I184" s="248"/>
      <c r="J184" s="249">
        <f>ROUND(I184*H184,2)</f>
        <v>0</v>
      </c>
      <c r="K184" s="245" t="s">
        <v>167</v>
      </c>
      <c r="L184" s="44"/>
      <c r="M184" s="250" t="s">
        <v>1</v>
      </c>
      <c r="N184" s="251" t="s">
        <v>38</v>
      </c>
      <c r="O184" s="91"/>
      <c r="P184" s="252">
        <f>O184*H184</f>
        <v>0</v>
      </c>
      <c r="Q184" s="252">
        <v>0</v>
      </c>
      <c r="R184" s="252">
        <f>Q184*H184</f>
        <v>0</v>
      </c>
      <c r="S184" s="252">
        <v>0</v>
      </c>
      <c r="T184" s="253">
        <f>S184*H184</f>
        <v>0</v>
      </c>
      <c r="U184" s="38"/>
      <c r="V184" s="38"/>
      <c r="W184" s="38"/>
      <c r="X184" s="38"/>
      <c r="Y184" s="38"/>
      <c r="Z184" s="38"/>
      <c r="AA184" s="38"/>
      <c r="AB184" s="38"/>
      <c r="AC184" s="38"/>
      <c r="AD184" s="38"/>
      <c r="AE184" s="38"/>
      <c r="AR184" s="254" t="s">
        <v>168</v>
      </c>
      <c r="AT184" s="254" t="s">
        <v>163</v>
      </c>
      <c r="AU184" s="254" t="s">
        <v>82</v>
      </c>
      <c r="AY184" s="17" t="s">
        <v>161</v>
      </c>
      <c r="BE184" s="255">
        <f>IF(N184="základní",J184,0)</f>
        <v>0</v>
      </c>
      <c r="BF184" s="255">
        <f>IF(N184="snížená",J184,0)</f>
        <v>0</v>
      </c>
      <c r="BG184" s="255">
        <f>IF(N184="zákl. přenesená",J184,0)</f>
        <v>0</v>
      </c>
      <c r="BH184" s="255">
        <f>IF(N184="sníž. přenesená",J184,0)</f>
        <v>0</v>
      </c>
      <c r="BI184" s="255">
        <f>IF(N184="nulová",J184,0)</f>
        <v>0</v>
      </c>
      <c r="BJ184" s="17" t="s">
        <v>80</v>
      </c>
      <c r="BK184" s="255">
        <f>ROUND(I184*H184,2)</f>
        <v>0</v>
      </c>
      <c r="BL184" s="17" t="s">
        <v>168</v>
      </c>
      <c r="BM184" s="254" t="s">
        <v>1663</v>
      </c>
    </row>
    <row r="185" s="2" customFormat="1">
      <c r="A185" s="38"/>
      <c r="B185" s="39"/>
      <c r="C185" s="40"/>
      <c r="D185" s="256" t="s">
        <v>170</v>
      </c>
      <c r="E185" s="40"/>
      <c r="F185" s="257" t="s">
        <v>272</v>
      </c>
      <c r="G185" s="40"/>
      <c r="H185" s="40"/>
      <c r="I185" s="154"/>
      <c r="J185" s="40"/>
      <c r="K185" s="40"/>
      <c r="L185" s="44"/>
      <c r="M185" s="258"/>
      <c r="N185" s="259"/>
      <c r="O185" s="91"/>
      <c r="P185" s="91"/>
      <c r="Q185" s="91"/>
      <c r="R185" s="91"/>
      <c r="S185" s="91"/>
      <c r="T185" s="92"/>
      <c r="U185" s="38"/>
      <c r="V185" s="38"/>
      <c r="W185" s="38"/>
      <c r="X185" s="38"/>
      <c r="Y185" s="38"/>
      <c r="Z185" s="38"/>
      <c r="AA185" s="38"/>
      <c r="AB185" s="38"/>
      <c r="AC185" s="38"/>
      <c r="AD185" s="38"/>
      <c r="AE185" s="38"/>
      <c r="AT185" s="17" t="s">
        <v>170</v>
      </c>
      <c r="AU185" s="17" t="s">
        <v>82</v>
      </c>
    </row>
    <row r="186" s="2" customFormat="1">
      <c r="A186" s="38"/>
      <c r="B186" s="39"/>
      <c r="C186" s="40"/>
      <c r="D186" s="256" t="s">
        <v>172</v>
      </c>
      <c r="E186" s="40"/>
      <c r="F186" s="260" t="s">
        <v>273</v>
      </c>
      <c r="G186" s="40"/>
      <c r="H186" s="40"/>
      <c r="I186" s="154"/>
      <c r="J186" s="40"/>
      <c r="K186" s="40"/>
      <c r="L186" s="44"/>
      <c r="M186" s="258"/>
      <c r="N186" s="259"/>
      <c r="O186" s="91"/>
      <c r="P186" s="91"/>
      <c r="Q186" s="91"/>
      <c r="R186" s="91"/>
      <c r="S186" s="91"/>
      <c r="T186" s="92"/>
      <c r="U186" s="38"/>
      <c r="V186" s="38"/>
      <c r="W186" s="38"/>
      <c r="X186" s="38"/>
      <c r="Y186" s="38"/>
      <c r="Z186" s="38"/>
      <c r="AA186" s="38"/>
      <c r="AB186" s="38"/>
      <c r="AC186" s="38"/>
      <c r="AD186" s="38"/>
      <c r="AE186" s="38"/>
      <c r="AT186" s="17" t="s">
        <v>172</v>
      </c>
      <c r="AU186" s="17" t="s">
        <v>82</v>
      </c>
    </row>
    <row r="187" s="13" customFormat="1">
      <c r="A187" s="13"/>
      <c r="B187" s="261"/>
      <c r="C187" s="262"/>
      <c r="D187" s="256" t="s">
        <v>174</v>
      </c>
      <c r="E187" s="263" t="s">
        <v>1</v>
      </c>
      <c r="F187" s="264" t="s">
        <v>252</v>
      </c>
      <c r="G187" s="262"/>
      <c r="H187" s="263" t="s">
        <v>1</v>
      </c>
      <c r="I187" s="265"/>
      <c r="J187" s="262"/>
      <c r="K187" s="262"/>
      <c r="L187" s="266"/>
      <c r="M187" s="267"/>
      <c r="N187" s="268"/>
      <c r="O187" s="268"/>
      <c r="P187" s="268"/>
      <c r="Q187" s="268"/>
      <c r="R187" s="268"/>
      <c r="S187" s="268"/>
      <c r="T187" s="269"/>
      <c r="U187" s="13"/>
      <c r="V187" s="13"/>
      <c r="W187" s="13"/>
      <c r="X187" s="13"/>
      <c r="Y187" s="13"/>
      <c r="Z187" s="13"/>
      <c r="AA187" s="13"/>
      <c r="AB187" s="13"/>
      <c r="AC187" s="13"/>
      <c r="AD187" s="13"/>
      <c r="AE187" s="13"/>
      <c r="AT187" s="270" t="s">
        <v>174</v>
      </c>
      <c r="AU187" s="270" t="s">
        <v>82</v>
      </c>
      <c r="AV187" s="13" t="s">
        <v>80</v>
      </c>
      <c r="AW187" s="13" t="s">
        <v>30</v>
      </c>
      <c r="AX187" s="13" t="s">
        <v>73</v>
      </c>
      <c r="AY187" s="270" t="s">
        <v>161</v>
      </c>
    </row>
    <row r="188" s="14" customFormat="1">
      <c r="A188" s="14"/>
      <c r="B188" s="271"/>
      <c r="C188" s="272"/>
      <c r="D188" s="256" t="s">
        <v>174</v>
      </c>
      <c r="E188" s="273" t="s">
        <v>1</v>
      </c>
      <c r="F188" s="274" t="s">
        <v>1664</v>
      </c>
      <c r="G188" s="272"/>
      <c r="H188" s="275">
        <v>3.883</v>
      </c>
      <c r="I188" s="276"/>
      <c r="J188" s="272"/>
      <c r="K188" s="272"/>
      <c r="L188" s="277"/>
      <c r="M188" s="278"/>
      <c r="N188" s="279"/>
      <c r="O188" s="279"/>
      <c r="P188" s="279"/>
      <c r="Q188" s="279"/>
      <c r="R188" s="279"/>
      <c r="S188" s="279"/>
      <c r="T188" s="280"/>
      <c r="U188" s="14"/>
      <c r="V188" s="14"/>
      <c r="W188" s="14"/>
      <c r="X188" s="14"/>
      <c r="Y188" s="14"/>
      <c r="Z188" s="14"/>
      <c r="AA188" s="14"/>
      <c r="AB188" s="14"/>
      <c r="AC188" s="14"/>
      <c r="AD188" s="14"/>
      <c r="AE188" s="14"/>
      <c r="AT188" s="281" t="s">
        <v>174</v>
      </c>
      <c r="AU188" s="281" t="s">
        <v>82</v>
      </c>
      <c r="AV188" s="14" t="s">
        <v>82</v>
      </c>
      <c r="AW188" s="14" t="s">
        <v>30</v>
      </c>
      <c r="AX188" s="14" t="s">
        <v>73</v>
      </c>
      <c r="AY188" s="281" t="s">
        <v>161</v>
      </c>
    </row>
    <row r="189" s="13" customFormat="1">
      <c r="A189" s="13"/>
      <c r="B189" s="261"/>
      <c r="C189" s="262"/>
      <c r="D189" s="256" t="s">
        <v>174</v>
      </c>
      <c r="E189" s="263" t="s">
        <v>1</v>
      </c>
      <c r="F189" s="264" t="s">
        <v>1665</v>
      </c>
      <c r="G189" s="262"/>
      <c r="H189" s="263" t="s">
        <v>1</v>
      </c>
      <c r="I189" s="265"/>
      <c r="J189" s="262"/>
      <c r="K189" s="262"/>
      <c r="L189" s="266"/>
      <c r="M189" s="267"/>
      <c r="N189" s="268"/>
      <c r="O189" s="268"/>
      <c r="P189" s="268"/>
      <c r="Q189" s="268"/>
      <c r="R189" s="268"/>
      <c r="S189" s="268"/>
      <c r="T189" s="269"/>
      <c r="U189" s="13"/>
      <c r="V189" s="13"/>
      <c r="W189" s="13"/>
      <c r="X189" s="13"/>
      <c r="Y189" s="13"/>
      <c r="Z189" s="13"/>
      <c r="AA189" s="13"/>
      <c r="AB189" s="13"/>
      <c r="AC189" s="13"/>
      <c r="AD189" s="13"/>
      <c r="AE189" s="13"/>
      <c r="AT189" s="270" t="s">
        <v>174</v>
      </c>
      <c r="AU189" s="270" t="s">
        <v>82</v>
      </c>
      <c r="AV189" s="13" t="s">
        <v>80</v>
      </c>
      <c r="AW189" s="13" t="s">
        <v>30</v>
      </c>
      <c r="AX189" s="13" t="s">
        <v>73</v>
      </c>
      <c r="AY189" s="270" t="s">
        <v>161</v>
      </c>
    </row>
    <row r="190" s="14" customFormat="1">
      <c r="A190" s="14"/>
      <c r="B190" s="271"/>
      <c r="C190" s="272"/>
      <c r="D190" s="256" t="s">
        <v>174</v>
      </c>
      <c r="E190" s="273" t="s">
        <v>1</v>
      </c>
      <c r="F190" s="274" t="s">
        <v>1666</v>
      </c>
      <c r="G190" s="272"/>
      <c r="H190" s="275">
        <v>40.959000000000003</v>
      </c>
      <c r="I190" s="276"/>
      <c r="J190" s="272"/>
      <c r="K190" s="272"/>
      <c r="L190" s="277"/>
      <c r="M190" s="278"/>
      <c r="N190" s="279"/>
      <c r="O190" s="279"/>
      <c r="P190" s="279"/>
      <c r="Q190" s="279"/>
      <c r="R190" s="279"/>
      <c r="S190" s="279"/>
      <c r="T190" s="280"/>
      <c r="U190" s="14"/>
      <c r="V190" s="14"/>
      <c r="W190" s="14"/>
      <c r="X190" s="14"/>
      <c r="Y190" s="14"/>
      <c r="Z190" s="14"/>
      <c r="AA190" s="14"/>
      <c r="AB190" s="14"/>
      <c r="AC190" s="14"/>
      <c r="AD190" s="14"/>
      <c r="AE190" s="14"/>
      <c r="AT190" s="281" t="s">
        <v>174</v>
      </c>
      <c r="AU190" s="281" t="s">
        <v>82</v>
      </c>
      <c r="AV190" s="14" t="s">
        <v>82</v>
      </c>
      <c r="AW190" s="14" t="s">
        <v>30</v>
      </c>
      <c r="AX190" s="14" t="s">
        <v>73</v>
      </c>
      <c r="AY190" s="281" t="s">
        <v>161</v>
      </c>
    </row>
    <row r="191" s="15" customFormat="1">
      <c r="A191" s="15"/>
      <c r="B191" s="282"/>
      <c r="C191" s="283"/>
      <c r="D191" s="256" t="s">
        <v>174</v>
      </c>
      <c r="E191" s="284" t="s">
        <v>1</v>
      </c>
      <c r="F191" s="285" t="s">
        <v>180</v>
      </c>
      <c r="G191" s="283"/>
      <c r="H191" s="286">
        <v>44.841999999999999</v>
      </c>
      <c r="I191" s="287"/>
      <c r="J191" s="283"/>
      <c r="K191" s="283"/>
      <c r="L191" s="288"/>
      <c r="M191" s="289"/>
      <c r="N191" s="290"/>
      <c r="O191" s="290"/>
      <c r="P191" s="290"/>
      <c r="Q191" s="290"/>
      <c r="R191" s="290"/>
      <c r="S191" s="290"/>
      <c r="T191" s="291"/>
      <c r="U191" s="15"/>
      <c r="V191" s="15"/>
      <c r="W191" s="15"/>
      <c r="X191" s="15"/>
      <c r="Y191" s="15"/>
      <c r="Z191" s="15"/>
      <c r="AA191" s="15"/>
      <c r="AB191" s="15"/>
      <c r="AC191" s="15"/>
      <c r="AD191" s="15"/>
      <c r="AE191" s="15"/>
      <c r="AT191" s="292" t="s">
        <v>174</v>
      </c>
      <c r="AU191" s="292" t="s">
        <v>82</v>
      </c>
      <c r="AV191" s="15" t="s">
        <v>168</v>
      </c>
      <c r="AW191" s="15" t="s">
        <v>30</v>
      </c>
      <c r="AX191" s="15" t="s">
        <v>80</v>
      </c>
      <c r="AY191" s="292" t="s">
        <v>161</v>
      </c>
    </row>
    <row r="192" s="2" customFormat="1" ht="24" customHeight="1">
      <c r="A192" s="38"/>
      <c r="B192" s="39"/>
      <c r="C192" s="243" t="s">
        <v>245</v>
      </c>
      <c r="D192" s="243" t="s">
        <v>163</v>
      </c>
      <c r="E192" s="244" t="s">
        <v>274</v>
      </c>
      <c r="F192" s="245" t="s">
        <v>275</v>
      </c>
      <c r="G192" s="246" t="s">
        <v>166</v>
      </c>
      <c r="H192" s="247">
        <v>240</v>
      </c>
      <c r="I192" s="248"/>
      <c r="J192" s="249">
        <f>ROUND(I192*H192,2)</f>
        <v>0</v>
      </c>
      <c r="K192" s="245" t="s">
        <v>167</v>
      </c>
      <c r="L192" s="44"/>
      <c r="M192" s="250" t="s">
        <v>1</v>
      </c>
      <c r="N192" s="251" t="s">
        <v>38</v>
      </c>
      <c r="O192" s="91"/>
      <c r="P192" s="252">
        <f>O192*H192</f>
        <v>0</v>
      </c>
      <c r="Q192" s="252">
        <v>0</v>
      </c>
      <c r="R192" s="252">
        <f>Q192*H192</f>
        <v>0</v>
      </c>
      <c r="S192" s="252">
        <v>0</v>
      </c>
      <c r="T192" s="253">
        <f>S192*H192</f>
        <v>0</v>
      </c>
      <c r="U192" s="38"/>
      <c r="V192" s="38"/>
      <c r="W192" s="38"/>
      <c r="X192" s="38"/>
      <c r="Y192" s="38"/>
      <c r="Z192" s="38"/>
      <c r="AA192" s="38"/>
      <c r="AB192" s="38"/>
      <c r="AC192" s="38"/>
      <c r="AD192" s="38"/>
      <c r="AE192" s="38"/>
      <c r="AR192" s="254" t="s">
        <v>168</v>
      </c>
      <c r="AT192" s="254" t="s">
        <v>163</v>
      </c>
      <c r="AU192" s="254" t="s">
        <v>82</v>
      </c>
      <c r="AY192" s="17" t="s">
        <v>161</v>
      </c>
      <c r="BE192" s="255">
        <f>IF(N192="základní",J192,0)</f>
        <v>0</v>
      </c>
      <c r="BF192" s="255">
        <f>IF(N192="snížená",J192,0)</f>
        <v>0</v>
      </c>
      <c r="BG192" s="255">
        <f>IF(N192="zákl. přenesená",J192,0)</f>
        <v>0</v>
      </c>
      <c r="BH192" s="255">
        <f>IF(N192="sníž. přenesená",J192,0)</f>
        <v>0</v>
      </c>
      <c r="BI192" s="255">
        <f>IF(N192="nulová",J192,0)</f>
        <v>0</v>
      </c>
      <c r="BJ192" s="17" t="s">
        <v>80</v>
      </c>
      <c r="BK192" s="255">
        <f>ROUND(I192*H192,2)</f>
        <v>0</v>
      </c>
      <c r="BL192" s="17" t="s">
        <v>168</v>
      </c>
      <c r="BM192" s="254" t="s">
        <v>1667</v>
      </c>
    </row>
    <row r="193" s="2" customFormat="1">
      <c r="A193" s="38"/>
      <c r="B193" s="39"/>
      <c r="C193" s="40"/>
      <c r="D193" s="256" t="s">
        <v>170</v>
      </c>
      <c r="E193" s="40"/>
      <c r="F193" s="257" t="s">
        <v>277</v>
      </c>
      <c r="G193" s="40"/>
      <c r="H193" s="40"/>
      <c r="I193" s="154"/>
      <c r="J193" s="40"/>
      <c r="K193" s="40"/>
      <c r="L193" s="44"/>
      <c r="M193" s="258"/>
      <c r="N193" s="259"/>
      <c r="O193" s="91"/>
      <c r="P193" s="91"/>
      <c r="Q193" s="91"/>
      <c r="R193" s="91"/>
      <c r="S193" s="91"/>
      <c r="T193" s="92"/>
      <c r="U193" s="38"/>
      <c r="V193" s="38"/>
      <c r="W193" s="38"/>
      <c r="X193" s="38"/>
      <c r="Y193" s="38"/>
      <c r="Z193" s="38"/>
      <c r="AA193" s="38"/>
      <c r="AB193" s="38"/>
      <c r="AC193" s="38"/>
      <c r="AD193" s="38"/>
      <c r="AE193" s="38"/>
      <c r="AT193" s="17" t="s">
        <v>170</v>
      </c>
      <c r="AU193" s="17" t="s">
        <v>82</v>
      </c>
    </row>
    <row r="194" s="14" customFormat="1">
      <c r="A194" s="14"/>
      <c r="B194" s="271"/>
      <c r="C194" s="272"/>
      <c r="D194" s="256" t="s">
        <v>174</v>
      </c>
      <c r="E194" s="273" t="s">
        <v>1</v>
      </c>
      <c r="F194" s="274" t="s">
        <v>1243</v>
      </c>
      <c r="G194" s="272"/>
      <c r="H194" s="275">
        <v>240</v>
      </c>
      <c r="I194" s="276"/>
      <c r="J194" s="272"/>
      <c r="K194" s="272"/>
      <c r="L194" s="277"/>
      <c r="M194" s="278"/>
      <c r="N194" s="279"/>
      <c r="O194" s="279"/>
      <c r="P194" s="279"/>
      <c r="Q194" s="279"/>
      <c r="R194" s="279"/>
      <c r="S194" s="279"/>
      <c r="T194" s="280"/>
      <c r="U194" s="14"/>
      <c r="V194" s="14"/>
      <c r="W194" s="14"/>
      <c r="X194" s="14"/>
      <c r="Y194" s="14"/>
      <c r="Z194" s="14"/>
      <c r="AA194" s="14"/>
      <c r="AB194" s="14"/>
      <c r="AC194" s="14"/>
      <c r="AD194" s="14"/>
      <c r="AE194" s="14"/>
      <c r="AT194" s="281" t="s">
        <v>174</v>
      </c>
      <c r="AU194" s="281" t="s">
        <v>82</v>
      </c>
      <c r="AV194" s="14" t="s">
        <v>82</v>
      </c>
      <c r="AW194" s="14" t="s">
        <v>30</v>
      </c>
      <c r="AX194" s="14" t="s">
        <v>73</v>
      </c>
      <c r="AY194" s="281" t="s">
        <v>161</v>
      </c>
    </row>
    <row r="195" s="15" customFormat="1">
      <c r="A195" s="15"/>
      <c r="B195" s="282"/>
      <c r="C195" s="283"/>
      <c r="D195" s="256" t="s">
        <v>174</v>
      </c>
      <c r="E195" s="284" t="s">
        <v>1</v>
      </c>
      <c r="F195" s="285" t="s">
        <v>180</v>
      </c>
      <c r="G195" s="283"/>
      <c r="H195" s="286">
        <v>240</v>
      </c>
      <c r="I195" s="287"/>
      <c r="J195" s="283"/>
      <c r="K195" s="283"/>
      <c r="L195" s="288"/>
      <c r="M195" s="289"/>
      <c r="N195" s="290"/>
      <c r="O195" s="290"/>
      <c r="P195" s="290"/>
      <c r="Q195" s="290"/>
      <c r="R195" s="290"/>
      <c r="S195" s="290"/>
      <c r="T195" s="291"/>
      <c r="U195" s="15"/>
      <c r="V195" s="15"/>
      <c r="W195" s="15"/>
      <c r="X195" s="15"/>
      <c r="Y195" s="15"/>
      <c r="Z195" s="15"/>
      <c r="AA195" s="15"/>
      <c r="AB195" s="15"/>
      <c r="AC195" s="15"/>
      <c r="AD195" s="15"/>
      <c r="AE195" s="15"/>
      <c r="AT195" s="292" t="s">
        <v>174</v>
      </c>
      <c r="AU195" s="292" t="s">
        <v>82</v>
      </c>
      <c r="AV195" s="15" t="s">
        <v>168</v>
      </c>
      <c r="AW195" s="15" t="s">
        <v>30</v>
      </c>
      <c r="AX195" s="15" t="s">
        <v>80</v>
      </c>
      <c r="AY195" s="292" t="s">
        <v>161</v>
      </c>
    </row>
    <row r="196" s="2" customFormat="1" ht="24" customHeight="1">
      <c r="A196" s="38"/>
      <c r="B196" s="39"/>
      <c r="C196" s="243" t="s">
        <v>254</v>
      </c>
      <c r="D196" s="243" t="s">
        <v>163</v>
      </c>
      <c r="E196" s="244" t="s">
        <v>280</v>
      </c>
      <c r="F196" s="245" t="s">
        <v>281</v>
      </c>
      <c r="G196" s="246" t="s">
        <v>282</v>
      </c>
      <c r="H196" s="247">
        <v>96.266000000000005</v>
      </c>
      <c r="I196" s="248"/>
      <c r="J196" s="249">
        <f>ROUND(I196*H196,2)</f>
        <v>0</v>
      </c>
      <c r="K196" s="245" t="s">
        <v>167</v>
      </c>
      <c r="L196" s="44"/>
      <c r="M196" s="250" t="s">
        <v>1</v>
      </c>
      <c r="N196" s="251" t="s">
        <v>38</v>
      </c>
      <c r="O196" s="91"/>
      <c r="P196" s="252">
        <f>O196*H196</f>
        <v>0</v>
      </c>
      <c r="Q196" s="252">
        <v>0</v>
      </c>
      <c r="R196" s="252">
        <f>Q196*H196</f>
        <v>0</v>
      </c>
      <c r="S196" s="252">
        <v>0</v>
      </c>
      <c r="T196" s="253">
        <f>S196*H196</f>
        <v>0</v>
      </c>
      <c r="U196" s="38"/>
      <c r="V196" s="38"/>
      <c r="W196" s="38"/>
      <c r="X196" s="38"/>
      <c r="Y196" s="38"/>
      <c r="Z196" s="38"/>
      <c r="AA196" s="38"/>
      <c r="AB196" s="38"/>
      <c r="AC196" s="38"/>
      <c r="AD196" s="38"/>
      <c r="AE196" s="38"/>
      <c r="AR196" s="254" t="s">
        <v>168</v>
      </c>
      <c r="AT196" s="254" t="s">
        <v>163</v>
      </c>
      <c r="AU196" s="254" t="s">
        <v>82</v>
      </c>
      <c r="AY196" s="17" t="s">
        <v>161</v>
      </c>
      <c r="BE196" s="255">
        <f>IF(N196="základní",J196,0)</f>
        <v>0</v>
      </c>
      <c r="BF196" s="255">
        <f>IF(N196="snížená",J196,0)</f>
        <v>0</v>
      </c>
      <c r="BG196" s="255">
        <f>IF(N196="zákl. přenesená",J196,0)</f>
        <v>0</v>
      </c>
      <c r="BH196" s="255">
        <f>IF(N196="sníž. přenesená",J196,0)</f>
        <v>0</v>
      </c>
      <c r="BI196" s="255">
        <f>IF(N196="nulová",J196,0)</f>
        <v>0</v>
      </c>
      <c r="BJ196" s="17" t="s">
        <v>80</v>
      </c>
      <c r="BK196" s="255">
        <f>ROUND(I196*H196,2)</f>
        <v>0</v>
      </c>
      <c r="BL196" s="17" t="s">
        <v>168</v>
      </c>
      <c r="BM196" s="254" t="s">
        <v>1668</v>
      </c>
    </row>
    <row r="197" s="2" customFormat="1">
      <c r="A197" s="38"/>
      <c r="B197" s="39"/>
      <c r="C197" s="40"/>
      <c r="D197" s="256" t="s">
        <v>170</v>
      </c>
      <c r="E197" s="40"/>
      <c r="F197" s="257" t="s">
        <v>284</v>
      </c>
      <c r="G197" s="40"/>
      <c r="H197" s="40"/>
      <c r="I197" s="154"/>
      <c r="J197" s="40"/>
      <c r="K197" s="40"/>
      <c r="L197" s="44"/>
      <c r="M197" s="258"/>
      <c r="N197" s="259"/>
      <c r="O197" s="91"/>
      <c r="P197" s="91"/>
      <c r="Q197" s="91"/>
      <c r="R197" s="91"/>
      <c r="S197" s="91"/>
      <c r="T197" s="92"/>
      <c r="U197" s="38"/>
      <c r="V197" s="38"/>
      <c r="W197" s="38"/>
      <c r="X197" s="38"/>
      <c r="Y197" s="38"/>
      <c r="Z197" s="38"/>
      <c r="AA197" s="38"/>
      <c r="AB197" s="38"/>
      <c r="AC197" s="38"/>
      <c r="AD197" s="38"/>
      <c r="AE197" s="38"/>
      <c r="AT197" s="17" t="s">
        <v>170</v>
      </c>
      <c r="AU197" s="17" t="s">
        <v>82</v>
      </c>
    </row>
    <row r="198" s="2" customFormat="1">
      <c r="A198" s="38"/>
      <c r="B198" s="39"/>
      <c r="C198" s="40"/>
      <c r="D198" s="256" t="s">
        <v>172</v>
      </c>
      <c r="E198" s="40"/>
      <c r="F198" s="260" t="s">
        <v>285</v>
      </c>
      <c r="G198" s="40"/>
      <c r="H198" s="40"/>
      <c r="I198" s="154"/>
      <c r="J198" s="40"/>
      <c r="K198" s="40"/>
      <c r="L198" s="44"/>
      <c r="M198" s="258"/>
      <c r="N198" s="259"/>
      <c r="O198" s="91"/>
      <c r="P198" s="91"/>
      <c r="Q198" s="91"/>
      <c r="R198" s="91"/>
      <c r="S198" s="91"/>
      <c r="T198" s="92"/>
      <c r="U198" s="38"/>
      <c r="V198" s="38"/>
      <c r="W198" s="38"/>
      <c r="X198" s="38"/>
      <c r="Y198" s="38"/>
      <c r="Z198" s="38"/>
      <c r="AA198" s="38"/>
      <c r="AB198" s="38"/>
      <c r="AC198" s="38"/>
      <c r="AD198" s="38"/>
      <c r="AE198" s="38"/>
      <c r="AT198" s="17" t="s">
        <v>172</v>
      </c>
      <c r="AU198" s="17" t="s">
        <v>82</v>
      </c>
    </row>
    <row r="199" s="14" customFormat="1">
      <c r="A199" s="14"/>
      <c r="B199" s="271"/>
      <c r="C199" s="272"/>
      <c r="D199" s="256" t="s">
        <v>174</v>
      </c>
      <c r="E199" s="273" t="s">
        <v>1</v>
      </c>
      <c r="F199" s="274" t="s">
        <v>1657</v>
      </c>
      <c r="G199" s="272"/>
      <c r="H199" s="275">
        <v>96.266000000000005</v>
      </c>
      <c r="I199" s="276"/>
      <c r="J199" s="272"/>
      <c r="K199" s="272"/>
      <c r="L199" s="277"/>
      <c r="M199" s="278"/>
      <c r="N199" s="279"/>
      <c r="O199" s="279"/>
      <c r="P199" s="279"/>
      <c r="Q199" s="279"/>
      <c r="R199" s="279"/>
      <c r="S199" s="279"/>
      <c r="T199" s="280"/>
      <c r="U199" s="14"/>
      <c r="V199" s="14"/>
      <c r="W199" s="14"/>
      <c r="X199" s="14"/>
      <c r="Y199" s="14"/>
      <c r="Z199" s="14"/>
      <c r="AA199" s="14"/>
      <c r="AB199" s="14"/>
      <c r="AC199" s="14"/>
      <c r="AD199" s="14"/>
      <c r="AE199" s="14"/>
      <c r="AT199" s="281" t="s">
        <v>174</v>
      </c>
      <c r="AU199" s="281" t="s">
        <v>82</v>
      </c>
      <c r="AV199" s="14" t="s">
        <v>82</v>
      </c>
      <c r="AW199" s="14" t="s">
        <v>30</v>
      </c>
      <c r="AX199" s="14" t="s">
        <v>73</v>
      </c>
      <c r="AY199" s="281" t="s">
        <v>161</v>
      </c>
    </row>
    <row r="200" s="15" customFormat="1">
      <c r="A200" s="15"/>
      <c r="B200" s="282"/>
      <c r="C200" s="283"/>
      <c r="D200" s="256" t="s">
        <v>174</v>
      </c>
      <c r="E200" s="284" t="s">
        <v>1</v>
      </c>
      <c r="F200" s="285" t="s">
        <v>180</v>
      </c>
      <c r="G200" s="283"/>
      <c r="H200" s="286">
        <v>96.266000000000005</v>
      </c>
      <c r="I200" s="287"/>
      <c r="J200" s="283"/>
      <c r="K200" s="283"/>
      <c r="L200" s="288"/>
      <c r="M200" s="289"/>
      <c r="N200" s="290"/>
      <c r="O200" s="290"/>
      <c r="P200" s="290"/>
      <c r="Q200" s="290"/>
      <c r="R200" s="290"/>
      <c r="S200" s="290"/>
      <c r="T200" s="291"/>
      <c r="U200" s="15"/>
      <c r="V200" s="15"/>
      <c r="W200" s="15"/>
      <c r="X200" s="15"/>
      <c r="Y200" s="15"/>
      <c r="Z200" s="15"/>
      <c r="AA200" s="15"/>
      <c r="AB200" s="15"/>
      <c r="AC200" s="15"/>
      <c r="AD200" s="15"/>
      <c r="AE200" s="15"/>
      <c r="AT200" s="292" t="s">
        <v>174</v>
      </c>
      <c r="AU200" s="292" t="s">
        <v>82</v>
      </c>
      <c r="AV200" s="15" t="s">
        <v>168</v>
      </c>
      <c r="AW200" s="15" t="s">
        <v>4</v>
      </c>
      <c r="AX200" s="15" t="s">
        <v>80</v>
      </c>
      <c r="AY200" s="292" t="s">
        <v>161</v>
      </c>
    </row>
    <row r="201" s="2" customFormat="1" ht="24" customHeight="1">
      <c r="A201" s="38"/>
      <c r="B201" s="39"/>
      <c r="C201" s="243" t="s">
        <v>261</v>
      </c>
      <c r="D201" s="243" t="s">
        <v>163</v>
      </c>
      <c r="E201" s="244" t="s">
        <v>288</v>
      </c>
      <c r="F201" s="245" t="s">
        <v>289</v>
      </c>
      <c r="G201" s="246" t="s">
        <v>183</v>
      </c>
      <c r="H201" s="247">
        <v>24.32</v>
      </c>
      <c r="I201" s="248"/>
      <c r="J201" s="249">
        <f>ROUND(I201*H201,2)</f>
        <v>0</v>
      </c>
      <c r="K201" s="245" t="s">
        <v>167</v>
      </c>
      <c r="L201" s="44"/>
      <c r="M201" s="250" t="s">
        <v>1</v>
      </c>
      <c r="N201" s="251" t="s">
        <v>38</v>
      </c>
      <c r="O201" s="91"/>
      <c r="P201" s="252">
        <f>O201*H201</f>
        <v>0</v>
      </c>
      <c r="Q201" s="252">
        <v>0</v>
      </c>
      <c r="R201" s="252">
        <f>Q201*H201</f>
        <v>0</v>
      </c>
      <c r="S201" s="252">
        <v>0</v>
      </c>
      <c r="T201" s="253">
        <f>S201*H201</f>
        <v>0</v>
      </c>
      <c r="U201" s="38"/>
      <c r="V201" s="38"/>
      <c r="W201" s="38"/>
      <c r="X201" s="38"/>
      <c r="Y201" s="38"/>
      <c r="Z201" s="38"/>
      <c r="AA201" s="38"/>
      <c r="AB201" s="38"/>
      <c r="AC201" s="38"/>
      <c r="AD201" s="38"/>
      <c r="AE201" s="38"/>
      <c r="AR201" s="254" t="s">
        <v>168</v>
      </c>
      <c r="AT201" s="254" t="s">
        <v>163</v>
      </c>
      <c r="AU201" s="254" t="s">
        <v>82</v>
      </c>
      <c r="AY201" s="17" t="s">
        <v>161</v>
      </c>
      <c r="BE201" s="255">
        <f>IF(N201="základní",J201,0)</f>
        <v>0</v>
      </c>
      <c r="BF201" s="255">
        <f>IF(N201="snížená",J201,0)</f>
        <v>0</v>
      </c>
      <c r="BG201" s="255">
        <f>IF(N201="zákl. přenesená",J201,0)</f>
        <v>0</v>
      </c>
      <c r="BH201" s="255">
        <f>IF(N201="sníž. přenesená",J201,0)</f>
        <v>0</v>
      </c>
      <c r="BI201" s="255">
        <f>IF(N201="nulová",J201,0)</f>
        <v>0</v>
      </c>
      <c r="BJ201" s="17" t="s">
        <v>80</v>
      </c>
      <c r="BK201" s="255">
        <f>ROUND(I201*H201,2)</f>
        <v>0</v>
      </c>
      <c r="BL201" s="17" t="s">
        <v>168</v>
      </c>
      <c r="BM201" s="254" t="s">
        <v>1669</v>
      </c>
    </row>
    <row r="202" s="2" customFormat="1">
      <c r="A202" s="38"/>
      <c r="B202" s="39"/>
      <c r="C202" s="40"/>
      <c r="D202" s="256" t="s">
        <v>170</v>
      </c>
      <c r="E202" s="40"/>
      <c r="F202" s="257" t="s">
        <v>291</v>
      </c>
      <c r="G202" s="40"/>
      <c r="H202" s="40"/>
      <c r="I202" s="154"/>
      <c r="J202" s="40"/>
      <c r="K202" s="40"/>
      <c r="L202" s="44"/>
      <c r="M202" s="258"/>
      <c r="N202" s="259"/>
      <c r="O202" s="91"/>
      <c r="P202" s="91"/>
      <c r="Q202" s="91"/>
      <c r="R202" s="91"/>
      <c r="S202" s="91"/>
      <c r="T202" s="92"/>
      <c r="U202" s="38"/>
      <c r="V202" s="38"/>
      <c r="W202" s="38"/>
      <c r="X202" s="38"/>
      <c r="Y202" s="38"/>
      <c r="Z202" s="38"/>
      <c r="AA202" s="38"/>
      <c r="AB202" s="38"/>
      <c r="AC202" s="38"/>
      <c r="AD202" s="38"/>
      <c r="AE202" s="38"/>
      <c r="AT202" s="17" t="s">
        <v>170</v>
      </c>
      <c r="AU202" s="17" t="s">
        <v>82</v>
      </c>
    </row>
    <row r="203" s="2" customFormat="1">
      <c r="A203" s="38"/>
      <c r="B203" s="39"/>
      <c r="C203" s="40"/>
      <c r="D203" s="256" t="s">
        <v>172</v>
      </c>
      <c r="E203" s="40"/>
      <c r="F203" s="260" t="s">
        <v>292</v>
      </c>
      <c r="G203" s="40"/>
      <c r="H203" s="40"/>
      <c r="I203" s="154"/>
      <c r="J203" s="40"/>
      <c r="K203" s="40"/>
      <c r="L203" s="44"/>
      <c r="M203" s="258"/>
      <c r="N203" s="259"/>
      <c r="O203" s="91"/>
      <c r="P203" s="91"/>
      <c r="Q203" s="91"/>
      <c r="R203" s="91"/>
      <c r="S203" s="91"/>
      <c r="T203" s="92"/>
      <c r="U203" s="38"/>
      <c r="V203" s="38"/>
      <c r="W203" s="38"/>
      <c r="X203" s="38"/>
      <c r="Y203" s="38"/>
      <c r="Z203" s="38"/>
      <c r="AA203" s="38"/>
      <c r="AB203" s="38"/>
      <c r="AC203" s="38"/>
      <c r="AD203" s="38"/>
      <c r="AE203" s="38"/>
      <c r="AT203" s="17" t="s">
        <v>172</v>
      </c>
      <c r="AU203" s="17" t="s">
        <v>82</v>
      </c>
    </row>
    <row r="204" s="13" customFormat="1">
      <c r="A204" s="13"/>
      <c r="B204" s="261"/>
      <c r="C204" s="262"/>
      <c r="D204" s="256" t="s">
        <v>174</v>
      </c>
      <c r="E204" s="263" t="s">
        <v>1</v>
      </c>
      <c r="F204" s="264" t="s">
        <v>293</v>
      </c>
      <c r="G204" s="262"/>
      <c r="H204" s="263" t="s">
        <v>1</v>
      </c>
      <c r="I204" s="265"/>
      <c r="J204" s="262"/>
      <c r="K204" s="262"/>
      <c r="L204" s="266"/>
      <c r="M204" s="267"/>
      <c r="N204" s="268"/>
      <c r="O204" s="268"/>
      <c r="P204" s="268"/>
      <c r="Q204" s="268"/>
      <c r="R204" s="268"/>
      <c r="S204" s="268"/>
      <c r="T204" s="269"/>
      <c r="U204" s="13"/>
      <c r="V204" s="13"/>
      <c r="W204" s="13"/>
      <c r="X204" s="13"/>
      <c r="Y204" s="13"/>
      <c r="Z204" s="13"/>
      <c r="AA204" s="13"/>
      <c r="AB204" s="13"/>
      <c r="AC204" s="13"/>
      <c r="AD204" s="13"/>
      <c r="AE204" s="13"/>
      <c r="AT204" s="270" t="s">
        <v>174</v>
      </c>
      <c r="AU204" s="270" t="s">
        <v>82</v>
      </c>
      <c r="AV204" s="13" t="s">
        <v>80</v>
      </c>
      <c r="AW204" s="13" t="s">
        <v>30</v>
      </c>
      <c r="AX204" s="13" t="s">
        <v>73</v>
      </c>
      <c r="AY204" s="270" t="s">
        <v>161</v>
      </c>
    </row>
    <row r="205" s="14" customFormat="1">
      <c r="A205" s="14"/>
      <c r="B205" s="271"/>
      <c r="C205" s="272"/>
      <c r="D205" s="256" t="s">
        <v>174</v>
      </c>
      <c r="E205" s="273" t="s">
        <v>1</v>
      </c>
      <c r="F205" s="274" t="s">
        <v>1653</v>
      </c>
      <c r="G205" s="272"/>
      <c r="H205" s="275">
        <v>24.32</v>
      </c>
      <c r="I205" s="276"/>
      <c r="J205" s="272"/>
      <c r="K205" s="272"/>
      <c r="L205" s="277"/>
      <c r="M205" s="278"/>
      <c r="N205" s="279"/>
      <c r="O205" s="279"/>
      <c r="P205" s="279"/>
      <c r="Q205" s="279"/>
      <c r="R205" s="279"/>
      <c r="S205" s="279"/>
      <c r="T205" s="280"/>
      <c r="U205" s="14"/>
      <c r="V205" s="14"/>
      <c r="W205" s="14"/>
      <c r="X205" s="14"/>
      <c r="Y205" s="14"/>
      <c r="Z205" s="14"/>
      <c r="AA205" s="14"/>
      <c r="AB205" s="14"/>
      <c r="AC205" s="14"/>
      <c r="AD205" s="14"/>
      <c r="AE205" s="14"/>
      <c r="AT205" s="281" t="s">
        <v>174</v>
      </c>
      <c r="AU205" s="281" t="s">
        <v>82</v>
      </c>
      <c r="AV205" s="14" t="s">
        <v>82</v>
      </c>
      <c r="AW205" s="14" t="s">
        <v>30</v>
      </c>
      <c r="AX205" s="14" t="s">
        <v>80</v>
      </c>
      <c r="AY205" s="281" t="s">
        <v>161</v>
      </c>
    </row>
    <row r="206" s="2" customFormat="1" ht="16.5" customHeight="1">
      <c r="A206" s="38"/>
      <c r="B206" s="39"/>
      <c r="C206" s="293" t="s">
        <v>268</v>
      </c>
      <c r="D206" s="293" t="s">
        <v>296</v>
      </c>
      <c r="E206" s="294" t="s">
        <v>297</v>
      </c>
      <c r="F206" s="295" t="s">
        <v>298</v>
      </c>
      <c r="G206" s="296" t="s">
        <v>282</v>
      </c>
      <c r="H206" s="297">
        <v>43.776000000000003</v>
      </c>
      <c r="I206" s="298"/>
      <c r="J206" s="299">
        <f>ROUND(I206*H206,2)</f>
        <v>0</v>
      </c>
      <c r="K206" s="295" t="s">
        <v>167</v>
      </c>
      <c r="L206" s="300"/>
      <c r="M206" s="301" t="s">
        <v>1</v>
      </c>
      <c r="N206" s="302" t="s">
        <v>38</v>
      </c>
      <c r="O206" s="91"/>
      <c r="P206" s="252">
        <f>O206*H206</f>
        <v>0</v>
      </c>
      <c r="Q206" s="252">
        <v>1</v>
      </c>
      <c r="R206" s="252">
        <f>Q206*H206</f>
        <v>43.776000000000003</v>
      </c>
      <c r="S206" s="252">
        <v>0</v>
      </c>
      <c r="T206" s="253">
        <f>S206*H206</f>
        <v>0</v>
      </c>
      <c r="U206" s="38"/>
      <c r="V206" s="38"/>
      <c r="W206" s="38"/>
      <c r="X206" s="38"/>
      <c r="Y206" s="38"/>
      <c r="Z206" s="38"/>
      <c r="AA206" s="38"/>
      <c r="AB206" s="38"/>
      <c r="AC206" s="38"/>
      <c r="AD206" s="38"/>
      <c r="AE206" s="38"/>
      <c r="AR206" s="254" t="s">
        <v>227</v>
      </c>
      <c r="AT206" s="254" t="s">
        <v>296</v>
      </c>
      <c r="AU206" s="254" t="s">
        <v>82</v>
      </c>
      <c r="AY206" s="17" t="s">
        <v>161</v>
      </c>
      <c r="BE206" s="255">
        <f>IF(N206="základní",J206,0)</f>
        <v>0</v>
      </c>
      <c r="BF206" s="255">
        <f>IF(N206="snížená",J206,0)</f>
        <v>0</v>
      </c>
      <c r="BG206" s="255">
        <f>IF(N206="zákl. přenesená",J206,0)</f>
        <v>0</v>
      </c>
      <c r="BH206" s="255">
        <f>IF(N206="sníž. přenesená",J206,0)</f>
        <v>0</v>
      </c>
      <c r="BI206" s="255">
        <f>IF(N206="nulová",J206,0)</f>
        <v>0</v>
      </c>
      <c r="BJ206" s="17" t="s">
        <v>80</v>
      </c>
      <c r="BK206" s="255">
        <f>ROUND(I206*H206,2)</f>
        <v>0</v>
      </c>
      <c r="BL206" s="17" t="s">
        <v>168</v>
      </c>
      <c r="BM206" s="254" t="s">
        <v>1670</v>
      </c>
    </row>
    <row r="207" s="2" customFormat="1">
      <c r="A207" s="38"/>
      <c r="B207" s="39"/>
      <c r="C207" s="40"/>
      <c r="D207" s="256" t="s">
        <v>170</v>
      </c>
      <c r="E207" s="40"/>
      <c r="F207" s="257" t="s">
        <v>298</v>
      </c>
      <c r="G207" s="40"/>
      <c r="H207" s="40"/>
      <c r="I207" s="154"/>
      <c r="J207" s="40"/>
      <c r="K207" s="40"/>
      <c r="L207" s="44"/>
      <c r="M207" s="258"/>
      <c r="N207" s="259"/>
      <c r="O207" s="91"/>
      <c r="P207" s="91"/>
      <c r="Q207" s="91"/>
      <c r="R207" s="91"/>
      <c r="S207" s="91"/>
      <c r="T207" s="92"/>
      <c r="U207" s="38"/>
      <c r="V207" s="38"/>
      <c r="W207" s="38"/>
      <c r="X207" s="38"/>
      <c r="Y207" s="38"/>
      <c r="Z207" s="38"/>
      <c r="AA207" s="38"/>
      <c r="AB207" s="38"/>
      <c r="AC207" s="38"/>
      <c r="AD207" s="38"/>
      <c r="AE207" s="38"/>
      <c r="AT207" s="17" t="s">
        <v>170</v>
      </c>
      <c r="AU207" s="17" t="s">
        <v>82</v>
      </c>
    </row>
    <row r="208" s="14" customFormat="1">
      <c r="A208" s="14"/>
      <c r="B208" s="271"/>
      <c r="C208" s="272"/>
      <c r="D208" s="256" t="s">
        <v>174</v>
      </c>
      <c r="E208" s="273" t="s">
        <v>1</v>
      </c>
      <c r="F208" s="274" t="s">
        <v>1671</v>
      </c>
      <c r="G208" s="272"/>
      <c r="H208" s="275">
        <v>43.776000000000003</v>
      </c>
      <c r="I208" s="276"/>
      <c r="J208" s="272"/>
      <c r="K208" s="272"/>
      <c r="L208" s="277"/>
      <c r="M208" s="278"/>
      <c r="N208" s="279"/>
      <c r="O208" s="279"/>
      <c r="P208" s="279"/>
      <c r="Q208" s="279"/>
      <c r="R208" s="279"/>
      <c r="S208" s="279"/>
      <c r="T208" s="280"/>
      <c r="U208" s="14"/>
      <c r="V208" s="14"/>
      <c r="W208" s="14"/>
      <c r="X208" s="14"/>
      <c r="Y208" s="14"/>
      <c r="Z208" s="14"/>
      <c r="AA208" s="14"/>
      <c r="AB208" s="14"/>
      <c r="AC208" s="14"/>
      <c r="AD208" s="14"/>
      <c r="AE208" s="14"/>
      <c r="AT208" s="281" t="s">
        <v>174</v>
      </c>
      <c r="AU208" s="281" t="s">
        <v>82</v>
      </c>
      <c r="AV208" s="14" t="s">
        <v>82</v>
      </c>
      <c r="AW208" s="14" t="s">
        <v>30</v>
      </c>
      <c r="AX208" s="14" t="s">
        <v>80</v>
      </c>
      <c r="AY208" s="281" t="s">
        <v>161</v>
      </c>
    </row>
    <row r="209" s="2" customFormat="1" ht="16.5" customHeight="1">
      <c r="A209" s="38"/>
      <c r="B209" s="39"/>
      <c r="C209" s="243" t="s">
        <v>8</v>
      </c>
      <c r="D209" s="243" t="s">
        <v>163</v>
      </c>
      <c r="E209" s="244" t="s">
        <v>302</v>
      </c>
      <c r="F209" s="245" t="s">
        <v>303</v>
      </c>
      <c r="G209" s="246" t="s">
        <v>166</v>
      </c>
      <c r="H209" s="247">
        <v>31.824999999999999</v>
      </c>
      <c r="I209" s="248"/>
      <c r="J209" s="249">
        <f>ROUND(I209*H209,2)</f>
        <v>0</v>
      </c>
      <c r="K209" s="245" t="s">
        <v>167</v>
      </c>
      <c r="L209" s="44"/>
      <c r="M209" s="250" t="s">
        <v>1</v>
      </c>
      <c r="N209" s="251" t="s">
        <v>38</v>
      </c>
      <c r="O209" s="91"/>
      <c r="P209" s="252">
        <f>O209*H209</f>
        <v>0</v>
      </c>
      <c r="Q209" s="252">
        <v>0</v>
      </c>
      <c r="R209" s="252">
        <f>Q209*H209</f>
        <v>0</v>
      </c>
      <c r="S209" s="252">
        <v>0</v>
      </c>
      <c r="T209" s="253">
        <f>S209*H209</f>
        <v>0</v>
      </c>
      <c r="U209" s="38"/>
      <c r="V209" s="38"/>
      <c r="W209" s="38"/>
      <c r="X209" s="38"/>
      <c r="Y209" s="38"/>
      <c r="Z209" s="38"/>
      <c r="AA209" s="38"/>
      <c r="AB209" s="38"/>
      <c r="AC209" s="38"/>
      <c r="AD209" s="38"/>
      <c r="AE209" s="38"/>
      <c r="AR209" s="254" t="s">
        <v>168</v>
      </c>
      <c r="AT209" s="254" t="s">
        <v>163</v>
      </c>
      <c r="AU209" s="254" t="s">
        <v>82</v>
      </c>
      <c r="AY209" s="17" t="s">
        <v>161</v>
      </c>
      <c r="BE209" s="255">
        <f>IF(N209="základní",J209,0)</f>
        <v>0</v>
      </c>
      <c r="BF209" s="255">
        <f>IF(N209="snížená",J209,0)</f>
        <v>0</v>
      </c>
      <c r="BG209" s="255">
        <f>IF(N209="zákl. přenesená",J209,0)</f>
        <v>0</v>
      </c>
      <c r="BH209" s="255">
        <f>IF(N209="sníž. přenesená",J209,0)</f>
        <v>0</v>
      </c>
      <c r="BI209" s="255">
        <f>IF(N209="nulová",J209,0)</f>
        <v>0</v>
      </c>
      <c r="BJ209" s="17" t="s">
        <v>80</v>
      </c>
      <c r="BK209" s="255">
        <f>ROUND(I209*H209,2)</f>
        <v>0</v>
      </c>
      <c r="BL209" s="17" t="s">
        <v>168</v>
      </c>
      <c r="BM209" s="254" t="s">
        <v>1672</v>
      </c>
    </row>
    <row r="210" s="2" customFormat="1">
      <c r="A210" s="38"/>
      <c r="B210" s="39"/>
      <c r="C210" s="40"/>
      <c r="D210" s="256" t="s">
        <v>170</v>
      </c>
      <c r="E210" s="40"/>
      <c r="F210" s="257" t="s">
        <v>305</v>
      </c>
      <c r="G210" s="40"/>
      <c r="H210" s="40"/>
      <c r="I210" s="154"/>
      <c r="J210" s="40"/>
      <c r="K210" s="40"/>
      <c r="L210" s="44"/>
      <c r="M210" s="258"/>
      <c r="N210" s="259"/>
      <c r="O210" s="91"/>
      <c r="P210" s="91"/>
      <c r="Q210" s="91"/>
      <c r="R210" s="91"/>
      <c r="S210" s="91"/>
      <c r="T210" s="92"/>
      <c r="U210" s="38"/>
      <c r="V210" s="38"/>
      <c r="W210" s="38"/>
      <c r="X210" s="38"/>
      <c r="Y210" s="38"/>
      <c r="Z210" s="38"/>
      <c r="AA210" s="38"/>
      <c r="AB210" s="38"/>
      <c r="AC210" s="38"/>
      <c r="AD210" s="38"/>
      <c r="AE210" s="38"/>
      <c r="AT210" s="17" t="s">
        <v>170</v>
      </c>
      <c r="AU210" s="17" t="s">
        <v>82</v>
      </c>
    </row>
    <row r="211" s="2" customFormat="1">
      <c r="A211" s="38"/>
      <c r="B211" s="39"/>
      <c r="C211" s="40"/>
      <c r="D211" s="256" t="s">
        <v>172</v>
      </c>
      <c r="E211" s="40"/>
      <c r="F211" s="260" t="s">
        <v>306</v>
      </c>
      <c r="G211" s="40"/>
      <c r="H211" s="40"/>
      <c r="I211" s="154"/>
      <c r="J211" s="40"/>
      <c r="K211" s="40"/>
      <c r="L211" s="44"/>
      <c r="M211" s="258"/>
      <c r="N211" s="259"/>
      <c r="O211" s="91"/>
      <c r="P211" s="91"/>
      <c r="Q211" s="91"/>
      <c r="R211" s="91"/>
      <c r="S211" s="91"/>
      <c r="T211" s="92"/>
      <c r="U211" s="38"/>
      <c r="V211" s="38"/>
      <c r="W211" s="38"/>
      <c r="X211" s="38"/>
      <c r="Y211" s="38"/>
      <c r="Z211" s="38"/>
      <c r="AA211" s="38"/>
      <c r="AB211" s="38"/>
      <c r="AC211" s="38"/>
      <c r="AD211" s="38"/>
      <c r="AE211" s="38"/>
      <c r="AT211" s="17" t="s">
        <v>172</v>
      </c>
      <c r="AU211" s="17" t="s">
        <v>82</v>
      </c>
    </row>
    <row r="212" s="14" customFormat="1">
      <c r="A212" s="14"/>
      <c r="B212" s="271"/>
      <c r="C212" s="272"/>
      <c r="D212" s="256" t="s">
        <v>174</v>
      </c>
      <c r="E212" s="273" t="s">
        <v>1</v>
      </c>
      <c r="F212" s="274" t="s">
        <v>1249</v>
      </c>
      <c r="G212" s="272"/>
      <c r="H212" s="275">
        <v>31.824999999999999</v>
      </c>
      <c r="I212" s="276"/>
      <c r="J212" s="272"/>
      <c r="K212" s="272"/>
      <c r="L212" s="277"/>
      <c r="M212" s="278"/>
      <c r="N212" s="279"/>
      <c r="O212" s="279"/>
      <c r="P212" s="279"/>
      <c r="Q212" s="279"/>
      <c r="R212" s="279"/>
      <c r="S212" s="279"/>
      <c r="T212" s="280"/>
      <c r="U212" s="14"/>
      <c r="V212" s="14"/>
      <c r="W212" s="14"/>
      <c r="X212" s="14"/>
      <c r="Y212" s="14"/>
      <c r="Z212" s="14"/>
      <c r="AA212" s="14"/>
      <c r="AB212" s="14"/>
      <c r="AC212" s="14"/>
      <c r="AD212" s="14"/>
      <c r="AE212" s="14"/>
      <c r="AT212" s="281" t="s">
        <v>174</v>
      </c>
      <c r="AU212" s="281" t="s">
        <v>82</v>
      </c>
      <c r="AV212" s="14" t="s">
        <v>82</v>
      </c>
      <c r="AW212" s="14" t="s">
        <v>30</v>
      </c>
      <c r="AX212" s="14" t="s">
        <v>80</v>
      </c>
      <c r="AY212" s="281" t="s">
        <v>161</v>
      </c>
    </row>
    <row r="213" s="2" customFormat="1" ht="24" customHeight="1">
      <c r="A213" s="38"/>
      <c r="B213" s="39"/>
      <c r="C213" s="243" t="s">
        <v>279</v>
      </c>
      <c r="D213" s="243" t="s">
        <v>163</v>
      </c>
      <c r="E213" s="244" t="s">
        <v>309</v>
      </c>
      <c r="F213" s="245" t="s">
        <v>310</v>
      </c>
      <c r="G213" s="246" t="s">
        <v>166</v>
      </c>
      <c r="H213" s="247">
        <v>240</v>
      </c>
      <c r="I213" s="248"/>
      <c r="J213" s="249">
        <f>ROUND(I213*H213,2)</f>
        <v>0</v>
      </c>
      <c r="K213" s="245" t="s">
        <v>167</v>
      </c>
      <c r="L213" s="44"/>
      <c r="M213" s="250" t="s">
        <v>1</v>
      </c>
      <c r="N213" s="251" t="s">
        <v>38</v>
      </c>
      <c r="O213" s="91"/>
      <c r="P213" s="252">
        <f>O213*H213</f>
        <v>0</v>
      </c>
      <c r="Q213" s="252">
        <v>0</v>
      </c>
      <c r="R213" s="252">
        <f>Q213*H213</f>
        <v>0</v>
      </c>
      <c r="S213" s="252">
        <v>0</v>
      </c>
      <c r="T213" s="253">
        <f>S213*H213</f>
        <v>0</v>
      </c>
      <c r="U213" s="38"/>
      <c r="V213" s="38"/>
      <c r="W213" s="38"/>
      <c r="X213" s="38"/>
      <c r="Y213" s="38"/>
      <c r="Z213" s="38"/>
      <c r="AA213" s="38"/>
      <c r="AB213" s="38"/>
      <c r="AC213" s="38"/>
      <c r="AD213" s="38"/>
      <c r="AE213" s="38"/>
      <c r="AR213" s="254" t="s">
        <v>168</v>
      </c>
      <c r="AT213" s="254" t="s">
        <v>163</v>
      </c>
      <c r="AU213" s="254" t="s">
        <v>82</v>
      </c>
      <c r="AY213" s="17" t="s">
        <v>161</v>
      </c>
      <c r="BE213" s="255">
        <f>IF(N213="základní",J213,0)</f>
        <v>0</v>
      </c>
      <c r="BF213" s="255">
        <f>IF(N213="snížená",J213,0)</f>
        <v>0</v>
      </c>
      <c r="BG213" s="255">
        <f>IF(N213="zákl. přenesená",J213,0)</f>
        <v>0</v>
      </c>
      <c r="BH213" s="255">
        <f>IF(N213="sníž. přenesená",J213,0)</f>
        <v>0</v>
      </c>
      <c r="BI213" s="255">
        <f>IF(N213="nulová",J213,0)</f>
        <v>0</v>
      </c>
      <c r="BJ213" s="17" t="s">
        <v>80</v>
      </c>
      <c r="BK213" s="255">
        <f>ROUND(I213*H213,2)</f>
        <v>0</v>
      </c>
      <c r="BL213" s="17" t="s">
        <v>168</v>
      </c>
      <c r="BM213" s="254" t="s">
        <v>1673</v>
      </c>
    </row>
    <row r="214" s="2" customFormat="1">
      <c r="A214" s="38"/>
      <c r="B214" s="39"/>
      <c r="C214" s="40"/>
      <c r="D214" s="256" t="s">
        <v>170</v>
      </c>
      <c r="E214" s="40"/>
      <c r="F214" s="257" t="s">
        <v>312</v>
      </c>
      <c r="G214" s="40"/>
      <c r="H214" s="40"/>
      <c r="I214" s="154"/>
      <c r="J214" s="40"/>
      <c r="K214" s="40"/>
      <c r="L214" s="44"/>
      <c r="M214" s="258"/>
      <c r="N214" s="259"/>
      <c r="O214" s="91"/>
      <c r="P214" s="91"/>
      <c r="Q214" s="91"/>
      <c r="R214" s="91"/>
      <c r="S214" s="91"/>
      <c r="T214" s="92"/>
      <c r="U214" s="38"/>
      <c r="V214" s="38"/>
      <c r="W214" s="38"/>
      <c r="X214" s="38"/>
      <c r="Y214" s="38"/>
      <c r="Z214" s="38"/>
      <c r="AA214" s="38"/>
      <c r="AB214" s="38"/>
      <c r="AC214" s="38"/>
      <c r="AD214" s="38"/>
      <c r="AE214" s="38"/>
      <c r="AT214" s="17" t="s">
        <v>170</v>
      </c>
      <c r="AU214" s="17" t="s">
        <v>82</v>
      </c>
    </row>
    <row r="215" s="2" customFormat="1">
      <c r="A215" s="38"/>
      <c r="B215" s="39"/>
      <c r="C215" s="40"/>
      <c r="D215" s="256" t="s">
        <v>172</v>
      </c>
      <c r="E215" s="40"/>
      <c r="F215" s="260" t="s">
        <v>313</v>
      </c>
      <c r="G215" s="40"/>
      <c r="H215" s="40"/>
      <c r="I215" s="154"/>
      <c r="J215" s="40"/>
      <c r="K215" s="40"/>
      <c r="L215" s="44"/>
      <c r="M215" s="258"/>
      <c r="N215" s="259"/>
      <c r="O215" s="91"/>
      <c r="P215" s="91"/>
      <c r="Q215" s="91"/>
      <c r="R215" s="91"/>
      <c r="S215" s="91"/>
      <c r="T215" s="92"/>
      <c r="U215" s="38"/>
      <c r="V215" s="38"/>
      <c r="W215" s="38"/>
      <c r="X215" s="38"/>
      <c r="Y215" s="38"/>
      <c r="Z215" s="38"/>
      <c r="AA215" s="38"/>
      <c r="AB215" s="38"/>
      <c r="AC215" s="38"/>
      <c r="AD215" s="38"/>
      <c r="AE215" s="38"/>
      <c r="AT215" s="17" t="s">
        <v>172</v>
      </c>
      <c r="AU215" s="17" t="s">
        <v>82</v>
      </c>
    </row>
    <row r="216" s="14" customFormat="1">
      <c r="A216" s="14"/>
      <c r="B216" s="271"/>
      <c r="C216" s="272"/>
      <c r="D216" s="256" t="s">
        <v>174</v>
      </c>
      <c r="E216" s="273" t="s">
        <v>1</v>
      </c>
      <c r="F216" s="274" t="s">
        <v>1251</v>
      </c>
      <c r="G216" s="272"/>
      <c r="H216" s="275">
        <v>240</v>
      </c>
      <c r="I216" s="276"/>
      <c r="J216" s="272"/>
      <c r="K216" s="272"/>
      <c r="L216" s="277"/>
      <c r="M216" s="278"/>
      <c r="N216" s="279"/>
      <c r="O216" s="279"/>
      <c r="P216" s="279"/>
      <c r="Q216" s="279"/>
      <c r="R216" s="279"/>
      <c r="S216" s="279"/>
      <c r="T216" s="280"/>
      <c r="U216" s="14"/>
      <c r="V216" s="14"/>
      <c r="W216" s="14"/>
      <c r="X216" s="14"/>
      <c r="Y216" s="14"/>
      <c r="Z216" s="14"/>
      <c r="AA216" s="14"/>
      <c r="AB216" s="14"/>
      <c r="AC216" s="14"/>
      <c r="AD216" s="14"/>
      <c r="AE216" s="14"/>
      <c r="AT216" s="281" t="s">
        <v>174</v>
      </c>
      <c r="AU216" s="281" t="s">
        <v>82</v>
      </c>
      <c r="AV216" s="14" t="s">
        <v>82</v>
      </c>
      <c r="AW216" s="14" t="s">
        <v>30</v>
      </c>
      <c r="AX216" s="14" t="s">
        <v>73</v>
      </c>
      <c r="AY216" s="281" t="s">
        <v>161</v>
      </c>
    </row>
    <row r="217" s="15" customFormat="1">
      <c r="A217" s="15"/>
      <c r="B217" s="282"/>
      <c r="C217" s="283"/>
      <c r="D217" s="256" t="s">
        <v>174</v>
      </c>
      <c r="E217" s="284" t="s">
        <v>1</v>
      </c>
      <c r="F217" s="285" t="s">
        <v>180</v>
      </c>
      <c r="G217" s="283"/>
      <c r="H217" s="286">
        <v>240</v>
      </c>
      <c r="I217" s="287"/>
      <c r="J217" s="283"/>
      <c r="K217" s="283"/>
      <c r="L217" s="288"/>
      <c r="M217" s="289"/>
      <c r="N217" s="290"/>
      <c r="O217" s="290"/>
      <c r="P217" s="290"/>
      <c r="Q217" s="290"/>
      <c r="R217" s="290"/>
      <c r="S217" s="290"/>
      <c r="T217" s="291"/>
      <c r="U217" s="15"/>
      <c r="V217" s="15"/>
      <c r="W217" s="15"/>
      <c r="X217" s="15"/>
      <c r="Y217" s="15"/>
      <c r="Z217" s="15"/>
      <c r="AA217" s="15"/>
      <c r="AB217" s="15"/>
      <c r="AC217" s="15"/>
      <c r="AD217" s="15"/>
      <c r="AE217" s="15"/>
      <c r="AT217" s="292" t="s">
        <v>174</v>
      </c>
      <c r="AU217" s="292" t="s">
        <v>82</v>
      </c>
      <c r="AV217" s="15" t="s">
        <v>168</v>
      </c>
      <c r="AW217" s="15" t="s">
        <v>30</v>
      </c>
      <c r="AX217" s="15" t="s">
        <v>80</v>
      </c>
      <c r="AY217" s="292" t="s">
        <v>161</v>
      </c>
    </row>
    <row r="218" s="2" customFormat="1" ht="16.5" customHeight="1">
      <c r="A218" s="38"/>
      <c r="B218" s="39"/>
      <c r="C218" s="243" t="s">
        <v>287</v>
      </c>
      <c r="D218" s="243" t="s">
        <v>163</v>
      </c>
      <c r="E218" s="244" t="s">
        <v>321</v>
      </c>
      <c r="F218" s="245" t="s">
        <v>322</v>
      </c>
      <c r="G218" s="246" t="s">
        <v>166</v>
      </c>
      <c r="H218" s="247">
        <v>240</v>
      </c>
      <c r="I218" s="248"/>
      <c r="J218" s="249">
        <f>ROUND(I218*H218,2)</f>
        <v>0</v>
      </c>
      <c r="K218" s="245" t="s">
        <v>167</v>
      </c>
      <c r="L218" s="44"/>
      <c r="M218" s="250" t="s">
        <v>1</v>
      </c>
      <c r="N218" s="251" t="s">
        <v>38</v>
      </c>
      <c r="O218" s="91"/>
      <c r="P218" s="252">
        <f>O218*H218</f>
        <v>0</v>
      </c>
      <c r="Q218" s="252">
        <v>0</v>
      </c>
      <c r="R218" s="252">
        <f>Q218*H218</f>
        <v>0</v>
      </c>
      <c r="S218" s="252">
        <v>0</v>
      </c>
      <c r="T218" s="253">
        <f>S218*H218</f>
        <v>0</v>
      </c>
      <c r="U218" s="38"/>
      <c r="V218" s="38"/>
      <c r="W218" s="38"/>
      <c r="X218" s="38"/>
      <c r="Y218" s="38"/>
      <c r="Z218" s="38"/>
      <c r="AA218" s="38"/>
      <c r="AB218" s="38"/>
      <c r="AC218" s="38"/>
      <c r="AD218" s="38"/>
      <c r="AE218" s="38"/>
      <c r="AR218" s="254" t="s">
        <v>168</v>
      </c>
      <c r="AT218" s="254" t="s">
        <v>163</v>
      </c>
      <c r="AU218" s="254" t="s">
        <v>82</v>
      </c>
      <c r="AY218" s="17" t="s">
        <v>161</v>
      </c>
      <c r="BE218" s="255">
        <f>IF(N218="základní",J218,0)</f>
        <v>0</v>
      </c>
      <c r="BF218" s="255">
        <f>IF(N218="snížená",J218,0)</f>
        <v>0</v>
      </c>
      <c r="BG218" s="255">
        <f>IF(N218="zákl. přenesená",J218,0)</f>
        <v>0</v>
      </c>
      <c r="BH218" s="255">
        <f>IF(N218="sníž. přenesená",J218,0)</f>
        <v>0</v>
      </c>
      <c r="BI218" s="255">
        <f>IF(N218="nulová",J218,0)</f>
        <v>0</v>
      </c>
      <c r="BJ218" s="17" t="s">
        <v>80</v>
      </c>
      <c r="BK218" s="255">
        <f>ROUND(I218*H218,2)</f>
        <v>0</v>
      </c>
      <c r="BL218" s="17" t="s">
        <v>168</v>
      </c>
      <c r="BM218" s="254" t="s">
        <v>1674</v>
      </c>
    </row>
    <row r="219" s="2" customFormat="1">
      <c r="A219" s="38"/>
      <c r="B219" s="39"/>
      <c r="C219" s="40"/>
      <c r="D219" s="256" t="s">
        <v>170</v>
      </c>
      <c r="E219" s="40"/>
      <c r="F219" s="257" t="s">
        <v>324</v>
      </c>
      <c r="G219" s="40"/>
      <c r="H219" s="40"/>
      <c r="I219" s="154"/>
      <c r="J219" s="40"/>
      <c r="K219" s="40"/>
      <c r="L219" s="44"/>
      <c r="M219" s="258"/>
      <c r="N219" s="259"/>
      <c r="O219" s="91"/>
      <c r="P219" s="91"/>
      <c r="Q219" s="91"/>
      <c r="R219" s="91"/>
      <c r="S219" s="91"/>
      <c r="T219" s="92"/>
      <c r="U219" s="38"/>
      <c r="V219" s="38"/>
      <c r="W219" s="38"/>
      <c r="X219" s="38"/>
      <c r="Y219" s="38"/>
      <c r="Z219" s="38"/>
      <c r="AA219" s="38"/>
      <c r="AB219" s="38"/>
      <c r="AC219" s="38"/>
      <c r="AD219" s="38"/>
      <c r="AE219" s="38"/>
      <c r="AT219" s="17" t="s">
        <v>170</v>
      </c>
      <c r="AU219" s="17" t="s">
        <v>82</v>
      </c>
    </row>
    <row r="220" s="2" customFormat="1">
      <c r="A220" s="38"/>
      <c r="B220" s="39"/>
      <c r="C220" s="40"/>
      <c r="D220" s="256" t="s">
        <v>172</v>
      </c>
      <c r="E220" s="40"/>
      <c r="F220" s="260" t="s">
        <v>325</v>
      </c>
      <c r="G220" s="40"/>
      <c r="H220" s="40"/>
      <c r="I220" s="154"/>
      <c r="J220" s="40"/>
      <c r="K220" s="40"/>
      <c r="L220" s="44"/>
      <c r="M220" s="258"/>
      <c r="N220" s="259"/>
      <c r="O220" s="91"/>
      <c r="P220" s="91"/>
      <c r="Q220" s="91"/>
      <c r="R220" s="91"/>
      <c r="S220" s="91"/>
      <c r="T220" s="92"/>
      <c r="U220" s="38"/>
      <c r="V220" s="38"/>
      <c r="W220" s="38"/>
      <c r="X220" s="38"/>
      <c r="Y220" s="38"/>
      <c r="Z220" s="38"/>
      <c r="AA220" s="38"/>
      <c r="AB220" s="38"/>
      <c r="AC220" s="38"/>
      <c r="AD220" s="38"/>
      <c r="AE220" s="38"/>
      <c r="AT220" s="17" t="s">
        <v>172</v>
      </c>
      <c r="AU220" s="17" t="s">
        <v>82</v>
      </c>
    </row>
    <row r="221" s="14" customFormat="1">
      <c r="A221" s="14"/>
      <c r="B221" s="271"/>
      <c r="C221" s="272"/>
      <c r="D221" s="256" t="s">
        <v>174</v>
      </c>
      <c r="E221" s="273" t="s">
        <v>1</v>
      </c>
      <c r="F221" s="274" t="s">
        <v>1253</v>
      </c>
      <c r="G221" s="272"/>
      <c r="H221" s="275">
        <v>240</v>
      </c>
      <c r="I221" s="276"/>
      <c r="J221" s="272"/>
      <c r="K221" s="272"/>
      <c r="L221" s="277"/>
      <c r="M221" s="278"/>
      <c r="N221" s="279"/>
      <c r="O221" s="279"/>
      <c r="P221" s="279"/>
      <c r="Q221" s="279"/>
      <c r="R221" s="279"/>
      <c r="S221" s="279"/>
      <c r="T221" s="280"/>
      <c r="U221" s="14"/>
      <c r="V221" s="14"/>
      <c r="W221" s="14"/>
      <c r="X221" s="14"/>
      <c r="Y221" s="14"/>
      <c r="Z221" s="14"/>
      <c r="AA221" s="14"/>
      <c r="AB221" s="14"/>
      <c r="AC221" s="14"/>
      <c r="AD221" s="14"/>
      <c r="AE221" s="14"/>
      <c r="AT221" s="281" t="s">
        <v>174</v>
      </c>
      <c r="AU221" s="281" t="s">
        <v>82</v>
      </c>
      <c r="AV221" s="14" t="s">
        <v>82</v>
      </c>
      <c r="AW221" s="14" t="s">
        <v>30</v>
      </c>
      <c r="AX221" s="14" t="s">
        <v>80</v>
      </c>
      <c r="AY221" s="281" t="s">
        <v>161</v>
      </c>
    </row>
    <row r="222" s="13" customFormat="1">
      <c r="A222" s="13"/>
      <c r="B222" s="261"/>
      <c r="C222" s="262"/>
      <c r="D222" s="256" t="s">
        <v>174</v>
      </c>
      <c r="E222" s="263" t="s">
        <v>1</v>
      </c>
      <c r="F222" s="264" t="s">
        <v>327</v>
      </c>
      <c r="G222" s="262"/>
      <c r="H222" s="263" t="s">
        <v>1</v>
      </c>
      <c r="I222" s="265"/>
      <c r="J222" s="262"/>
      <c r="K222" s="262"/>
      <c r="L222" s="266"/>
      <c r="M222" s="267"/>
      <c r="N222" s="268"/>
      <c r="O222" s="268"/>
      <c r="P222" s="268"/>
      <c r="Q222" s="268"/>
      <c r="R222" s="268"/>
      <c r="S222" s="268"/>
      <c r="T222" s="269"/>
      <c r="U222" s="13"/>
      <c r="V222" s="13"/>
      <c r="W222" s="13"/>
      <c r="X222" s="13"/>
      <c r="Y222" s="13"/>
      <c r="Z222" s="13"/>
      <c r="AA222" s="13"/>
      <c r="AB222" s="13"/>
      <c r="AC222" s="13"/>
      <c r="AD222" s="13"/>
      <c r="AE222" s="13"/>
      <c r="AT222" s="270" t="s">
        <v>174</v>
      </c>
      <c r="AU222" s="270" t="s">
        <v>82</v>
      </c>
      <c r="AV222" s="13" t="s">
        <v>80</v>
      </c>
      <c r="AW222" s="13" t="s">
        <v>30</v>
      </c>
      <c r="AX222" s="13" t="s">
        <v>73</v>
      </c>
      <c r="AY222" s="270" t="s">
        <v>161</v>
      </c>
    </row>
    <row r="223" s="2" customFormat="1" ht="24" customHeight="1">
      <c r="A223" s="38"/>
      <c r="B223" s="39"/>
      <c r="C223" s="243" t="s">
        <v>295</v>
      </c>
      <c r="D223" s="243" t="s">
        <v>163</v>
      </c>
      <c r="E223" s="244" t="s">
        <v>1675</v>
      </c>
      <c r="F223" s="245" t="s">
        <v>1676</v>
      </c>
      <c r="G223" s="246" t="s">
        <v>166</v>
      </c>
      <c r="H223" s="247">
        <v>240</v>
      </c>
      <c r="I223" s="248"/>
      <c r="J223" s="249">
        <f>ROUND(I223*H223,2)</f>
        <v>0</v>
      </c>
      <c r="K223" s="245" t="s">
        <v>167</v>
      </c>
      <c r="L223" s="44"/>
      <c r="M223" s="250" t="s">
        <v>1</v>
      </c>
      <c r="N223" s="251" t="s">
        <v>38</v>
      </c>
      <c r="O223" s="91"/>
      <c r="P223" s="252">
        <f>O223*H223</f>
        <v>0</v>
      </c>
      <c r="Q223" s="252">
        <v>0</v>
      </c>
      <c r="R223" s="252">
        <f>Q223*H223</f>
        <v>0</v>
      </c>
      <c r="S223" s="252">
        <v>0</v>
      </c>
      <c r="T223" s="253">
        <f>S223*H223</f>
        <v>0</v>
      </c>
      <c r="U223" s="38"/>
      <c r="V223" s="38"/>
      <c r="W223" s="38"/>
      <c r="X223" s="38"/>
      <c r="Y223" s="38"/>
      <c r="Z223" s="38"/>
      <c r="AA223" s="38"/>
      <c r="AB223" s="38"/>
      <c r="AC223" s="38"/>
      <c r="AD223" s="38"/>
      <c r="AE223" s="38"/>
      <c r="AR223" s="254" t="s">
        <v>168</v>
      </c>
      <c r="AT223" s="254" t="s">
        <v>163</v>
      </c>
      <c r="AU223" s="254" t="s">
        <v>82</v>
      </c>
      <c r="AY223" s="17" t="s">
        <v>161</v>
      </c>
      <c r="BE223" s="255">
        <f>IF(N223="základní",J223,0)</f>
        <v>0</v>
      </c>
      <c r="BF223" s="255">
        <f>IF(N223="snížená",J223,0)</f>
        <v>0</v>
      </c>
      <c r="BG223" s="255">
        <f>IF(N223="zákl. přenesená",J223,0)</f>
        <v>0</v>
      </c>
      <c r="BH223" s="255">
        <f>IF(N223="sníž. přenesená",J223,0)</f>
        <v>0</v>
      </c>
      <c r="BI223" s="255">
        <f>IF(N223="nulová",J223,0)</f>
        <v>0</v>
      </c>
      <c r="BJ223" s="17" t="s">
        <v>80</v>
      </c>
      <c r="BK223" s="255">
        <f>ROUND(I223*H223,2)</f>
        <v>0</v>
      </c>
      <c r="BL223" s="17" t="s">
        <v>168</v>
      </c>
      <c r="BM223" s="254" t="s">
        <v>1677</v>
      </c>
    </row>
    <row r="224" s="2" customFormat="1">
      <c r="A224" s="38"/>
      <c r="B224" s="39"/>
      <c r="C224" s="40"/>
      <c r="D224" s="256" t="s">
        <v>170</v>
      </c>
      <c r="E224" s="40"/>
      <c r="F224" s="257" t="s">
        <v>1678</v>
      </c>
      <c r="G224" s="40"/>
      <c r="H224" s="40"/>
      <c r="I224" s="154"/>
      <c r="J224" s="40"/>
      <c r="K224" s="40"/>
      <c r="L224" s="44"/>
      <c r="M224" s="258"/>
      <c r="N224" s="259"/>
      <c r="O224" s="91"/>
      <c r="P224" s="91"/>
      <c r="Q224" s="91"/>
      <c r="R224" s="91"/>
      <c r="S224" s="91"/>
      <c r="T224" s="92"/>
      <c r="U224" s="38"/>
      <c r="V224" s="38"/>
      <c r="W224" s="38"/>
      <c r="X224" s="38"/>
      <c r="Y224" s="38"/>
      <c r="Z224" s="38"/>
      <c r="AA224" s="38"/>
      <c r="AB224" s="38"/>
      <c r="AC224" s="38"/>
      <c r="AD224" s="38"/>
      <c r="AE224" s="38"/>
      <c r="AT224" s="17" t="s">
        <v>170</v>
      </c>
      <c r="AU224" s="17" t="s">
        <v>82</v>
      </c>
    </row>
    <row r="225" s="2" customFormat="1">
      <c r="A225" s="38"/>
      <c r="B225" s="39"/>
      <c r="C225" s="40"/>
      <c r="D225" s="256" t="s">
        <v>172</v>
      </c>
      <c r="E225" s="40"/>
      <c r="F225" s="260" t="s">
        <v>333</v>
      </c>
      <c r="G225" s="40"/>
      <c r="H225" s="40"/>
      <c r="I225" s="154"/>
      <c r="J225" s="40"/>
      <c r="K225" s="40"/>
      <c r="L225" s="44"/>
      <c r="M225" s="258"/>
      <c r="N225" s="259"/>
      <c r="O225" s="91"/>
      <c r="P225" s="91"/>
      <c r="Q225" s="91"/>
      <c r="R225" s="91"/>
      <c r="S225" s="91"/>
      <c r="T225" s="92"/>
      <c r="U225" s="38"/>
      <c r="V225" s="38"/>
      <c r="W225" s="38"/>
      <c r="X225" s="38"/>
      <c r="Y225" s="38"/>
      <c r="Z225" s="38"/>
      <c r="AA225" s="38"/>
      <c r="AB225" s="38"/>
      <c r="AC225" s="38"/>
      <c r="AD225" s="38"/>
      <c r="AE225" s="38"/>
      <c r="AT225" s="17" t="s">
        <v>172</v>
      </c>
      <c r="AU225" s="17" t="s">
        <v>82</v>
      </c>
    </row>
    <row r="226" s="2" customFormat="1" ht="16.5" customHeight="1">
      <c r="A226" s="38"/>
      <c r="B226" s="39"/>
      <c r="C226" s="243" t="s">
        <v>301</v>
      </c>
      <c r="D226" s="243" t="s">
        <v>163</v>
      </c>
      <c r="E226" s="244" t="s">
        <v>1679</v>
      </c>
      <c r="F226" s="245" t="s">
        <v>1680</v>
      </c>
      <c r="G226" s="246" t="s">
        <v>166</v>
      </c>
      <c r="H226" s="247">
        <v>240</v>
      </c>
      <c r="I226" s="248"/>
      <c r="J226" s="249">
        <f>ROUND(I226*H226,2)</f>
        <v>0</v>
      </c>
      <c r="K226" s="245" t="s">
        <v>167</v>
      </c>
      <c r="L226" s="44"/>
      <c r="M226" s="250" t="s">
        <v>1</v>
      </c>
      <c r="N226" s="251" t="s">
        <v>38</v>
      </c>
      <c r="O226" s="91"/>
      <c r="P226" s="252">
        <f>O226*H226</f>
        <v>0</v>
      </c>
      <c r="Q226" s="252">
        <v>0.0039712000000000003</v>
      </c>
      <c r="R226" s="252">
        <f>Q226*H226</f>
        <v>0.95308800000000005</v>
      </c>
      <c r="S226" s="252">
        <v>0</v>
      </c>
      <c r="T226" s="253">
        <f>S226*H226</f>
        <v>0</v>
      </c>
      <c r="U226" s="38"/>
      <c r="V226" s="38"/>
      <c r="W226" s="38"/>
      <c r="X226" s="38"/>
      <c r="Y226" s="38"/>
      <c r="Z226" s="38"/>
      <c r="AA226" s="38"/>
      <c r="AB226" s="38"/>
      <c r="AC226" s="38"/>
      <c r="AD226" s="38"/>
      <c r="AE226" s="38"/>
      <c r="AR226" s="254" t="s">
        <v>168</v>
      </c>
      <c r="AT226" s="254" t="s">
        <v>163</v>
      </c>
      <c r="AU226" s="254" t="s">
        <v>82</v>
      </c>
      <c r="AY226" s="17" t="s">
        <v>161</v>
      </c>
      <c r="BE226" s="255">
        <f>IF(N226="základní",J226,0)</f>
        <v>0</v>
      </c>
      <c r="BF226" s="255">
        <f>IF(N226="snížená",J226,0)</f>
        <v>0</v>
      </c>
      <c r="BG226" s="255">
        <f>IF(N226="zákl. přenesená",J226,0)</f>
        <v>0</v>
      </c>
      <c r="BH226" s="255">
        <f>IF(N226="sníž. přenesená",J226,0)</f>
        <v>0</v>
      </c>
      <c r="BI226" s="255">
        <f>IF(N226="nulová",J226,0)</f>
        <v>0</v>
      </c>
      <c r="BJ226" s="17" t="s">
        <v>80</v>
      </c>
      <c r="BK226" s="255">
        <f>ROUND(I226*H226,2)</f>
        <v>0</v>
      </c>
      <c r="BL226" s="17" t="s">
        <v>168</v>
      </c>
      <c r="BM226" s="254" t="s">
        <v>1681</v>
      </c>
    </row>
    <row r="227" s="2" customFormat="1">
      <c r="A227" s="38"/>
      <c r="B227" s="39"/>
      <c r="C227" s="40"/>
      <c r="D227" s="256" t="s">
        <v>170</v>
      </c>
      <c r="E227" s="40"/>
      <c r="F227" s="257" t="s">
        <v>1682</v>
      </c>
      <c r="G227" s="40"/>
      <c r="H227" s="40"/>
      <c r="I227" s="154"/>
      <c r="J227" s="40"/>
      <c r="K227" s="40"/>
      <c r="L227" s="44"/>
      <c r="M227" s="258"/>
      <c r="N227" s="259"/>
      <c r="O227" s="91"/>
      <c r="P227" s="91"/>
      <c r="Q227" s="91"/>
      <c r="R227" s="91"/>
      <c r="S227" s="91"/>
      <c r="T227" s="92"/>
      <c r="U227" s="38"/>
      <c r="V227" s="38"/>
      <c r="W227" s="38"/>
      <c r="X227" s="38"/>
      <c r="Y227" s="38"/>
      <c r="Z227" s="38"/>
      <c r="AA227" s="38"/>
      <c r="AB227" s="38"/>
      <c r="AC227" s="38"/>
      <c r="AD227" s="38"/>
      <c r="AE227" s="38"/>
      <c r="AT227" s="17" t="s">
        <v>170</v>
      </c>
      <c r="AU227" s="17" t="s">
        <v>82</v>
      </c>
    </row>
    <row r="228" s="2" customFormat="1">
      <c r="A228" s="38"/>
      <c r="B228" s="39"/>
      <c r="C228" s="40"/>
      <c r="D228" s="256" t="s">
        <v>172</v>
      </c>
      <c r="E228" s="40"/>
      <c r="F228" s="260" t="s">
        <v>1683</v>
      </c>
      <c r="G228" s="40"/>
      <c r="H228" s="40"/>
      <c r="I228" s="154"/>
      <c r="J228" s="40"/>
      <c r="K228" s="40"/>
      <c r="L228" s="44"/>
      <c r="M228" s="258"/>
      <c r="N228" s="259"/>
      <c r="O228" s="91"/>
      <c r="P228" s="91"/>
      <c r="Q228" s="91"/>
      <c r="R228" s="91"/>
      <c r="S228" s="91"/>
      <c r="T228" s="92"/>
      <c r="U228" s="38"/>
      <c r="V228" s="38"/>
      <c r="W228" s="38"/>
      <c r="X228" s="38"/>
      <c r="Y228" s="38"/>
      <c r="Z228" s="38"/>
      <c r="AA228" s="38"/>
      <c r="AB228" s="38"/>
      <c r="AC228" s="38"/>
      <c r="AD228" s="38"/>
      <c r="AE228" s="38"/>
      <c r="AT228" s="17" t="s">
        <v>172</v>
      </c>
      <c r="AU228" s="17" t="s">
        <v>82</v>
      </c>
    </row>
    <row r="229" s="14" customFormat="1">
      <c r="A229" s="14"/>
      <c r="B229" s="271"/>
      <c r="C229" s="272"/>
      <c r="D229" s="256" t="s">
        <v>174</v>
      </c>
      <c r="E229" s="273" t="s">
        <v>1</v>
      </c>
      <c r="F229" s="274" t="s">
        <v>1251</v>
      </c>
      <c r="G229" s="272"/>
      <c r="H229" s="275">
        <v>240</v>
      </c>
      <c r="I229" s="276"/>
      <c r="J229" s="272"/>
      <c r="K229" s="272"/>
      <c r="L229" s="277"/>
      <c r="M229" s="278"/>
      <c r="N229" s="279"/>
      <c r="O229" s="279"/>
      <c r="P229" s="279"/>
      <c r="Q229" s="279"/>
      <c r="R229" s="279"/>
      <c r="S229" s="279"/>
      <c r="T229" s="280"/>
      <c r="U229" s="14"/>
      <c r="V229" s="14"/>
      <c r="W229" s="14"/>
      <c r="X229" s="14"/>
      <c r="Y229" s="14"/>
      <c r="Z229" s="14"/>
      <c r="AA229" s="14"/>
      <c r="AB229" s="14"/>
      <c r="AC229" s="14"/>
      <c r="AD229" s="14"/>
      <c r="AE229" s="14"/>
      <c r="AT229" s="281" t="s">
        <v>174</v>
      </c>
      <c r="AU229" s="281" t="s">
        <v>82</v>
      </c>
      <c r="AV229" s="14" t="s">
        <v>82</v>
      </c>
      <c r="AW229" s="14" t="s">
        <v>30</v>
      </c>
      <c r="AX229" s="14" t="s">
        <v>73</v>
      </c>
      <c r="AY229" s="281" t="s">
        <v>161</v>
      </c>
    </row>
    <row r="230" s="15" customFormat="1">
      <c r="A230" s="15"/>
      <c r="B230" s="282"/>
      <c r="C230" s="283"/>
      <c r="D230" s="256" t="s">
        <v>174</v>
      </c>
      <c r="E230" s="284" t="s">
        <v>1</v>
      </c>
      <c r="F230" s="285" t="s">
        <v>180</v>
      </c>
      <c r="G230" s="283"/>
      <c r="H230" s="286">
        <v>240</v>
      </c>
      <c r="I230" s="287"/>
      <c r="J230" s="283"/>
      <c r="K230" s="283"/>
      <c r="L230" s="288"/>
      <c r="M230" s="289"/>
      <c r="N230" s="290"/>
      <c r="O230" s="290"/>
      <c r="P230" s="290"/>
      <c r="Q230" s="290"/>
      <c r="R230" s="290"/>
      <c r="S230" s="290"/>
      <c r="T230" s="291"/>
      <c r="U230" s="15"/>
      <c r="V230" s="15"/>
      <c r="W230" s="15"/>
      <c r="X230" s="15"/>
      <c r="Y230" s="15"/>
      <c r="Z230" s="15"/>
      <c r="AA230" s="15"/>
      <c r="AB230" s="15"/>
      <c r="AC230" s="15"/>
      <c r="AD230" s="15"/>
      <c r="AE230" s="15"/>
      <c r="AT230" s="292" t="s">
        <v>174</v>
      </c>
      <c r="AU230" s="292" t="s">
        <v>82</v>
      </c>
      <c r="AV230" s="15" t="s">
        <v>168</v>
      </c>
      <c r="AW230" s="15" t="s">
        <v>30</v>
      </c>
      <c r="AX230" s="15" t="s">
        <v>80</v>
      </c>
      <c r="AY230" s="292" t="s">
        <v>161</v>
      </c>
    </row>
    <row r="231" s="2" customFormat="1" ht="16.5" customHeight="1">
      <c r="A231" s="38"/>
      <c r="B231" s="39"/>
      <c r="C231" s="293" t="s">
        <v>308</v>
      </c>
      <c r="D231" s="293" t="s">
        <v>296</v>
      </c>
      <c r="E231" s="294" t="s">
        <v>315</v>
      </c>
      <c r="F231" s="295" t="s">
        <v>316</v>
      </c>
      <c r="G231" s="296" t="s">
        <v>317</v>
      </c>
      <c r="H231" s="297">
        <v>7.2000000000000002</v>
      </c>
      <c r="I231" s="298"/>
      <c r="J231" s="299">
        <f>ROUND(I231*H231,2)</f>
        <v>0</v>
      </c>
      <c r="K231" s="295" t="s">
        <v>167</v>
      </c>
      <c r="L231" s="300"/>
      <c r="M231" s="301" t="s">
        <v>1</v>
      </c>
      <c r="N231" s="302" t="s">
        <v>38</v>
      </c>
      <c r="O231" s="91"/>
      <c r="P231" s="252">
        <f>O231*H231</f>
        <v>0</v>
      </c>
      <c r="Q231" s="252">
        <v>0.001</v>
      </c>
      <c r="R231" s="252">
        <f>Q231*H231</f>
        <v>0.0072000000000000007</v>
      </c>
      <c r="S231" s="252">
        <v>0</v>
      </c>
      <c r="T231" s="253">
        <f>S231*H231</f>
        <v>0</v>
      </c>
      <c r="U231" s="38"/>
      <c r="V231" s="38"/>
      <c r="W231" s="38"/>
      <c r="X231" s="38"/>
      <c r="Y231" s="38"/>
      <c r="Z231" s="38"/>
      <c r="AA231" s="38"/>
      <c r="AB231" s="38"/>
      <c r="AC231" s="38"/>
      <c r="AD231" s="38"/>
      <c r="AE231" s="38"/>
      <c r="AR231" s="254" t="s">
        <v>227</v>
      </c>
      <c r="AT231" s="254" t="s">
        <v>296</v>
      </c>
      <c r="AU231" s="254" t="s">
        <v>82</v>
      </c>
      <c r="AY231" s="17" t="s">
        <v>161</v>
      </c>
      <c r="BE231" s="255">
        <f>IF(N231="základní",J231,0)</f>
        <v>0</v>
      </c>
      <c r="BF231" s="255">
        <f>IF(N231="snížená",J231,0)</f>
        <v>0</v>
      </c>
      <c r="BG231" s="255">
        <f>IF(N231="zákl. přenesená",J231,0)</f>
        <v>0</v>
      </c>
      <c r="BH231" s="255">
        <f>IF(N231="sníž. přenesená",J231,0)</f>
        <v>0</v>
      </c>
      <c r="BI231" s="255">
        <f>IF(N231="nulová",J231,0)</f>
        <v>0</v>
      </c>
      <c r="BJ231" s="17" t="s">
        <v>80</v>
      </c>
      <c r="BK231" s="255">
        <f>ROUND(I231*H231,2)</f>
        <v>0</v>
      </c>
      <c r="BL231" s="17" t="s">
        <v>168</v>
      </c>
      <c r="BM231" s="254" t="s">
        <v>1684</v>
      </c>
    </row>
    <row r="232" s="2" customFormat="1">
      <c r="A232" s="38"/>
      <c r="B232" s="39"/>
      <c r="C232" s="40"/>
      <c r="D232" s="256" t="s">
        <v>170</v>
      </c>
      <c r="E232" s="40"/>
      <c r="F232" s="257" t="s">
        <v>316</v>
      </c>
      <c r="G232" s="40"/>
      <c r="H232" s="40"/>
      <c r="I232" s="154"/>
      <c r="J232" s="40"/>
      <c r="K232" s="40"/>
      <c r="L232" s="44"/>
      <c r="M232" s="258"/>
      <c r="N232" s="259"/>
      <c r="O232" s="91"/>
      <c r="P232" s="91"/>
      <c r="Q232" s="91"/>
      <c r="R232" s="91"/>
      <c r="S232" s="91"/>
      <c r="T232" s="92"/>
      <c r="U232" s="38"/>
      <c r="V232" s="38"/>
      <c r="W232" s="38"/>
      <c r="X232" s="38"/>
      <c r="Y232" s="38"/>
      <c r="Z232" s="38"/>
      <c r="AA232" s="38"/>
      <c r="AB232" s="38"/>
      <c r="AC232" s="38"/>
      <c r="AD232" s="38"/>
      <c r="AE232" s="38"/>
      <c r="AT232" s="17" t="s">
        <v>170</v>
      </c>
      <c r="AU232" s="17" t="s">
        <v>82</v>
      </c>
    </row>
    <row r="233" s="14" customFormat="1">
      <c r="A233" s="14"/>
      <c r="B233" s="271"/>
      <c r="C233" s="272"/>
      <c r="D233" s="256" t="s">
        <v>174</v>
      </c>
      <c r="E233" s="273" t="s">
        <v>1</v>
      </c>
      <c r="F233" s="274" t="s">
        <v>1259</v>
      </c>
      <c r="G233" s="272"/>
      <c r="H233" s="275">
        <v>7.2000000000000002</v>
      </c>
      <c r="I233" s="276"/>
      <c r="J233" s="272"/>
      <c r="K233" s="272"/>
      <c r="L233" s="277"/>
      <c r="M233" s="278"/>
      <c r="N233" s="279"/>
      <c r="O233" s="279"/>
      <c r="P233" s="279"/>
      <c r="Q233" s="279"/>
      <c r="R233" s="279"/>
      <c r="S233" s="279"/>
      <c r="T233" s="280"/>
      <c r="U233" s="14"/>
      <c r="V233" s="14"/>
      <c r="W233" s="14"/>
      <c r="X233" s="14"/>
      <c r="Y233" s="14"/>
      <c r="Z233" s="14"/>
      <c r="AA233" s="14"/>
      <c r="AB233" s="14"/>
      <c r="AC233" s="14"/>
      <c r="AD233" s="14"/>
      <c r="AE233" s="14"/>
      <c r="AT233" s="281" t="s">
        <v>174</v>
      </c>
      <c r="AU233" s="281" t="s">
        <v>82</v>
      </c>
      <c r="AV233" s="14" t="s">
        <v>82</v>
      </c>
      <c r="AW233" s="14" t="s">
        <v>30</v>
      </c>
      <c r="AX233" s="14" t="s">
        <v>80</v>
      </c>
      <c r="AY233" s="281" t="s">
        <v>161</v>
      </c>
    </row>
    <row r="234" s="12" customFormat="1" ht="22.8" customHeight="1">
      <c r="A234" s="12"/>
      <c r="B234" s="227"/>
      <c r="C234" s="228"/>
      <c r="D234" s="229" t="s">
        <v>72</v>
      </c>
      <c r="E234" s="241" t="s">
        <v>82</v>
      </c>
      <c r="F234" s="241" t="s">
        <v>1470</v>
      </c>
      <c r="G234" s="228"/>
      <c r="H234" s="228"/>
      <c r="I234" s="231"/>
      <c r="J234" s="242">
        <f>BK234</f>
        <v>0</v>
      </c>
      <c r="K234" s="228"/>
      <c r="L234" s="233"/>
      <c r="M234" s="234"/>
      <c r="N234" s="235"/>
      <c r="O234" s="235"/>
      <c r="P234" s="236">
        <f>SUM(P235:P269)</f>
        <v>0</v>
      </c>
      <c r="Q234" s="235"/>
      <c r="R234" s="236">
        <f>SUM(R235:R269)</f>
        <v>67.586478100206506</v>
      </c>
      <c r="S234" s="235"/>
      <c r="T234" s="237">
        <f>SUM(T235:T269)</f>
        <v>0</v>
      </c>
      <c r="U234" s="12"/>
      <c r="V234" s="12"/>
      <c r="W234" s="12"/>
      <c r="X234" s="12"/>
      <c r="Y234" s="12"/>
      <c r="Z234" s="12"/>
      <c r="AA234" s="12"/>
      <c r="AB234" s="12"/>
      <c r="AC234" s="12"/>
      <c r="AD234" s="12"/>
      <c r="AE234" s="12"/>
      <c r="AR234" s="238" t="s">
        <v>80</v>
      </c>
      <c r="AT234" s="239" t="s">
        <v>72</v>
      </c>
      <c r="AU234" s="239" t="s">
        <v>80</v>
      </c>
      <c r="AY234" s="238" t="s">
        <v>161</v>
      </c>
      <c r="BK234" s="240">
        <f>SUM(BK235:BK269)</f>
        <v>0</v>
      </c>
    </row>
    <row r="235" s="2" customFormat="1" ht="24" customHeight="1">
      <c r="A235" s="38"/>
      <c r="B235" s="39"/>
      <c r="C235" s="243" t="s">
        <v>7</v>
      </c>
      <c r="D235" s="243" t="s">
        <v>163</v>
      </c>
      <c r="E235" s="244" t="s">
        <v>336</v>
      </c>
      <c r="F235" s="245" t="s">
        <v>337</v>
      </c>
      <c r="G235" s="246" t="s">
        <v>191</v>
      </c>
      <c r="H235" s="247">
        <v>125.31999999999999</v>
      </c>
      <c r="I235" s="248"/>
      <c r="J235" s="249">
        <f>ROUND(I235*H235,2)</f>
        <v>0</v>
      </c>
      <c r="K235" s="245" t="s">
        <v>167</v>
      </c>
      <c r="L235" s="44"/>
      <c r="M235" s="250" t="s">
        <v>1</v>
      </c>
      <c r="N235" s="251" t="s">
        <v>38</v>
      </c>
      <c r="O235" s="91"/>
      <c r="P235" s="252">
        <f>O235*H235</f>
        <v>0</v>
      </c>
      <c r="Q235" s="252">
        <v>0.00021657999999999999</v>
      </c>
      <c r="R235" s="252">
        <f>Q235*H235</f>
        <v>0.027141805599999996</v>
      </c>
      <c r="S235" s="252">
        <v>0</v>
      </c>
      <c r="T235" s="253">
        <f>S235*H235</f>
        <v>0</v>
      </c>
      <c r="U235" s="38"/>
      <c r="V235" s="38"/>
      <c r="W235" s="38"/>
      <c r="X235" s="38"/>
      <c r="Y235" s="38"/>
      <c r="Z235" s="38"/>
      <c r="AA235" s="38"/>
      <c r="AB235" s="38"/>
      <c r="AC235" s="38"/>
      <c r="AD235" s="38"/>
      <c r="AE235" s="38"/>
      <c r="AR235" s="254" t="s">
        <v>168</v>
      </c>
      <c r="AT235" s="254" t="s">
        <v>163</v>
      </c>
      <c r="AU235" s="254" t="s">
        <v>82</v>
      </c>
      <c r="AY235" s="17" t="s">
        <v>161</v>
      </c>
      <c r="BE235" s="255">
        <f>IF(N235="základní",J235,0)</f>
        <v>0</v>
      </c>
      <c r="BF235" s="255">
        <f>IF(N235="snížená",J235,0)</f>
        <v>0</v>
      </c>
      <c r="BG235" s="255">
        <f>IF(N235="zákl. přenesená",J235,0)</f>
        <v>0</v>
      </c>
      <c r="BH235" s="255">
        <f>IF(N235="sníž. přenesená",J235,0)</f>
        <v>0</v>
      </c>
      <c r="BI235" s="255">
        <f>IF(N235="nulová",J235,0)</f>
        <v>0</v>
      </c>
      <c r="BJ235" s="17" t="s">
        <v>80</v>
      </c>
      <c r="BK235" s="255">
        <f>ROUND(I235*H235,2)</f>
        <v>0</v>
      </c>
      <c r="BL235" s="17" t="s">
        <v>168</v>
      </c>
      <c r="BM235" s="254" t="s">
        <v>1685</v>
      </c>
    </row>
    <row r="236" s="2" customFormat="1">
      <c r="A236" s="38"/>
      <c r="B236" s="39"/>
      <c r="C236" s="40"/>
      <c r="D236" s="256" t="s">
        <v>170</v>
      </c>
      <c r="E236" s="40"/>
      <c r="F236" s="257" t="s">
        <v>339</v>
      </c>
      <c r="G236" s="40"/>
      <c r="H236" s="40"/>
      <c r="I236" s="154"/>
      <c r="J236" s="40"/>
      <c r="K236" s="40"/>
      <c r="L236" s="44"/>
      <c r="M236" s="258"/>
      <c r="N236" s="259"/>
      <c r="O236" s="91"/>
      <c r="P236" s="91"/>
      <c r="Q236" s="91"/>
      <c r="R236" s="91"/>
      <c r="S236" s="91"/>
      <c r="T236" s="92"/>
      <c r="U236" s="38"/>
      <c r="V236" s="38"/>
      <c r="W236" s="38"/>
      <c r="X236" s="38"/>
      <c r="Y236" s="38"/>
      <c r="Z236" s="38"/>
      <c r="AA236" s="38"/>
      <c r="AB236" s="38"/>
      <c r="AC236" s="38"/>
      <c r="AD236" s="38"/>
      <c r="AE236" s="38"/>
      <c r="AT236" s="17" t="s">
        <v>170</v>
      </c>
      <c r="AU236" s="17" t="s">
        <v>82</v>
      </c>
    </row>
    <row r="237" s="14" customFormat="1">
      <c r="A237" s="14"/>
      <c r="B237" s="271"/>
      <c r="C237" s="272"/>
      <c r="D237" s="256" t="s">
        <v>174</v>
      </c>
      <c r="E237" s="273" t="s">
        <v>1</v>
      </c>
      <c r="F237" s="274" t="s">
        <v>1686</v>
      </c>
      <c r="G237" s="272"/>
      <c r="H237" s="275">
        <v>54.200000000000003</v>
      </c>
      <c r="I237" s="276"/>
      <c r="J237" s="272"/>
      <c r="K237" s="272"/>
      <c r="L237" s="277"/>
      <c r="M237" s="278"/>
      <c r="N237" s="279"/>
      <c r="O237" s="279"/>
      <c r="P237" s="279"/>
      <c r="Q237" s="279"/>
      <c r="R237" s="279"/>
      <c r="S237" s="279"/>
      <c r="T237" s="280"/>
      <c r="U237" s="14"/>
      <c r="V237" s="14"/>
      <c r="W237" s="14"/>
      <c r="X237" s="14"/>
      <c r="Y237" s="14"/>
      <c r="Z237" s="14"/>
      <c r="AA237" s="14"/>
      <c r="AB237" s="14"/>
      <c r="AC237" s="14"/>
      <c r="AD237" s="14"/>
      <c r="AE237" s="14"/>
      <c r="AT237" s="281" t="s">
        <v>174</v>
      </c>
      <c r="AU237" s="281" t="s">
        <v>82</v>
      </c>
      <c r="AV237" s="14" t="s">
        <v>82</v>
      </c>
      <c r="AW237" s="14" t="s">
        <v>30</v>
      </c>
      <c r="AX237" s="14" t="s">
        <v>73</v>
      </c>
      <c r="AY237" s="281" t="s">
        <v>161</v>
      </c>
    </row>
    <row r="238" s="14" customFormat="1">
      <c r="A238" s="14"/>
      <c r="B238" s="271"/>
      <c r="C238" s="272"/>
      <c r="D238" s="256" t="s">
        <v>174</v>
      </c>
      <c r="E238" s="273" t="s">
        <v>1</v>
      </c>
      <c r="F238" s="274" t="s">
        <v>1687</v>
      </c>
      <c r="G238" s="272"/>
      <c r="H238" s="275">
        <v>71.120000000000005</v>
      </c>
      <c r="I238" s="276"/>
      <c r="J238" s="272"/>
      <c r="K238" s="272"/>
      <c r="L238" s="277"/>
      <c r="M238" s="278"/>
      <c r="N238" s="279"/>
      <c r="O238" s="279"/>
      <c r="P238" s="279"/>
      <c r="Q238" s="279"/>
      <c r="R238" s="279"/>
      <c r="S238" s="279"/>
      <c r="T238" s="280"/>
      <c r="U238" s="14"/>
      <c r="V238" s="14"/>
      <c r="W238" s="14"/>
      <c r="X238" s="14"/>
      <c r="Y238" s="14"/>
      <c r="Z238" s="14"/>
      <c r="AA238" s="14"/>
      <c r="AB238" s="14"/>
      <c r="AC238" s="14"/>
      <c r="AD238" s="14"/>
      <c r="AE238" s="14"/>
      <c r="AT238" s="281" t="s">
        <v>174</v>
      </c>
      <c r="AU238" s="281" t="s">
        <v>82</v>
      </c>
      <c r="AV238" s="14" t="s">
        <v>82</v>
      </c>
      <c r="AW238" s="14" t="s">
        <v>30</v>
      </c>
      <c r="AX238" s="14" t="s">
        <v>73</v>
      </c>
      <c r="AY238" s="281" t="s">
        <v>161</v>
      </c>
    </row>
    <row r="239" s="15" customFormat="1">
      <c r="A239" s="15"/>
      <c r="B239" s="282"/>
      <c r="C239" s="283"/>
      <c r="D239" s="256" t="s">
        <v>174</v>
      </c>
      <c r="E239" s="284" t="s">
        <v>1</v>
      </c>
      <c r="F239" s="285" t="s">
        <v>180</v>
      </c>
      <c r="G239" s="283"/>
      <c r="H239" s="286">
        <v>125.31999999999999</v>
      </c>
      <c r="I239" s="287"/>
      <c r="J239" s="283"/>
      <c r="K239" s="283"/>
      <c r="L239" s="288"/>
      <c r="M239" s="289"/>
      <c r="N239" s="290"/>
      <c r="O239" s="290"/>
      <c r="P239" s="290"/>
      <c r="Q239" s="290"/>
      <c r="R239" s="290"/>
      <c r="S239" s="290"/>
      <c r="T239" s="291"/>
      <c r="U239" s="15"/>
      <c r="V239" s="15"/>
      <c r="W239" s="15"/>
      <c r="X239" s="15"/>
      <c r="Y239" s="15"/>
      <c r="Z239" s="15"/>
      <c r="AA239" s="15"/>
      <c r="AB239" s="15"/>
      <c r="AC239" s="15"/>
      <c r="AD239" s="15"/>
      <c r="AE239" s="15"/>
      <c r="AT239" s="292" t="s">
        <v>174</v>
      </c>
      <c r="AU239" s="292" t="s">
        <v>82</v>
      </c>
      <c r="AV239" s="15" t="s">
        <v>168</v>
      </c>
      <c r="AW239" s="15" t="s">
        <v>4</v>
      </c>
      <c r="AX239" s="15" t="s">
        <v>80</v>
      </c>
      <c r="AY239" s="292" t="s">
        <v>161</v>
      </c>
    </row>
    <row r="240" s="2" customFormat="1" ht="16.5" customHeight="1">
      <c r="A240" s="38"/>
      <c r="B240" s="39"/>
      <c r="C240" s="243" t="s">
        <v>320</v>
      </c>
      <c r="D240" s="243" t="s">
        <v>163</v>
      </c>
      <c r="E240" s="244" t="s">
        <v>1479</v>
      </c>
      <c r="F240" s="245" t="s">
        <v>1480</v>
      </c>
      <c r="G240" s="246" t="s">
        <v>183</v>
      </c>
      <c r="H240" s="247">
        <v>10.08</v>
      </c>
      <c r="I240" s="248"/>
      <c r="J240" s="249">
        <f>ROUND(I240*H240,2)</f>
        <v>0</v>
      </c>
      <c r="K240" s="245" t="s">
        <v>167</v>
      </c>
      <c r="L240" s="44"/>
      <c r="M240" s="250" t="s">
        <v>1</v>
      </c>
      <c r="N240" s="251" t="s">
        <v>38</v>
      </c>
      <c r="O240" s="91"/>
      <c r="P240" s="252">
        <f>O240*H240</f>
        <v>0</v>
      </c>
      <c r="Q240" s="252">
        <v>2.4532922039999998</v>
      </c>
      <c r="R240" s="252">
        <f>Q240*H240</f>
        <v>24.72918541632</v>
      </c>
      <c r="S240" s="252">
        <v>0</v>
      </c>
      <c r="T240" s="253">
        <f>S240*H240</f>
        <v>0</v>
      </c>
      <c r="U240" s="38"/>
      <c r="V240" s="38"/>
      <c r="W240" s="38"/>
      <c r="X240" s="38"/>
      <c r="Y240" s="38"/>
      <c r="Z240" s="38"/>
      <c r="AA240" s="38"/>
      <c r="AB240" s="38"/>
      <c r="AC240" s="38"/>
      <c r="AD240" s="38"/>
      <c r="AE240" s="38"/>
      <c r="AR240" s="254" t="s">
        <v>168</v>
      </c>
      <c r="AT240" s="254" t="s">
        <v>163</v>
      </c>
      <c r="AU240" s="254" t="s">
        <v>82</v>
      </c>
      <c r="AY240" s="17" t="s">
        <v>161</v>
      </c>
      <c r="BE240" s="255">
        <f>IF(N240="základní",J240,0)</f>
        <v>0</v>
      </c>
      <c r="BF240" s="255">
        <f>IF(N240="snížená",J240,0)</f>
        <v>0</v>
      </c>
      <c r="BG240" s="255">
        <f>IF(N240="zákl. přenesená",J240,0)</f>
        <v>0</v>
      </c>
      <c r="BH240" s="255">
        <f>IF(N240="sníž. přenesená",J240,0)</f>
        <v>0</v>
      </c>
      <c r="BI240" s="255">
        <f>IF(N240="nulová",J240,0)</f>
        <v>0</v>
      </c>
      <c r="BJ240" s="17" t="s">
        <v>80</v>
      </c>
      <c r="BK240" s="255">
        <f>ROUND(I240*H240,2)</f>
        <v>0</v>
      </c>
      <c r="BL240" s="17" t="s">
        <v>168</v>
      </c>
      <c r="BM240" s="254" t="s">
        <v>1688</v>
      </c>
    </row>
    <row r="241" s="2" customFormat="1">
      <c r="A241" s="38"/>
      <c r="B241" s="39"/>
      <c r="C241" s="40"/>
      <c r="D241" s="256" t="s">
        <v>170</v>
      </c>
      <c r="E241" s="40"/>
      <c r="F241" s="257" t="s">
        <v>1482</v>
      </c>
      <c r="G241" s="40"/>
      <c r="H241" s="40"/>
      <c r="I241" s="154"/>
      <c r="J241" s="40"/>
      <c r="K241" s="40"/>
      <c r="L241" s="44"/>
      <c r="M241" s="258"/>
      <c r="N241" s="259"/>
      <c r="O241" s="91"/>
      <c r="P241" s="91"/>
      <c r="Q241" s="91"/>
      <c r="R241" s="91"/>
      <c r="S241" s="91"/>
      <c r="T241" s="92"/>
      <c r="U241" s="38"/>
      <c r="V241" s="38"/>
      <c r="W241" s="38"/>
      <c r="X241" s="38"/>
      <c r="Y241" s="38"/>
      <c r="Z241" s="38"/>
      <c r="AA241" s="38"/>
      <c r="AB241" s="38"/>
      <c r="AC241" s="38"/>
      <c r="AD241" s="38"/>
      <c r="AE241" s="38"/>
      <c r="AT241" s="17" t="s">
        <v>170</v>
      </c>
      <c r="AU241" s="17" t="s">
        <v>82</v>
      </c>
    </row>
    <row r="242" s="2" customFormat="1">
      <c r="A242" s="38"/>
      <c r="B242" s="39"/>
      <c r="C242" s="40"/>
      <c r="D242" s="256" t="s">
        <v>172</v>
      </c>
      <c r="E242" s="40"/>
      <c r="F242" s="260" t="s">
        <v>1483</v>
      </c>
      <c r="G242" s="40"/>
      <c r="H242" s="40"/>
      <c r="I242" s="154"/>
      <c r="J242" s="40"/>
      <c r="K242" s="40"/>
      <c r="L242" s="44"/>
      <c r="M242" s="258"/>
      <c r="N242" s="259"/>
      <c r="O242" s="91"/>
      <c r="P242" s="91"/>
      <c r="Q242" s="91"/>
      <c r="R242" s="91"/>
      <c r="S242" s="91"/>
      <c r="T242" s="92"/>
      <c r="U242" s="38"/>
      <c r="V242" s="38"/>
      <c r="W242" s="38"/>
      <c r="X242" s="38"/>
      <c r="Y242" s="38"/>
      <c r="Z242" s="38"/>
      <c r="AA242" s="38"/>
      <c r="AB242" s="38"/>
      <c r="AC242" s="38"/>
      <c r="AD242" s="38"/>
      <c r="AE242" s="38"/>
      <c r="AT242" s="17" t="s">
        <v>172</v>
      </c>
      <c r="AU242" s="17" t="s">
        <v>82</v>
      </c>
    </row>
    <row r="243" s="14" customFormat="1">
      <c r="A243" s="14"/>
      <c r="B243" s="271"/>
      <c r="C243" s="272"/>
      <c r="D243" s="256" t="s">
        <v>174</v>
      </c>
      <c r="E243" s="273" t="s">
        <v>1</v>
      </c>
      <c r="F243" s="274" t="s">
        <v>1689</v>
      </c>
      <c r="G243" s="272"/>
      <c r="H243" s="275">
        <v>10.08</v>
      </c>
      <c r="I243" s="276"/>
      <c r="J243" s="272"/>
      <c r="K243" s="272"/>
      <c r="L243" s="277"/>
      <c r="M243" s="278"/>
      <c r="N243" s="279"/>
      <c r="O243" s="279"/>
      <c r="P243" s="279"/>
      <c r="Q243" s="279"/>
      <c r="R243" s="279"/>
      <c r="S243" s="279"/>
      <c r="T243" s="280"/>
      <c r="U243" s="14"/>
      <c r="V243" s="14"/>
      <c r="W243" s="14"/>
      <c r="X243" s="14"/>
      <c r="Y243" s="14"/>
      <c r="Z243" s="14"/>
      <c r="AA243" s="14"/>
      <c r="AB243" s="14"/>
      <c r="AC243" s="14"/>
      <c r="AD243" s="14"/>
      <c r="AE243" s="14"/>
      <c r="AT243" s="281" t="s">
        <v>174</v>
      </c>
      <c r="AU243" s="281" t="s">
        <v>82</v>
      </c>
      <c r="AV243" s="14" t="s">
        <v>82</v>
      </c>
      <c r="AW243" s="14" t="s">
        <v>30</v>
      </c>
      <c r="AX243" s="14" t="s">
        <v>80</v>
      </c>
      <c r="AY243" s="281" t="s">
        <v>161</v>
      </c>
    </row>
    <row r="244" s="2" customFormat="1" ht="24" customHeight="1">
      <c r="A244" s="38"/>
      <c r="B244" s="39"/>
      <c r="C244" s="243" t="s">
        <v>328</v>
      </c>
      <c r="D244" s="243" t="s">
        <v>163</v>
      </c>
      <c r="E244" s="244" t="s">
        <v>350</v>
      </c>
      <c r="F244" s="245" t="s">
        <v>351</v>
      </c>
      <c r="G244" s="246" t="s">
        <v>183</v>
      </c>
      <c r="H244" s="247">
        <v>0.58999999999999997</v>
      </c>
      <c r="I244" s="248"/>
      <c r="J244" s="249">
        <f>ROUND(I244*H244,2)</f>
        <v>0</v>
      </c>
      <c r="K244" s="245" t="s">
        <v>167</v>
      </c>
      <c r="L244" s="44"/>
      <c r="M244" s="250" t="s">
        <v>1</v>
      </c>
      <c r="N244" s="251" t="s">
        <v>38</v>
      </c>
      <c r="O244" s="91"/>
      <c r="P244" s="252">
        <f>O244*H244</f>
        <v>0</v>
      </c>
      <c r="Q244" s="252">
        <v>2.4532922039999998</v>
      </c>
      <c r="R244" s="252">
        <f>Q244*H244</f>
        <v>1.4474424003599997</v>
      </c>
      <c r="S244" s="252">
        <v>0</v>
      </c>
      <c r="T244" s="253">
        <f>S244*H244</f>
        <v>0</v>
      </c>
      <c r="U244" s="38"/>
      <c r="V244" s="38"/>
      <c r="W244" s="38"/>
      <c r="X244" s="38"/>
      <c r="Y244" s="38"/>
      <c r="Z244" s="38"/>
      <c r="AA244" s="38"/>
      <c r="AB244" s="38"/>
      <c r="AC244" s="38"/>
      <c r="AD244" s="38"/>
      <c r="AE244" s="38"/>
      <c r="AR244" s="254" t="s">
        <v>168</v>
      </c>
      <c r="AT244" s="254" t="s">
        <v>163</v>
      </c>
      <c r="AU244" s="254" t="s">
        <v>82</v>
      </c>
      <c r="AY244" s="17" t="s">
        <v>161</v>
      </c>
      <c r="BE244" s="255">
        <f>IF(N244="základní",J244,0)</f>
        <v>0</v>
      </c>
      <c r="BF244" s="255">
        <f>IF(N244="snížená",J244,0)</f>
        <v>0</v>
      </c>
      <c r="BG244" s="255">
        <f>IF(N244="zákl. přenesená",J244,0)</f>
        <v>0</v>
      </c>
      <c r="BH244" s="255">
        <f>IF(N244="sníž. přenesená",J244,0)</f>
        <v>0</v>
      </c>
      <c r="BI244" s="255">
        <f>IF(N244="nulová",J244,0)</f>
        <v>0</v>
      </c>
      <c r="BJ244" s="17" t="s">
        <v>80</v>
      </c>
      <c r="BK244" s="255">
        <f>ROUND(I244*H244,2)</f>
        <v>0</v>
      </c>
      <c r="BL244" s="17" t="s">
        <v>168</v>
      </c>
      <c r="BM244" s="254" t="s">
        <v>1690</v>
      </c>
    </row>
    <row r="245" s="2" customFormat="1">
      <c r="A245" s="38"/>
      <c r="B245" s="39"/>
      <c r="C245" s="40"/>
      <c r="D245" s="256" t="s">
        <v>170</v>
      </c>
      <c r="E245" s="40"/>
      <c r="F245" s="257" t="s">
        <v>353</v>
      </c>
      <c r="G245" s="40"/>
      <c r="H245" s="40"/>
      <c r="I245" s="154"/>
      <c r="J245" s="40"/>
      <c r="K245" s="40"/>
      <c r="L245" s="44"/>
      <c r="M245" s="258"/>
      <c r="N245" s="259"/>
      <c r="O245" s="91"/>
      <c r="P245" s="91"/>
      <c r="Q245" s="91"/>
      <c r="R245" s="91"/>
      <c r="S245" s="91"/>
      <c r="T245" s="92"/>
      <c r="U245" s="38"/>
      <c r="V245" s="38"/>
      <c r="W245" s="38"/>
      <c r="X245" s="38"/>
      <c r="Y245" s="38"/>
      <c r="Z245" s="38"/>
      <c r="AA245" s="38"/>
      <c r="AB245" s="38"/>
      <c r="AC245" s="38"/>
      <c r="AD245" s="38"/>
      <c r="AE245" s="38"/>
      <c r="AT245" s="17" t="s">
        <v>170</v>
      </c>
      <c r="AU245" s="17" t="s">
        <v>82</v>
      </c>
    </row>
    <row r="246" s="2" customFormat="1">
      <c r="A246" s="38"/>
      <c r="B246" s="39"/>
      <c r="C246" s="40"/>
      <c r="D246" s="256" t="s">
        <v>172</v>
      </c>
      <c r="E246" s="40"/>
      <c r="F246" s="260" t="s">
        <v>354</v>
      </c>
      <c r="G246" s="40"/>
      <c r="H246" s="40"/>
      <c r="I246" s="154"/>
      <c r="J246" s="40"/>
      <c r="K246" s="40"/>
      <c r="L246" s="44"/>
      <c r="M246" s="258"/>
      <c r="N246" s="259"/>
      <c r="O246" s="91"/>
      <c r="P246" s="91"/>
      <c r="Q246" s="91"/>
      <c r="R246" s="91"/>
      <c r="S246" s="91"/>
      <c r="T246" s="92"/>
      <c r="U246" s="38"/>
      <c r="V246" s="38"/>
      <c r="W246" s="38"/>
      <c r="X246" s="38"/>
      <c r="Y246" s="38"/>
      <c r="Z246" s="38"/>
      <c r="AA246" s="38"/>
      <c r="AB246" s="38"/>
      <c r="AC246" s="38"/>
      <c r="AD246" s="38"/>
      <c r="AE246" s="38"/>
      <c r="AT246" s="17" t="s">
        <v>172</v>
      </c>
      <c r="AU246" s="17" t="s">
        <v>82</v>
      </c>
    </row>
    <row r="247" s="13" customFormat="1">
      <c r="A247" s="13"/>
      <c r="B247" s="261"/>
      <c r="C247" s="262"/>
      <c r="D247" s="256" t="s">
        <v>174</v>
      </c>
      <c r="E247" s="263" t="s">
        <v>1</v>
      </c>
      <c r="F247" s="264" t="s">
        <v>1264</v>
      </c>
      <c r="G247" s="262"/>
      <c r="H247" s="263" t="s">
        <v>1</v>
      </c>
      <c r="I247" s="265"/>
      <c r="J247" s="262"/>
      <c r="K247" s="262"/>
      <c r="L247" s="266"/>
      <c r="M247" s="267"/>
      <c r="N247" s="268"/>
      <c r="O247" s="268"/>
      <c r="P247" s="268"/>
      <c r="Q247" s="268"/>
      <c r="R247" s="268"/>
      <c r="S247" s="268"/>
      <c r="T247" s="269"/>
      <c r="U247" s="13"/>
      <c r="V247" s="13"/>
      <c r="W247" s="13"/>
      <c r="X247" s="13"/>
      <c r="Y247" s="13"/>
      <c r="Z247" s="13"/>
      <c r="AA247" s="13"/>
      <c r="AB247" s="13"/>
      <c r="AC247" s="13"/>
      <c r="AD247" s="13"/>
      <c r="AE247" s="13"/>
      <c r="AT247" s="270" t="s">
        <v>174</v>
      </c>
      <c r="AU247" s="270" t="s">
        <v>82</v>
      </c>
      <c r="AV247" s="13" t="s">
        <v>80</v>
      </c>
      <c r="AW247" s="13" t="s">
        <v>30</v>
      </c>
      <c r="AX247" s="13" t="s">
        <v>73</v>
      </c>
      <c r="AY247" s="270" t="s">
        <v>161</v>
      </c>
    </row>
    <row r="248" s="14" customFormat="1">
      <c r="A248" s="14"/>
      <c r="B248" s="271"/>
      <c r="C248" s="272"/>
      <c r="D248" s="256" t="s">
        <v>174</v>
      </c>
      <c r="E248" s="273" t="s">
        <v>1</v>
      </c>
      <c r="F248" s="274" t="s">
        <v>1691</v>
      </c>
      <c r="G248" s="272"/>
      <c r="H248" s="275">
        <v>0.5</v>
      </c>
      <c r="I248" s="276"/>
      <c r="J248" s="272"/>
      <c r="K248" s="272"/>
      <c r="L248" s="277"/>
      <c r="M248" s="278"/>
      <c r="N248" s="279"/>
      <c r="O248" s="279"/>
      <c r="P248" s="279"/>
      <c r="Q248" s="279"/>
      <c r="R248" s="279"/>
      <c r="S248" s="279"/>
      <c r="T248" s="280"/>
      <c r="U248" s="14"/>
      <c r="V248" s="14"/>
      <c r="W248" s="14"/>
      <c r="X248" s="14"/>
      <c r="Y248" s="14"/>
      <c r="Z248" s="14"/>
      <c r="AA248" s="14"/>
      <c r="AB248" s="14"/>
      <c r="AC248" s="14"/>
      <c r="AD248" s="14"/>
      <c r="AE248" s="14"/>
      <c r="AT248" s="281" t="s">
        <v>174</v>
      </c>
      <c r="AU248" s="281" t="s">
        <v>82</v>
      </c>
      <c r="AV248" s="14" t="s">
        <v>82</v>
      </c>
      <c r="AW248" s="14" t="s">
        <v>30</v>
      </c>
      <c r="AX248" s="14" t="s">
        <v>73</v>
      </c>
      <c r="AY248" s="281" t="s">
        <v>161</v>
      </c>
    </row>
    <row r="249" s="13" customFormat="1">
      <c r="A249" s="13"/>
      <c r="B249" s="261"/>
      <c r="C249" s="262"/>
      <c r="D249" s="256" t="s">
        <v>174</v>
      </c>
      <c r="E249" s="263" t="s">
        <v>1</v>
      </c>
      <c r="F249" s="264" t="s">
        <v>1266</v>
      </c>
      <c r="G249" s="262"/>
      <c r="H249" s="263" t="s">
        <v>1</v>
      </c>
      <c r="I249" s="265"/>
      <c r="J249" s="262"/>
      <c r="K249" s="262"/>
      <c r="L249" s="266"/>
      <c r="M249" s="267"/>
      <c r="N249" s="268"/>
      <c r="O249" s="268"/>
      <c r="P249" s="268"/>
      <c r="Q249" s="268"/>
      <c r="R249" s="268"/>
      <c r="S249" s="268"/>
      <c r="T249" s="269"/>
      <c r="U249" s="13"/>
      <c r="V249" s="13"/>
      <c r="W249" s="13"/>
      <c r="X249" s="13"/>
      <c r="Y249" s="13"/>
      <c r="Z249" s="13"/>
      <c r="AA249" s="13"/>
      <c r="AB249" s="13"/>
      <c r="AC249" s="13"/>
      <c r="AD249" s="13"/>
      <c r="AE249" s="13"/>
      <c r="AT249" s="270" t="s">
        <v>174</v>
      </c>
      <c r="AU249" s="270" t="s">
        <v>82</v>
      </c>
      <c r="AV249" s="13" t="s">
        <v>80</v>
      </c>
      <c r="AW249" s="13" t="s">
        <v>30</v>
      </c>
      <c r="AX249" s="13" t="s">
        <v>73</v>
      </c>
      <c r="AY249" s="270" t="s">
        <v>161</v>
      </c>
    </row>
    <row r="250" s="14" customFormat="1">
      <c r="A250" s="14"/>
      <c r="B250" s="271"/>
      <c r="C250" s="272"/>
      <c r="D250" s="256" t="s">
        <v>174</v>
      </c>
      <c r="E250" s="273" t="s">
        <v>1</v>
      </c>
      <c r="F250" s="274" t="s">
        <v>1692</v>
      </c>
      <c r="G250" s="272"/>
      <c r="H250" s="275">
        <v>0.089999999999999997</v>
      </c>
      <c r="I250" s="276"/>
      <c r="J250" s="272"/>
      <c r="K250" s="272"/>
      <c r="L250" s="277"/>
      <c r="M250" s="278"/>
      <c r="N250" s="279"/>
      <c r="O250" s="279"/>
      <c r="P250" s="279"/>
      <c r="Q250" s="279"/>
      <c r="R250" s="279"/>
      <c r="S250" s="279"/>
      <c r="T250" s="280"/>
      <c r="U250" s="14"/>
      <c r="V250" s="14"/>
      <c r="W250" s="14"/>
      <c r="X250" s="14"/>
      <c r="Y250" s="14"/>
      <c r="Z250" s="14"/>
      <c r="AA250" s="14"/>
      <c r="AB250" s="14"/>
      <c r="AC250" s="14"/>
      <c r="AD250" s="14"/>
      <c r="AE250" s="14"/>
      <c r="AT250" s="281" t="s">
        <v>174</v>
      </c>
      <c r="AU250" s="281" t="s">
        <v>82</v>
      </c>
      <c r="AV250" s="14" t="s">
        <v>82</v>
      </c>
      <c r="AW250" s="14" t="s">
        <v>30</v>
      </c>
      <c r="AX250" s="14" t="s">
        <v>73</v>
      </c>
      <c r="AY250" s="281" t="s">
        <v>161</v>
      </c>
    </row>
    <row r="251" s="15" customFormat="1">
      <c r="A251" s="15"/>
      <c r="B251" s="282"/>
      <c r="C251" s="283"/>
      <c r="D251" s="256" t="s">
        <v>174</v>
      </c>
      <c r="E251" s="284" t="s">
        <v>1</v>
      </c>
      <c r="F251" s="285" t="s">
        <v>180</v>
      </c>
      <c r="G251" s="283"/>
      <c r="H251" s="286">
        <v>0.58999999999999997</v>
      </c>
      <c r="I251" s="287"/>
      <c r="J251" s="283"/>
      <c r="K251" s="283"/>
      <c r="L251" s="288"/>
      <c r="M251" s="289"/>
      <c r="N251" s="290"/>
      <c r="O251" s="290"/>
      <c r="P251" s="290"/>
      <c r="Q251" s="290"/>
      <c r="R251" s="290"/>
      <c r="S251" s="290"/>
      <c r="T251" s="291"/>
      <c r="U251" s="15"/>
      <c r="V251" s="15"/>
      <c r="W251" s="15"/>
      <c r="X251" s="15"/>
      <c r="Y251" s="15"/>
      <c r="Z251" s="15"/>
      <c r="AA251" s="15"/>
      <c r="AB251" s="15"/>
      <c r="AC251" s="15"/>
      <c r="AD251" s="15"/>
      <c r="AE251" s="15"/>
      <c r="AT251" s="292" t="s">
        <v>174</v>
      </c>
      <c r="AU251" s="292" t="s">
        <v>82</v>
      </c>
      <c r="AV251" s="15" t="s">
        <v>168</v>
      </c>
      <c r="AW251" s="15" t="s">
        <v>30</v>
      </c>
      <c r="AX251" s="15" t="s">
        <v>80</v>
      </c>
      <c r="AY251" s="292" t="s">
        <v>161</v>
      </c>
    </row>
    <row r="252" s="2" customFormat="1" ht="16.5" customHeight="1">
      <c r="A252" s="38"/>
      <c r="B252" s="39"/>
      <c r="C252" s="293" t="s">
        <v>335</v>
      </c>
      <c r="D252" s="293" t="s">
        <v>296</v>
      </c>
      <c r="E252" s="294" t="s">
        <v>1268</v>
      </c>
      <c r="F252" s="295" t="s">
        <v>1269</v>
      </c>
      <c r="G252" s="296" t="s">
        <v>191</v>
      </c>
      <c r="H252" s="297">
        <v>2.75</v>
      </c>
      <c r="I252" s="298"/>
      <c r="J252" s="299">
        <f>ROUND(I252*H252,2)</f>
        <v>0</v>
      </c>
      <c r="K252" s="295" t="s">
        <v>167</v>
      </c>
      <c r="L252" s="300"/>
      <c r="M252" s="301" t="s">
        <v>1</v>
      </c>
      <c r="N252" s="302" t="s">
        <v>38</v>
      </c>
      <c r="O252" s="91"/>
      <c r="P252" s="252">
        <f>O252*H252</f>
        <v>0</v>
      </c>
      <c r="Q252" s="252">
        <v>0.017899999999999999</v>
      </c>
      <c r="R252" s="252">
        <f>Q252*H252</f>
        <v>0.049224999999999998</v>
      </c>
      <c r="S252" s="252">
        <v>0</v>
      </c>
      <c r="T252" s="253">
        <f>S252*H252</f>
        <v>0</v>
      </c>
      <c r="U252" s="38"/>
      <c r="V252" s="38"/>
      <c r="W252" s="38"/>
      <c r="X252" s="38"/>
      <c r="Y252" s="38"/>
      <c r="Z252" s="38"/>
      <c r="AA252" s="38"/>
      <c r="AB252" s="38"/>
      <c r="AC252" s="38"/>
      <c r="AD252" s="38"/>
      <c r="AE252" s="38"/>
      <c r="AR252" s="254" t="s">
        <v>227</v>
      </c>
      <c r="AT252" s="254" t="s">
        <v>296</v>
      </c>
      <c r="AU252" s="254" t="s">
        <v>82</v>
      </c>
      <c r="AY252" s="17" t="s">
        <v>161</v>
      </c>
      <c r="BE252" s="255">
        <f>IF(N252="základní",J252,0)</f>
        <v>0</v>
      </c>
      <c r="BF252" s="255">
        <f>IF(N252="snížená",J252,0)</f>
        <v>0</v>
      </c>
      <c r="BG252" s="255">
        <f>IF(N252="zákl. přenesená",J252,0)</f>
        <v>0</v>
      </c>
      <c r="BH252" s="255">
        <f>IF(N252="sníž. přenesená",J252,0)</f>
        <v>0</v>
      </c>
      <c r="BI252" s="255">
        <f>IF(N252="nulová",J252,0)</f>
        <v>0</v>
      </c>
      <c r="BJ252" s="17" t="s">
        <v>80</v>
      </c>
      <c r="BK252" s="255">
        <f>ROUND(I252*H252,2)</f>
        <v>0</v>
      </c>
      <c r="BL252" s="17" t="s">
        <v>168</v>
      </c>
      <c r="BM252" s="254" t="s">
        <v>1693</v>
      </c>
    </row>
    <row r="253" s="2" customFormat="1">
      <c r="A253" s="38"/>
      <c r="B253" s="39"/>
      <c r="C253" s="40"/>
      <c r="D253" s="256" t="s">
        <v>170</v>
      </c>
      <c r="E253" s="40"/>
      <c r="F253" s="257" t="s">
        <v>1269</v>
      </c>
      <c r="G253" s="40"/>
      <c r="H253" s="40"/>
      <c r="I253" s="154"/>
      <c r="J253" s="40"/>
      <c r="K253" s="40"/>
      <c r="L253" s="44"/>
      <c r="M253" s="258"/>
      <c r="N253" s="259"/>
      <c r="O253" s="91"/>
      <c r="P253" s="91"/>
      <c r="Q253" s="91"/>
      <c r="R253" s="91"/>
      <c r="S253" s="91"/>
      <c r="T253" s="92"/>
      <c r="U253" s="38"/>
      <c r="V253" s="38"/>
      <c r="W253" s="38"/>
      <c r="X253" s="38"/>
      <c r="Y253" s="38"/>
      <c r="Z253" s="38"/>
      <c r="AA253" s="38"/>
      <c r="AB253" s="38"/>
      <c r="AC253" s="38"/>
      <c r="AD253" s="38"/>
      <c r="AE253" s="38"/>
      <c r="AT253" s="17" t="s">
        <v>170</v>
      </c>
      <c r="AU253" s="17" t="s">
        <v>82</v>
      </c>
    </row>
    <row r="254" s="13" customFormat="1">
      <c r="A254" s="13"/>
      <c r="B254" s="261"/>
      <c r="C254" s="262"/>
      <c r="D254" s="256" t="s">
        <v>174</v>
      </c>
      <c r="E254" s="263" t="s">
        <v>1</v>
      </c>
      <c r="F254" s="264" t="s">
        <v>1271</v>
      </c>
      <c r="G254" s="262"/>
      <c r="H254" s="263" t="s">
        <v>1</v>
      </c>
      <c r="I254" s="265"/>
      <c r="J254" s="262"/>
      <c r="K254" s="262"/>
      <c r="L254" s="266"/>
      <c r="M254" s="267"/>
      <c r="N254" s="268"/>
      <c r="O254" s="268"/>
      <c r="P254" s="268"/>
      <c r="Q254" s="268"/>
      <c r="R254" s="268"/>
      <c r="S254" s="268"/>
      <c r="T254" s="269"/>
      <c r="U254" s="13"/>
      <c r="V254" s="13"/>
      <c r="W254" s="13"/>
      <c r="X254" s="13"/>
      <c r="Y254" s="13"/>
      <c r="Z254" s="13"/>
      <c r="AA254" s="13"/>
      <c r="AB254" s="13"/>
      <c r="AC254" s="13"/>
      <c r="AD254" s="13"/>
      <c r="AE254" s="13"/>
      <c r="AT254" s="270" t="s">
        <v>174</v>
      </c>
      <c r="AU254" s="270" t="s">
        <v>82</v>
      </c>
      <c r="AV254" s="13" t="s">
        <v>80</v>
      </c>
      <c r="AW254" s="13" t="s">
        <v>30</v>
      </c>
      <c r="AX254" s="13" t="s">
        <v>73</v>
      </c>
      <c r="AY254" s="270" t="s">
        <v>161</v>
      </c>
    </row>
    <row r="255" s="14" customFormat="1">
      <c r="A255" s="14"/>
      <c r="B255" s="271"/>
      <c r="C255" s="272"/>
      <c r="D255" s="256" t="s">
        <v>174</v>
      </c>
      <c r="E255" s="273" t="s">
        <v>1</v>
      </c>
      <c r="F255" s="274" t="s">
        <v>1694</v>
      </c>
      <c r="G255" s="272"/>
      <c r="H255" s="275">
        <v>2.75</v>
      </c>
      <c r="I255" s="276"/>
      <c r="J255" s="272"/>
      <c r="K255" s="272"/>
      <c r="L255" s="277"/>
      <c r="M255" s="278"/>
      <c r="N255" s="279"/>
      <c r="O255" s="279"/>
      <c r="P255" s="279"/>
      <c r="Q255" s="279"/>
      <c r="R255" s="279"/>
      <c r="S255" s="279"/>
      <c r="T255" s="280"/>
      <c r="U255" s="14"/>
      <c r="V255" s="14"/>
      <c r="W255" s="14"/>
      <c r="X255" s="14"/>
      <c r="Y255" s="14"/>
      <c r="Z255" s="14"/>
      <c r="AA255" s="14"/>
      <c r="AB255" s="14"/>
      <c r="AC255" s="14"/>
      <c r="AD255" s="14"/>
      <c r="AE255" s="14"/>
      <c r="AT255" s="281" t="s">
        <v>174</v>
      </c>
      <c r="AU255" s="281" t="s">
        <v>82</v>
      </c>
      <c r="AV255" s="14" t="s">
        <v>82</v>
      </c>
      <c r="AW255" s="14" t="s">
        <v>30</v>
      </c>
      <c r="AX255" s="14" t="s">
        <v>80</v>
      </c>
      <c r="AY255" s="281" t="s">
        <v>161</v>
      </c>
    </row>
    <row r="256" s="2" customFormat="1" ht="16.5" customHeight="1">
      <c r="A256" s="38"/>
      <c r="B256" s="39"/>
      <c r="C256" s="243" t="s">
        <v>342</v>
      </c>
      <c r="D256" s="243" t="s">
        <v>163</v>
      </c>
      <c r="E256" s="244" t="s">
        <v>357</v>
      </c>
      <c r="F256" s="245" t="s">
        <v>358</v>
      </c>
      <c r="G256" s="246" t="s">
        <v>282</v>
      </c>
      <c r="H256" s="247">
        <v>0.021000000000000001</v>
      </c>
      <c r="I256" s="248"/>
      <c r="J256" s="249">
        <f>ROUND(I256*H256,2)</f>
        <v>0</v>
      </c>
      <c r="K256" s="245" t="s">
        <v>167</v>
      </c>
      <c r="L256" s="44"/>
      <c r="M256" s="250" t="s">
        <v>1</v>
      </c>
      <c r="N256" s="251" t="s">
        <v>38</v>
      </c>
      <c r="O256" s="91"/>
      <c r="P256" s="252">
        <f>O256*H256</f>
        <v>0</v>
      </c>
      <c r="Q256" s="252">
        <v>1.06017026</v>
      </c>
      <c r="R256" s="252">
        <f>Q256*H256</f>
        <v>0.022263575460000001</v>
      </c>
      <c r="S256" s="252">
        <v>0</v>
      </c>
      <c r="T256" s="253">
        <f>S256*H256</f>
        <v>0</v>
      </c>
      <c r="U256" s="38"/>
      <c r="V256" s="38"/>
      <c r="W256" s="38"/>
      <c r="X256" s="38"/>
      <c r="Y256" s="38"/>
      <c r="Z256" s="38"/>
      <c r="AA256" s="38"/>
      <c r="AB256" s="38"/>
      <c r="AC256" s="38"/>
      <c r="AD256" s="38"/>
      <c r="AE256" s="38"/>
      <c r="AR256" s="254" t="s">
        <v>168</v>
      </c>
      <c r="AT256" s="254" t="s">
        <v>163</v>
      </c>
      <c r="AU256" s="254" t="s">
        <v>82</v>
      </c>
      <c r="AY256" s="17" t="s">
        <v>161</v>
      </c>
      <c r="BE256" s="255">
        <f>IF(N256="základní",J256,0)</f>
        <v>0</v>
      </c>
      <c r="BF256" s="255">
        <f>IF(N256="snížená",J256,0)</f>
        <v>0</v>
      </c>
      <c r="BG256" s="255">
        <f>IF(N256="zákl. přenesená",J256,0)</f>
        <v>0</v>
      </c>
      <c r="BH256" s="255">
        <f>IF(N256="sníž. přenesená",J256,0)</f>
        <v>0</v>
      </c>
      <c r="BI256" s="255">
        <f>IF(N256="nulová",J256,0)</f>
        <v>0</v>
      </c>
      <c r="BJ256" s="17" t="s">
        <v>80</v>
      </c>
      <c r="BK256" s="255">
        <f>ROUND(I256*H256,2)</f>
        <v>0</v>
      </c>
      <c r="BL256" s="17" t="s">
        <v>168</v>
      </c>
      <c r="BM256" s="254" t="s">
        <v>1695</v>
      </c>
    </row>
    <row r="257" s="2" customFormat="1">
      <c r="A257" s="38"/>
      <c r="B257" s="39"/>
      <c r="C257" s="40"/>
      <c r="D257" s="256" t="s">
        <v>170</v>
      </c>
      <c r="E257" s="40"/>
      <c r="F257" s="257" t="s">
        <v>360</v>
      </c>
      <c r="G257" s="40"/>
      <c r="H257" s="40"/>
      <c r="I257" s="154"/>
      <c r="J257" s="40"/>
      <c r="K257" s="40"/>
      <c r="L257" s="44"/>
      <c r="M257" s="258"/>
      <c r="N257" s="259"/>
      <c r="O257" s="91"/>
      <c r="P257" s="91"/>
      <c r="Q257" s="91"/>
      <c r="R257" s="91"/>
      <c r="S257" s="91"/>
      <c r="T257" s="92"/>
      <c r="U257" s="38"/>
      <c r="V257" s="38"/>
      <c r="W257" s="38"/>
      <c r="X257" s="38"/>
      <c r="Y257" s="38"/>
      <c r="Z257" s="38"/>
      <c r="AA257" s="38"/>
      <c r="AB257" s="38"/>
      <c r="AC257" s="38"/>
      <c r="AD257" s="38"/>
      <c r="AE257" s="38"/>
      <c r="AT257" s="17" t="s">
        <v>170</v>
      </c>
      <c r="AU257" s="17" t="s">
        <v>82</v>
      </c>
    </row>
    <row r="258" s="2" customFormat="1">
      <c r="A258" s="38"/>
      <c r="B258" s="39"/>
      <c r="C258" s="40"/>
      <c r="D258" s="256" t="s">
        <v>172</v>
      </c>
      <c r="E258" s="40"/>
      <c r="F258" s="260" t="s">
        <v>361</v>
      </c>
      <c r="G258" s="40"/>
      <c r="H258" s="40"/>
      <c r="I258" s="154"/>
      <c r="J258" s="40"/>
      <c r="K258" s="40"/>
      <c r="L258" s="44"/>
      <c r="M258" s="258"/>
      <c r="N258" s="259"/>
      <c r="O258" s="91"/>
      <c r="P258" s="91"/>
      <c r="Q258" s="91"/>
      <c r="R258" s="91"/>
      <c r="S258" s="91"/>
      <c r="T258" s="92"/>
      <c r="U258" s="38"/>
      <c r="V258" s="38"/>
      <c r="W258" s="38"/>
      <c r="X258" s="38"/>
      <c r="Y258" s="38"/>
      <c r="Z258" s="38"/>
      <c r="AA258" s="38"/>
      <c r="AB258" s="38"/>
      <c r="AC258" s="38"/>
      <c r="AD258" s="38"/>
      <c r="AE258" s="38"/>
      <c r="AT258" s="17" t="s">
        <v>172</v>
      </c>
      <c r="AU258" s="17" t="s">
        <v>82</v>
      </c>
    </row>
    <row r="259" s="14" customFormat="1">
      <c r="A259" s="14"/>
      <c r="B259" s="271"/>
      <c r="C259" s="272"/>
      <c r="D259" s="256" t="s">
        <v>174</v>
      </c>
      <c r="E259" s="273" t="s">
        <v>1</v>
      </c>
      <c r="F259" s="274" t="s">
        <v>1696</v>
      </c>
      <c r="G259" s="272"/>
      <c r="H259" s="275">
        <v>0.021000000000000001</v>
      </c>
      <c r="I259" s="276"/>
      <c r="J259" s="272"/>
      <c r="K259" s="272"/>
      <c r="L259" s="277"/>
      <c r="M259" s="278"/>
      <c r="N259" s="279"/>
      <c r="O259" s="279"/>
      <c r="P259" s="279"/>
      <c r="Q259" s="279"/>
      <c r="R259" s="279"/>
      <c r="S259" s="279"/>
      <c r="T259" s="280"/>
      <c r="U259" s="14"/>
      <c r="V259" s="14"/>
      <c r="W259" s="14"/>
      <c r="X259" s="14"/>
      <c r="Y259" s="14"/>
      <c r="Z259" s="14"/>
      <c r="AA259" s="14"/>
      <c r="AB259" s="14"/>
      <c r="AC259" s="14"/>
      <c r="AD259" s="14"/>
      <c r="AE259" s="14"/>
      <c r="AT259" s="281" t="s">
        <v>174</v>
      </c>
      <c r="AU259" s="281" t="s">
        <v>82</v>
      </c>
      <c r="AV259" s="14" t="s">
        <v>82</v>
      </c>
      <c r="AW259" s="14" t="s">
        <v>30</v>
      </c>
      <c r="AX259" s="14" t="s">
        <v>80</v>
      </c>
      <c r="AY259" s="281" t="s">
        <v>161</v>
      </c>
    </row>
    <row r="260" s="2" customFormat="1" ht="24" customHeight="1">
      <c r="A260" s="38"/>
      <c r="B260" s="39"/>
      <c r="C260" s="243" t="s">
        <v>349</v>
      </c>
      <c r="D260" s="243" t="s">
        <v>163</v>
      </c>
      <c r="E260" s="244" t="s">
        <v>928</v>
      </c>
      <c r="F260" s="245" t="s">
        <v>929</v>
      </c>
      <c r="G260" s="246" t="s">
        <v>366</v>
      </c>
      <c r="H260" s="247">
        <v>68.844999999999999</v>
      </c>
      <c r="I260" s="248"/>
      <c r="J260" s="249">
        <f>ROUND(I260*H260,2)</f>
        <v>0</v>
      </c>
      <c r="K260" s="245" t="s">
        <v>167</v>
      </c>
      <c r="L260" s="44"/>
      <c r="M260" s="250" t="s">
        <v>1</v>
      </c>
      <c r="N260" s="251" t="s">
        <v>38</v>
      </c>
      <c r="O260" s="91"/>
      <c r="P260" s="252">
        <f>O260*H260</f>
        <v>0</v>
      </c>
      <c r="Q260" s="252">
        <v>6.1295699999999997E-05</v>
      </c>
      <c r="R260" s="252">
        <f>Q260*H260</f>
        <v>0.0042199024664999994</v>
      </c>
      <c r="S260" s="252">
        <v>0</v>
      </c>
      <c r="T260" s="253">
        <f>S260*H260</f>
        <v>0</v>
      </c>
      <c r="U260" s="38"/>
      <c r="V260" s="38"/>
      <c r="W260" s="38"/>
      <c r="X260" s="38"/>
      <c r="Y260" s="38"/>
      <c r="Z260" s="38"/>
      <c r="AA260" s="38"/>
      <c r="AB260" s="38"/>
      <c r="AC260" s="38"/>
      <c r="AD260" s="38"/>
      <c r="AE260" s="38"/>
      <c r="AR260" s="254" t="s">
        <v>168</v>
      </c>
      <c r="AT260" s="254" t="s">
        <v>163</v>
      </c>
      <c r="AU260" s="254" t="s">
        <v>82</v>
      </c>
      <c r="AY260" s="17" t="s">
        <v>161</v>
      </c>
      <c r="BE260" s="255">
        <f>IF(N260="základní",J260,0)</f>
        <v>0</v>
      </c>
      <c r="BF260" s="255">
        <f>IF(N260="snížená",J260,0)</f>
        <v>0</v>
      </c>
      <c r="BG260" s="255">
        <f>IF(N260="zákl. přenesená",J260,0)</f>
        <v>0</v>
      </c>
      <c r="BH260" s="255">
        <f>IF(N260="sníž. přenesená",J260,0)</f>
        <v>0</v>
      </c>
      <c r="BI260" s="255">
        <f>IF(N260="nulová",J260,0)</f>
        <v>0</v>
      </c>
      <c r="BJ260" s="17" t="s">
        <v>80</v>
      </c>
      <c r="BK260" s="255">
        <f>ROUND(I260*H260,2)</f>
        <v>0</v>
      </c>
      <c r="BL260" s="17" t="s">
        <v>168</v>
      </c>
      <c r="BM260" s="254" t="s">
        <v>1697</v>
      </c>
    </row>
    <row r="261" s="2" customFormat="1">
      <c r="A261" s="38"/>
      <c r="B261" s="39"/>
      <c r="C261" s="40"/>
      <c r="D261" s="256" t="s">
        <v>170</v>
      </c>
      <c r="E261" s="40"/>
      <c r="F261" s="257" t="s">
        <v>931</v>
      </c>
      <c r="G261" s="40"/>
      <c r="H261" s="40"/>
      <c r="I261" s="154"/>
      <c r="J261" s="40"/>
      <c r="K261" s="40"/>
      <c r="L261" s="44"/>
      <c r="M261" s="258"/>
      <c r="N261" s="259"/>
      <c r="O261" s="91"/>
      <c r="P261" s="91"/>
      <c r="Q261" s="91"/>
      <c r="R261" s="91"/>
      <c r="S261" s="91"/>
      <c r="T261" s="92"/>
      <c r="U261" s="38"/>
      <c r="V261" s="38"/>
      <c r="W261" s="38"/>
      <c r="X261" s="38"/>
      <c r="Y261" s="38"/>
      <c r="Z261" s="38"/>
      <c r="AA261" s="38"/>
      <c r="AB261" s="38"/>
      <c r="AC261" s="38"/>
      <c r="AD261" s="38"/>
      <c r="AE261" s="38"/>
      <c r="AT261" s="17" t="s">
        <v>170</v>
      </c>
      <c r="AU261" s="17" t="s">
        <v>82</v>
      </c>
    </row>
    <row r="262" s="2" customFormat="1">
      <c r="A262" s="38"/>
      <c r="B262" s="39"/>
      <c r="C262" s="40"/>
      <c r="D262" s="256" t="s">
        <v>172</v>
      </c>
      <c r="E262" s="40"/>
      <c r="F262" s="260" t="s">
        <v>932</v>
      </c>
      <c r="G262" s="40"/>
      <c r="H262" s="40"/>
      <c r="I262" s="154"/>
      <c r="J262" s="40"/>
      <c r="K262" s="40"/>
      <c r="L262" s="44"/>
      <c r="M262" s="258"/>
      <c r="N262" s="259"/>
      <c r="O262" s="91"/>
      <c r="P262" s="91"/>
      <c r="Q262" s="91"/>
      <c r="R262" s="91"/>
      <c r="S262" s="91"/>
      <c r="T262" s="92"/>
      <c r="U262" s="38"/>
      <c r="V262" s="38"/>
      <c r="W262" s="38"/>
      <c r="X262" s="38"/>
      <c r="Y262" s="38"/>
      <c r="Z262" s="38"/>
      <c r="AA262" s="38"/>
      <c r="AB262" s="38"/>
      <c r="AC262" s="38"/>
      <c r="AD262" s="38"/>
      <c r="AE262" s="38"/>
      <c r="AT262" s="17" t="s">
        <v>172</v>
      </c>
      <c r="AU262" s="17" t="s">
        <v>82</v>
      </c>
    </row>
    <row r="263" s="14" customFormat="1">
      <c r="A263" s="14"/>
      <c r="B263" s="271"/>
      <c r="C263" s="272"/>
      <c r="D263" s="256" t="s">
        <v>174</v>
      </c>
      <c r="E263" s="273" t="s">
        <v>1</v>
      </c>
      <c r="F263" s="274" t="s">
        <v>1698</v>
      </c>
      <c r="G263" s="272"/>
      <c r="H263" s="275">
        <v>68.844999999999999</v>
      </c>
      <c r="I263" s="276"/>
      <c r="J263" s="272"/>
      <c r="K263" s="272"/>
      <c r="L263" s="277"/>
      <c r="M263" s="278"/>
      <c r="N263" s="279"/>
      <c r="O263" s="279"/>
      <c r="P263" s="279"/>
      <c r="Q263" s="279"/>
      <c r="R263" s="279"/>
      <c r="S263" s="279"/>
      <c r="T263" s="280"/>
      <c r="U263" s="14"/>
      <c r="V263" s="14"/>
      <c r="W263" s="14"/>
      <c r="X263" s="14"/>
      <c r="Y263" s="14"/>
      <c r="Z263" s="14"/>
      <c r="AA263" s="14"/>
      <c r="AB263" s="14"/>
      <c r="AC263" s="14"/>
      <c r="AD263" s="14"/>
      <c r="AE263" s="14"/>
      <c r="AT263" s="281" t="s">
        <v>174</v>
      </c>
      <c r="AU263" s="281" t="s">
        <v>82</v>
      </c>
      <c r="AV263" s="14" t="s">
        <v>82</v>
      </c>
      <c r="AW263" s="14" t="s">
        <v>30</v>
      </c>
      <c r="AX263" s="14" t="s">
        <v>80</v>
      </c>
      <c r="AY263" s="281" t="s">
        <v>161</v>
      </c>
    </row>
    <row r="264" s="2" customFormat="1" ht="16.5" customHeight="1">
      <c r="A264" s="38"/>
      <c r="B264" s="39"/>
      <c r="C264" s="293" t="s">
        <v>356</v>
      </c>
      <c r="D264" s="293" t="s">
        <v>296</v>
      </c>
      <c r="E264" s="294" t="s">
        <v>372</v>
      </c>
      <c r="F264" s="295" t="s">
        <v>373</v>
      </c>
      <c r="G264" s="296" t="s">
        <v>183</v>
      </c>
      <c r="H264" s="297">
        <v>19.670000000000002</v>
      </c>
      <c r="I264" s="298"/>
      <c r="J264" s="299">
        <f>ROUND(I264*H264,2)</f>
        <v>0</v>
      </c>
      <c r="K264" s="295" t="s">
        <v>1</v>
      </c>
      <c r="L264" s="300"/>
      <c r="M264" s="301" t="s">
        <v>1</v>
      </c>
      <c r="N264" s="302" t="s">
        <v>38</v>
      </c>
      <c r="O264" s="91"/>
      <c r="P264" s="252">
        <f>O264*H264</f>
        <v>0</v>
      </c>
      <c r="Q264" s="252">
        <v>2.1000000000000001</v>
      </c>
      <c r="R264" s="252">
        <f>Q264*H264</f>
        <v>41.307000000000002</v>
      </c>
      <c r="S264" s="252">
        <v>0</v>
      </c>
      <c r="T264" s="253">
        <f>S264*H264</f>
        <v>0</v>
      </c>
      <c r="U264" s="38"/>
      <c r="V264" s="38"/>
      <c r="W264" s="38"/>
      <c r="X264" s="38"/>
      <c r="Y264" s="38"/>
      <c r="Z264" s="38"/>
      <c r="AA264" s="38"/>
      <c r="AB264" s="38"/>
      <c r="AC264" s="38"/>
      <c r="AD264" s="38"/>
      <c r="AE264" s="38"/>
      <c r="AR264" s="254" t="s">
        <v>227</v>
      </c>
      <c r="AT264" s="254" t="s">
        <v>296</v>
      </c>
      <c r="AU264" s="254" t="s">
        <v>82</v>
      </c>
      <c r="AY264" s="17" t="s">
        <v>161</v>
      </c>
      <c r="BE264" s="255">
        <f>IF(N264="základní",J264,0)</f>
        <v>0</v>
      </c>
      <c r="BF264" s="255">
        <f>IF(N264="snížená",J264,0)</f>
        <v>0</v>
      </c>
      <c r="BG264" s="255">
        <f>IF(N264="zákl. přenesená",J264,0)</f>
        <v>0</v>
      </c>
      <c r="BH264" s="255">
        <f>IF(N264="sníž. přenesená",J264,0)</f>
        <v>0</v>
      </c>
      <c r="BI264" s="255">
        <f>IF(N264="nulová",J264,0)</f>
        <v>0</v>
      </c>
      <c r="BJ264" s="17" t="s">
        <v>80</v>
      </c>
      <c r="BK264" s="255">
        <f>ROUND(I264*H264,2)</f>
        <v>0</v>
      </c>
      <c r="BL264" s="17" t="s">
        <v>168</v>
      </c>
      <c r="BM264" s="254" t="s">
        <v>1699</v>
      </c>
    </row>
    <row r="265" s="2" customFormat="1">
      <c r="A265" s="38"/>
      <c r="B265" s="39"/>
      <c r="C265" s="40"/>
      <c r="D265" s="256" t="s">
        <v>170</v>
      </c>
      <c r="E265" s="40"/>
      <c r="F265" s="257" t="s">
        <v>373</v>
      </c>
      <c r="G265" s="40"/>
      <c r="H265" s="40"/>
      <c r="I265" s="154"/>
      <c r="J265" s="40"/>
      <c r="K265" s="40"/>
      <c r="L265" s="44"/>
      <c r="M265" s="258"/>
      <c r="N265" s="259"/>
      <c r="O265" s="91"/>
      <c r="P265" s="91"/>
      <c r="Q265" s="91"/>
      <c r="R265" s="91"/>
      <c r="S265" s="91"/>
      <c r="T265" s="92"/>
      <c r="U265" s="38"/>
      <c r="V265" s="38"/>
      <c r="W265" s="38"/>
      <c r="X265" s="38"/>
      <c r="Y265" s="38"/>
      <c r="Z265" s="38"/>
      <c r="AA265" s="38"/>
      <c r="AB265" s="38"/>
      <c r="AC265" s="38"/>
      <c r="AD265" s="38"/>
      <c r="AE265" s="38"/>
      <c r="AT265" s="17" t="s">
        <v>170</v>
      </c>
      <c r="AU265" s="17" t="s">
        <v>82</v>
      </c>
    </row>
    <row r="266" s="14" customFormat="1">
      <c r="A266" s="14"/>
      <c r="B266" s="271"/>
      <c r="C266" s="272"/>
      <c r="D266" s="256" t="s">
        <v>174</v>
      </c>
      <c r="E266" s="273" t="s">
        <v>1</v>
      </c>
      <c r="F266" s="274" t="s">
        <v>1700</v>
      </c>
      <c r="G266" s="272"/>
      <c r="H266" s="275">
        <v>1.708</v>
      </c>
      <c r="I266" s="276"/>
      <c r="J266" s="272"/>
      <c r="K266" s="272"/>
      <c r="L266" s="277"/>
      <c r="M266" s="278"/>
      <c r="N266" s="279"/>
      <c r="O266" s="279"/>
      <c r="P266" s="279"/>
      <c r="Q266" s="279"/>
      <c r="R266" s="279"/>
      <c r="S266" s="279"/>
      <c r="T266" s="280"/>
      <c r="U266" s="14"/>
      <c r="V266" s="14"/>
      <c r="W266" s="14"/>
      <c r="X266" s="14"/>
      <c r="Y266" s="14"/>
      <c r="Z266" s="14"/>
      <c r="AA266" s="14"/>
      <c r="AB266" s="14"/>
      <c r="AC266" s="14"/>
      <c r="AD266" s="14"/>
      <c r="AE266" s="14"/>
      <c r="AT266" s="281" t="s">
        <v>174</v>
      </c>
      <c r="AU266" s="281" t="s">
        <v>82</v>
      </c>
      <c r="AV266" s="14" t="s">
        <v>82</v>
      </c>
      <c r="AW266" s="14" t="s">
        <v>30</v>
      </c>
      <c r="AX266" s="14" t="s">
        <v>73</v>
      </c>
      <c r="AY266" s="281" t="s">
        <v>161</v>
      </c>
    </row>
    <row r="267" s="14" customFormat="1">
      <c r="A267" s="14"/>
      <c r="B267" s="271"/>
      <c r="C267" s="272"/>
      <c r="D267" s="256" t="s">
        <v>174</v>
      </c>
      <c r="E267" s="273" t="s">
        <v>1</v>
      </c>
      <c r="F267" s="274" t="s">
        <v>1701</v>
      </c>
      <c r="G267" s="272"/>
      <c r="H267" s="275">
        <v>8.0500000000000007</v>
      </c>
      <c r="I267" s="276"/>
      <c r="J267" s="272"/>
      <c r="K267" s="272"/>
      <c r="L267" s="277"/>
      <c r="M267" s="278"/>
      <c r="N267" s="279"/>
      <c r="O267" s="279"/>
      <c r="P267" s="279"/>
      <c r="Q267" s="279"/>
      <c r="R267" s="279"/>
      <c r="S267" s="279"/>
      <c r="T267" s="280"/>
      <c r="U267" s="14"/>
      <c r="V267" s="14"/>
      <c r="W267" s="14"/>
      <c r="X267" s="14"/>
      <c r="Y267" s="14"/>
      <c r="Z267" s="14"/>
      <c r="AA267" s="14"/>
      <c r="AB267" s="14"/>
      <c r="AC267" s="14"/>
      <c r="AD267" s="14"/>
      <c r="AE267" s="14"/>
      <c r="AT267" s="281" t="s">
        <v>174</v>
      </c>
      <c r="AU267" s="281" t="s">
        <v>82</v>
      </c>
      <c r="AV267" s="14" t="s">
        <v>82</v>
      </c>
      <c r="AW267" s="14" t="s">
        <v>30</v>
      </c>
      <c r="AX267" s="14" t="s">
        <v>73</v>
      </c>
      <c r="AY267" s="281" t="s">
        <v>161</v>
      </c>
    </row>
    <row r="268" s="14" customFormat="1">
      <c r="A268" s="14"/>
      <c r="B268" s="271"/>
      <c r="C268" s="272"/>
      <c r="D268" s="256" t="s">
        <v>174</v>
      </c>
      <c r="E268" s="273" t="s">
        <v>1</v>
      </c>
      <c r="F268" s="274" t="s">
        <v>1702</v>
      </c>
      <c r="G268" s="272"/>
      <c r="H268" s="275">
        <v>9.9120000000000008</v>
      </c>
      <c r="I268" s="276"/>
      <c r="J268" s="272"/>
      <c r="K268" s="272"/>
      <c r="L268" s="277"/>
      <c r="M268" s="278"/>
      <c r="N268" s="279"/>
      <c r="O268" s="279"/>
      <c r="P268" s="279"/>
      <c r="Q268" s="279"/>
      <c r="R268" s="279"/>
      <c r="S268" s="279"/>
      <c r="T268" s="280"/>
      <c r="U268" s="14"/>
      <c r="V268" s="14"/>
      <c r="W268" s="14"/>
      <c r="X268" s="14"/>
      <c r="Y268" s="14"/>
      <c r="Z268" s="14"/>
      <c r="AA268" s="14"/>
      <c r="AB268" s="14"/>
      <c r="AC268" s="14"/>
      <c r="AD268" s="14"/>
      <c r="AE268" s="14"/>
      <c r="AT268" s="281" t="s">
        <v>174</v>
      </c>
      <c r="AU268" s="281" t="s">
        <v>82</v>
      </c>
      <c r="AV268" s="14" t="s">
        <v>82</v>
      </c>
      <c r="AW268" s="14" t="s">
        <v>30</v>
      </c>
      <c r="AX268" s="14" t="s">
        <v>73</v>
      </c>
      <c r="AY268" s="281" t="s">
        <v>161</v>
      </c>
    </row>
    <row r="269" s="15" customFormat="1">
      <c r="A269" s="15"/>
      <c r="B269" s="282"/>
      <c r="C269" s="283"/>
      <c r="D269" s="256" t="s">
        <v>174</v>
      </c>
      <c r="E269" s="284" t="s">
        <v>1</v>
      </c>
      <c r="F269" s="285" t="s">
        <v>180</v>
      </c>
      <c r="G269" s="283"/>
      <c r="H269" s="286">
        <v>19.670000000000002</v>
      </c>
      <c r="I269" s="287"/>
      <c r="J269" s="283"/>
      <c r="K269" s="283"/>
      <c r="L269" s="288"/>
      <c r="M269" s="289"/>
      <c r="N269" s="290"/>
      <c r="O269" s="290"/>
      <c r="P269" s="290"/>
      <c r="Q269" s="290"/>
      <c r="R269" s="290"/>
      <c r="S269" s="290"/>
      <c r="T269" s="291"/>
      <c r="U269" s="15"/>
      <c r="V269" s="15"/>
      <c r="W269" s="15"/>
      <c r="X269" s="15"/>
      <c r="Y269" s="15"/>
      <c r="Z269" s="15"/>
      <c r="AA269" s="15"/>
      <c r="AB269" s="15"/>
      <c r="AC269" s="15"/>
      <c r="AD269" s="15"/>
      <c r="AE269" s="15"/>
      <c r="AT269" s="292" t="s">
        <v>174</v>
      </c>
      <c r="AU269" s="292" t="s">
        <v>82</v>
      </c>
      <c r="AV269" s="15" t="s">
        <v>168</v>
      </c>
      <c r="AW269" s="15" t="s">
        <v>30</v>
      </c>
      <c r="AX269" s="15" t="s">
        <v>80</v>
      </c>
      <c r="AY269" s="292" t="s">
        <v>161</v>
      </c>
    </row>
    <row r="270" s="12" customFormat="1" ht="22.8" customHeight="1">
      <c r="A270" s="12"/>
      <c r="B270" s="227"/>
      <c r="C270" s="228"/>
      <c r="D270" s="229" t="s">
        <v>72</v>
      </c>
      <c r="E270" s="241" t="s">
        <v>188</v>
      </c>
      <c r="F270" s="241" t="s">
        <v>377</v>
      </c>
      <c r="G270" s="228"/>
      <c r="H270" s="228"/>
      <c r="I270" s="231"/>
      <c r="J270" s="242">
        <f>BK270</f>
        <v>0</v>
      </c>
      <c r="K270" s="228"/>
      <c r="L270" s="233"/>
      <c r="M270" s="234"/>
      <c r="N270" s="235"/>
      <c r="O270" s="235"/>
      <c r="P270" s="236">
        <f>SUM(P271:P302)</f>
        <v>0</v>
      </c>
      <c r="Q270" s="235"/>
      <c r="R270" s="236">
        <f>SUM(R271:R302)</f>
        <v>12.473105349200001</v>
      </c>
      <c r="S270" s="235"/>
      <c r="T270" s="237">
        <f>SUM(T271:T302)</f>
        <v>0</v>
      </c>
      <c r="U270" s="12"/>
      <c r="V270" s="12"/>
      <c r="W270" s="12"/>
      <c r="X270" s="12"/>
      <c r="Y270" s="12"/>
      <c r="Z270" s="12"/>
      <c r="AA270" s="12"/>
      <c r="AB270" s="12"/>
      <c r="AC270" s="12"/>
      <c r="AD270" s="12"/>
      <c r="AE270" s="12"/>
      <c r="AR270" s="238" t="s">
        <v>80</v>
      </c>
      <c r="AT270" s="239" t="s">
        <v>72</v>
      </c>
      <c r="AU270" s="239" t="s">
        <v>80</v>
      </c>
      <c r="AY270" s="238" t="s">
        <v>161</v>
      </c>
      <c r="BK270" s="240">
        <f>SUM(BK271:BK302)</f>
        <v>0</v>
      </c>
    </row>
    <row r="271" s="2" customFormat="1" ht="16.5" customHeight="1">
      <c r="A271" s="38"/>
      <c r="B271" s="39"/>
      <c r="C271" s="243" t="s">
        <v>363</v>
      </c>
      <c r="D271" s="243" t="s">
        <v>163</v>
      </c>
      <c r="E271" s="244" t="s">
        <v>379</v>
      </c>
      <c r="F271" s="245" t="s">
        <v>380</v>
      </c>
      <c r="G271" s="246" t="s">
        <v>183</v>
      </c>
      <c r="H271" s="247">
        <v>4.3799999999999999</v>
      </c>
      <c r="I271" s="248"/>
      <c r="J271" s="249">
        <f>ROUND(I271*H271,2)</f>
        <v>0</v>
      </c>
      <c r="K271" s="245" t="s">
        <v>167</v>
      </c>
      <c r="L271" s="44"/>
      <c r="M271" s="250" t="s">
        <v>1</v>
      </c>
      <c r="N271" s="251" t="s">
        <v>38</v>
      </c>
      <c r="O271" s="91"/>
      <c r="P271" s="252">
        <f>O271*H271</f>
        <v>0</v>
      </c>
      <c r="Q271" s="252">
        <v>2.4778600000000002</v>
      </c>
      <c r="R271" s="252">
        <f>Q271*H271</f>
        <v>10.8530268</v>
      </c>
      <c r="S271" s="252">
        <v>0</v>
      </c>
      <c r="T271" s="253">
        <f>S271*H271</f>
        <v>0</v>
      </c>
      <c r="U271" s="38"/>
      <c r="V271" s="38"/>
      <c r="W271" s="38"/>
      <c r="X271" s="38"/>
      <c r="Y271" s="38"/>
      <c r="Z271" s="38"/>
      <c r="AA271" s="38"/>
      <c r="AB271" s="38"/>
      <c r="AC271" s="38"/>
      <c r="AD271" s="38"/>
      <c r="AE271" s="38"/>
      <c r="AR271" s="254" t="s">
        <v>168</v>
      </c>
      <c r="AT271" s="254" t="s">
        <v>163</v>
      </c>
      <c r="AU271" s="254" t="s">
        <v>82</v>
      </c>
      <c r="AY271" s="17" t="s">
        <v>161</v>
      </c>
      <c r="BE271" s="255">
        <f>IF(N271="základní",J271,0)</f>
        <v>0</v>
      </c>
      <c r="BF271" s="255">
        <f>IF(N271="snížená",J271,0)</f>
        <v>0</v>
      </c>
      <c r="BG271" s="255">
        <f>IF(N271="zákl. přenesená",J271,0)</f>
        <v>0</v>
      </c>
      <c r="BH271" s="255">
        <f>IF(N271="sníž. přenesená",J271,0)</f>
        <v>0</v>
      </c>
      <c r="BI271" s="255">
        <f>IF(N271="nulová",J271,0)</f>
        <v>0</v>
      </c>
      <c r="BJ271" s="17" t="s">
        <v>80</v>
      </c>
      <c r="BK271" s="255">
        <f>ROUND(I271*H271,2)</f>
        <v>0</v>
      </c>
      <c r="BL271" s="17" t="s">
        <v>168</v>
      </c>
      <c r="BM271" s="254" t="s">
        <v>1703</v>
      </c>
    </row>
    <row r="272" s="2" customFormat="1">
      <c r="A272" s="38"/>
      <c r="B272" s="39"/>
      <c r="C272" s="40"/>
      <c r="D272" s="256" t="s">
        <v>170</v>
      </c>
      <c r="E272" s="40"/>
      <c r="F272" s="257" t="s">
        <v>382</v>
      </c>
      <c r="G272" s="40"/>
      <c r="H272" s="40"/>
      <c r="I272" s="154"/>
      <c r="J272" s="40"/>
      <c r="K272" s="40"/>
      <c r="L272" s="44"/>
      <c r="M272" s="258"/>
      <c r="N272" s="259"/>
      <c r="O272" s="91"/>
      <c r="P272" s="91"/>
      <c r="Q272" s="91"/>
      <c r="R272" s="91"/>
      <c r="S272" s="91"/>
      <c r="T272" s="92"/>
      <c r="U272" s="38"/>
      <c r="V272" s="38"/>
      <c r="W272" s="38"/>
      <c r="X272" s="38"/>
      <c r="Y272" s="38"/>
      <c r="Z272" s="38"/>
      <c r="AA272" s="38"/>
      <c r="AB272" s="38"/>
      <c r="AC272" s="38"/>
      <c r="AD272" s="38"/>
      <c r="AE272" s="38"/>
      <c r="AT272" s="17" t="s">
        <v>170</v>
      </c>
      <c r="AU272" s="17" t="s">
        <v>82</v>
      </c>
    </row>
    <row r="273" s="2" customFormat="1">
      <c r="A273" s="38"/>
      <c r="B273" s="39"/>
      <c r="C273" s="40"/>
      <c r="D273" s="256" t="s">
        <v>172</v>
      </c>
      <c r="E273" s="40"/>
      <c r="F273" s="260" t="s">
        <v>383</v>
      </c>
      <c r="G273" s="40"/>
      <c r="H273" s="40"/>
      <c r="I273" s="154"/>
      <c r="J273" s="40"/>
      <c r="K273" s="40"/>
      <c r="L273" s="44"/>
      <c r="M273" s="258"/>
      <c r="N273" s="259"/>
      <c r="O273" s="91"/>
      <c r="P273" s="91"/>
      <c r="Q273" s="91"/>
      <c r="R273" s="91"/>
      <c r="S273" s="91"/>
      <c r="T273" s="92"/>
      <c r="U273" s="38"/>
      <c r="V273" s="38"/>
      <c r="W273" s="38"/>
      <c r="X273" s="38"/>
      <c r="Y273" s="38"/>
      <c r="Z273" s="38"/>
      <c r="AA273" s="38"/>
      <c r="AB273" s="38"/>
      <c r="AC273" s="38"/>
      <c r="AD273" s="38"/>
      <c r="AE273" s="38"/>
      <c r="AT273" s="17" t="s">
        <v>172</v>
      </c>
      <c r="AU273" s="17" t="s">
        <v>82</v>
      </c>
    </row>
    <row r="274" s="14" customFormat="1">
      <c r="A274" s="14"/>
      <c r="B274" s="271"/>
      <c r="C274" s="272"/>
      <c r="D274" s="256" t="s">
        <v>174</v>
      </c>
      <c r="E274" s="273" t="s">
        <v>1</v>
      </c>
      <c r="F274" s="274" t="s">
        <v>1704</v>
      </c>
      <c r="G274" s="272"/>
      <c r="H274" s="275">
        <v>0.62</v>
      </c>
      <c r="I274" s="276"/>
      <c r="J274" s="272"/>
      <c r="K274" s="272"/>
      <c r="L274" s="277"/>
      <c r="M274" s="278"/>
      <c r="N274" s="279"/>
      <c r="O274" s="279"/>
      <c r="P274" s="279"/>
      <c r="Q274" s="279"/>
      <c r="R274" s="279"/>
      <c r="S274" s="279"/>
      <c r="T274" s="280"/>
      <c r="U274" s="14"/>
      <c r="V274" s="14"/>
      <c r="W274" s="14"/>
      <c r="X274" s="14"/>
      <c r="Y274" s="14"/>
      <c r="Z274" s="14"/>
      <c r="AA274" s="14"/>
      <c r="AB274" s="14"/>
      <c r="AC274" s="14"/>
      <c r="AD274" s="14"/>
      <c r="AE274" s="14"/>
      <c r="AT274" s="281" t="s">
        <v>174</v>
      </c>
      <c r="AU274" s="281" t="s">
        <v>82</v>
      </c>
      <c r="AV274" s="14" t="s">
        <v>82</v>
      </c>
      <c r="AW274" s="14" t="s">
        <v>30</v>
      </c>
      <c r="AX274" s="14" t="s">
        <v>73</v>
      </c>
      <c r="AY274" s="281" t="s">
        <v>161</v>
      </c>
    </row>
    <row r="275" s="14" customFormat="1">
      <c r="A275" s="14"/>
      <c r="B275" s="271"/>
      <c r="C275" s="272"/>
      <c r="D275" s="256" t="s">
        <v>174</v>
      </c>
      <c r="E275" s="273" t="s">
        <v>1</v>
      </c>
      <c r="F275" s="274" t="s">
        <v>1705</v>
      </c>
      <c r="G275" s="272"/>
      <c r="H275" s="275">
        <v>0.64000000000000001</v>
      </c>
      <c r="I275" s="276"/>
      <c r="J275" s="272"/>
      <c r="K275" s="272"/>
      <c r="L275" s="277"/>
      <c r="M275" s="278"/>
      <c r="N275" s="279"/>
      <c r="O275" s="279"/>
      <c r="P275" s="279"/>
      <c r="Q275" s="279"/>
      <c r="R275" s="279"/>
      <c r="S275" s="279"/>
      <c r="T275" s="280"/>
      <c r="U275" s="14"/>
      <c r="V275" s="14"/>
      <c r="W275" s="14"/>
      <c r="X275" s="14"/>
      <c r="Y275" s="14"/>
      <c r="Z275" s="14"/>
      <c r="AA275" s="14"/>
      <c r="AB275" s="14"/>
      <c r="AC275" s="14"/>
      <c r="AD275" s="14"/>
      <c r="AE275" s="14"/>
      <c r="AT275" s="281" t="s">
        <v>174</v>
      </c>
      <c r="AU275" s="281" t="s">
        <v>82</v>
      </c>
      <c r="AV275" s="14" t="s">
        <v>82</v>
      </c>
      <c r="AW275" s="14" t="s">
        <v>30</v>
      </c>
      <c r="AX275" s="14" t="s">
        <v>73</v>
      </c>
      <c r="AY275" s="281" t="s">
        <v>161</v>
      </c>
    </row>
    <row r="276" s="14" customFormat="1">
      <c r="A276" s="14"/>
      <c r="B276" s="271"/>
      <c r="C276" s="272"/>
      <c r="D276" s="256" t="s">
        <v>174</v>
      </c>
      <c r="E276" s="273" t="s">
        <v>1</v>
      </c>
      <c r="F276" s="274" t="s">
        <v>1706</v>
      </c>
      <c r="G276" s="272"/>
      <c r="H276" s="275">
        <v>3.1200000000000001</v>
      </c>
      <c r="I276" s="276"/>
      <c r="J276" s="272"/>
      <c r="K276" s="272"/>
      <c r="L276" s="277"/>
      <c r="M276" s="278"/>
      <c r="N276" s="279"/>
      <c r="O276" s="279"/>
      <c r="P276" s="279"/>
      <c r="Q276" s="279"/>
      <c r="R276" s="279"/>
      <c r="S276" s="279"/>
      <c r="T276" s="280"/>
      <c r="U276" s="14"/>
      <c r="V276" s="14"/>
      <c r="W276" s="14"/>
      <c r="X276" s="14"/>
      <c r="Y276" s="14"/>
      <c r="Z276" s="14"/>
      <c r="AA276" s="14"/>
      <c r="AB276" s="14"/>
      <c r="AC276" s="14"/>
      <c r="AD276" s="14"/>
      <c r="AE276" s="14"/>
      <c r="AT276" s="281" t="s">
        <v>174</v>
      </c>
      <c r="AU276" s="281" t="s">
        <v>82</v>
      </c>
      <c r="AV276" s="14" t="s">
        <v>82</v>
      </c>
      <c r="AW276" s="14" t="s">
        <v>30</v>
      </c>
      <c r="AX276" s="14" t="s">
        <v>73</v>
      </c>
      <c r="AY276" s="281" t="s">
        <v>161</v>
      </c>
    </row>
    <row r="277" s="15" customFormat="1">
      <c r="A277" s="15"/>
      <c r="B277" s="282"/>
      <c r="C277" s="283"/>
      <c r="D277" s="256" t="s">
        <v>174</v>
      </c>
      <c r="E277" s="284" t="s">
        <v>1</v>
      </c>
      <c r="F277" s="285" t="s">
        <v>180</v>
      </c>
      <c r="G277" s="283"/>
      <c r="H277" s="286">
        <v>4.3799999999999999</v>
      </c>
      <c r="I277" s="287"/>
      <c r="J277" s="283"/>
      <c r="K277" s="283"/>
      <c r="L277" s="288"/>
      <c r="M277" s="289"/>
      <c r="N277" s="290"/>
      <c r="O277" s="290"/>
      <c r="P277" s="290"/>
      <c r="Q277" s="290"/>
      <c r="R277" s="290"/>
      <c r="S277" s="290"/>
      <c r="T277" s="291"/>
      <c r="U277" s="15"/>
      <c r="V277" s="15"/>
      <c r="W277" s="15"/>
      <c r="X277" s="15"/>
      <c r="Y277" s="15"/>
      <c r="Z277" s="15"/>
      <c r="AA277" s="15"/>
      <c r="AB277" s="15"/>
      <c r="AC277" s="15"/>
      <c r="AD277" s="15"/>
      <c r="AE277" s="15"/>
      <c r="AT277" s="292" t="s">
        <v>174</v>
      </c>
      <c r="AU277" s="292" t="s">
        <v>82</v>
      </c>
      <c r="AV277" s="15" t="s">
        <v>168</v>
      </c>
      <c r="AW277" s="15" t="s">
        <v>30</v>
      </c>
      <c r="AX277" s="15" t="s">
        <v>80</v>
      </c>
      <c r="AY277" s="292" t="s">
        <v>161</v>
      </c>
    </row>
    <row r="278" s="2" customFormat="1" ht="16.5" customHeight="1">
      <c r="A278" s="38"/>
      <c r="B278" s="39"/>
      <c r="C278" s="243" t="s">
        <v>371</v>
      </c>
      <c r="D278" s="243" t="s">
        <v>163</v>
      </c>
      <c r="E278" s="244" t="s">
        <v>388</v>
      </c>
      <c r="F278" s="245" t="s">
        <v>389</v>
      </c>
      <c r="G278" s="246" t="s">
        <v>166</v>
      </c>
      <c r="H278" s="247">
        <v>17.613</v>
      </c>
      <c r="I278" s="248"/>
      <c r="J278" s="249">
        <f>ROUND(I278*H278,2)</f>
        <v>0</v>
      </c>
      <c r="K278" s="245" t="s">
        <v>167</v>
      </c>
      <c r="L278" s="44"/>
      <c r="M278" s="250" t="s">
        <v>1</v>
      </c>
      <c r="N278" s="251" t="s">
        <v>38</v>
      </c>
      <c r="O278" s="91"/>
      <c r="P278" s="252">
        <f>O278*H278</f>
        <v>0</v>
      </c>
      <c r="Q278" s="252">
        <v>0.041744200000000002</v>
      </c>
      <c r="R278" s="252">
        <f>Q278*H278</f>
        <v>0.73524059460000002</v>
      </c>
      <c r="S278" s="252">
        <v>0</v>
      </c>
      <c r="T278" s="253">
        <f>S278*H278</f>
        <v>0</v>
      </c>
      <c r="U278" s="38"/>
      <c r="V278" s="38"/>
      <c r="W278" s="38"/>
      <c r="X278" s="38"/>
      <c r="Y278" s="38"/>
      <c r="Z278" s="38"/>
      <c r="AA278" s="38"/>
      <c r="AB278" s="38"/>
      <c r="AC278" s="38"/>
      <c r="AD278" s="38"/>
      <c r="AE278" s="38"/>
      <c r="AR278" s="254" t="s">
        <v>168</v>
      </c>
      <c r="AT278" s="254" t="s">
        <v>163</v>
      </c>
      <c r="AU278" s="254" t="s">
        <v>82</v>
      </c>
      <c r="AY278" s="17" t="s">
        <v>161</v>
      </c>
      <c r="BE278" s="255">
        <f>IF(N278="základní",J278,0)</f>
        <v>0</v>
      </c>
      <c r="BF278" s="255">
        <f>IF(N278="snížená",J278,0)</f>
        <v>0</v>
      </c>
      <c r="BG278" s="255">
        <f>IF(N278="zákl. přenesená",J278,0)</f>
        <v>0</v>
      </c>
      <c r="BH278" s="255">
        <f>IF(N278="sníž. přenesená",J278,0)</f>
        <v>0</v>
      </c>
      <c r="BI278" s="255">
        <f>IF(N278="nulová",J278,0)</f>
        <v>0</v>
      </c>
      <c r="BJ278" s="17" t="s">
        <v>80</v>
      </c>
      <c r="BK278" s="255">
        <f>ROUND(I278*H278,2)</f>
        <v>0</v>
      </c>
      <c r="BL278" s="17" t="s">
        <v>168</v>
      </c>
      <c r="BM278" s="254" t="s">
        <v>1707</v>
      </c>
    </row>
    <row r="279" s="2" customFormat="1">
      <c r="A279" s="38"/>
      <c r="B279" s="39"/>
      <c r="C279" s="40"/>
      <c r="D279" s="256" t="s">
        <v>170</v>
      </c>
      <c r="E279" s="40"/>
      <c r="F279" s="257" t="s">
        <v>391</v>
      </c>
      <c r="G279" s="40"/>
      <c r="H279" s="40"/>
      <c r="I279" s="154"/>
      <c r="J279" s="40"/>
      <c r="K279" s="40"/>
      <c r="L279" s="44"/>
      <c r="M279" s="258"/>
      <c r="N279" s="259"/>
      <c r="O279" s="91"/>
      <c r="P279" s="91"/>
      <c r="Q279" s="91"/>
      <c r="R279" s="91"/>
      <c r="S279" s="91"/>
      <c r="T279" s="92"/>
      <c r="U279" s="38"/>
      <c r="V279" s="38"/>
      <c r="W279" s="38"/>
      <c r="X279" s="38"/>
      <c r="Y279" s="38"/>
      <c r="Z279" s="38"/>
      <c r="AA279" s="38"/>
      <c r="AB279" s="38"/>
      <c r="AC279" s="38"/>
      <c r="AD279" s="38"/>
      <c r="AE279" s="38"/>
      <c r="AT279" s="17" t="s">
        <v>170</v>
      </c>
      <c r="AU279" s="17" t="s">
        <v>82</v>
      </c>
    </row>
    <row r="280" s="2" customFormat="1">
      <c r="A280" s="38"/>
      <c r="B280" s="39"/>
      <c r="C280" s="40"/>
      <c r="D280" s="256" t="s">
        <v>172</v>
      </c>
      <c r="E280" s="40"/>
      <c r="F280" s="260" t="s">
        <v>392</v>
      </c>
      <c r="G280" s="40"/>
      <c r="H280" s="40"/>
      <c r="I280" s="154"/>
      <c r="J280" s="40"/>
      <c r="K280" s="40"/>
      <c r="L280" s="44"/>
      <c r="M280" s="258"/>
      <c r="N280" s="259"/>
      <c r="O280" s="91"/>
      <c r="P280" s="91"/>
      <c r="Q280" s="91"/>
      <c r="R280" s="91"/>
      <c r="S280" s="91"/>
      <c r="T280" s="92"/>
      <c r="U280" s="38"/>
      <c r="V280" s="38"/>
      <c r="W280" s="38"/>
      <c r="X280" s="38"/>
      <c r="Y280" s="38"/>
      <c r="Z280" s="38"/>
      <c r="AA280" s="38"/>
      <c r="AB280" s="38"/>
      <c r="AC280" s="38"/>
      <c r="AD280" s="38"/>
      <c r="AE280" s="38"/>
      <c r="AT280" s="17" t="s">
        <v>172</v>
      </c>
      <c r="AU280" s="17" t="s">
        <v>82</v>
      </c>
    </row>
    <row r="281" s="14" customFormat="1">
      <c r="A281" s="14"/>
      <c r="B281" s="271"/>
      <c r="C281" s="272"/>
      <c r="D281" s="256" t="s">
        <v>174</v>
      </c>
      <c r="E281" s="273" t="s">
        <v>1</v>
      </c>
      <c r="F281" s="274" t="s">
        <v>1708</v>
      </c>
      <c r="G281" s="272"/>
      <c r="H281" s="275">
        <v>2.5720000000000001</v>
      </c>
      <c r="I281" s="276"/>
      <c r="J281" s="272"/>
      <c r="K281" s="272"/>
      <c r="L281" s="277"/>
      <c r="M281" s="278"/>
      <c r="N281" s="279"/>
      <c r="O281" s="279"/>
      <c r="P281" s="279"/>
      <c r="Q281" s="279"/>
      <c r="R281" s="279"/>
      <c r="S281" s="279"/>
      <c r="T281" s="280"/>
      <c r="U281" s="14"/>
      <c r="V281" s="14"/>
      <c r="W281" s="14"/>
      <c r="X281" s="14"/>
      <c r="Y281" s="14"/>
      <c r="Z281" s="14"/>
      <c r="AA281" s="14"/>
      <c r="AB281" s="14"/>
      <c r="AC281" s="14"/>
      <c r="AD281" s="14"/>
      <c r="AE281" s="14"/>
      <c r="AT281" s="281" t="s">
        <v>174</v>
      </c>
      <c r="AU281" s="281" t="s">
        <v>82</v>
      </c>
      <c r="AV281" s="14" t="s">
        <v>82</v>
      </c>
      <c r="AW281" s="14" t="s">
        <v>30</v>
      </c>
      <c r="AX281" s="14" t="s">
        <v>73</v>
      </c>
      <c r="AY281" s="281" t="s">
        <v>161</v>
      </c>
    </row>
    <row r="282" s="14" customFormat="1">
      <c r="A282" s="14"/>
      <c r="B282" s="271"/>
      <c r="C282" s="272"/>
      <c r="D282" s="256" t="s">
        <v>174</v>
      </c>
      <c r="E282" s="273" t="s">
        <v>1</v>
      </c>
      <c r="F282" s="274" t="s">
        <v>1709</v>
      </c>
      <c r="G282" s="272"/>
      <c r="H282" s="275">
        <v>2.6909999999999998</v>
      </c>
      <c r="I282" s="276"/>
      <c r="J282" s="272"/>
      <c r="K282" s="272"/>
      <c r="L282" s="277"/>
      <c r="M282" s="278"/>
      <c r="N282" s="279"/>
      <c r="O282" s="279"/>
      <c r="P282" s="279"/>
      <c r="Q282" s="279"/>
      <c r="R282" s="279"/>
      <c r="S282" s="279"/>
      <c r="T282" s="280"/>
      <c r="U282" s="14"/>
      <c r="V282" s="14"/>
      <c r="W282" s="14"/>
      <c r="X282" s="14"/>
      <c r="Y282" s="14"/>
      <c r="Z282" s="14"/>
      <c r="AA282" s="14"/>
      <c r="AB282" s="14"/>
      <c r="AC282" s="14"/>
      <c r="AD282" s="14"/>
      <c r="AE282" s="14"/>
      <c r="AT282" s="281" t="s">
        <v>174</v>
      </c>
      <c r="AU282" s="281" t="s">
        <v>82</v>
      </c>
      <c r="AV282" s="14" t="s">
        <v>82</v>
      </c>
      <c r="AW282" s="14" t="s">
        <v>30</v>
      </c>
      <c r="AX282" s="14" t="s">
        <v>73</v>
      </c>
      <c r="AY282" s="281" t="s">
        <v>161</v>
      </c>
    </row>
    <row r="283" s="14" customFormat="1">
      <c r="A283" s="14"/>
      <c r="B283" s="271"/>
      <c r="C283" s="272"/>
      <c r="D283" s="256" t="s">
        <v>174</v>
      </c>
      <c r="E283" s="273" t="s">
        <v>1</v>
      </c>
      <c r="F283" s="274" t="s">
        <v>1710</v>
      </c>
      <c r="G283" s="272"/>
      <c r="H283" s="275">
        <v>12.35</v>
      </c>
      <c r="I283" s="276"/>
      <c r="J283" s="272"/>
      <c r="K283" s="272"/>
      <c r="L283" s="277"/>
      <c r="M283" s="278"/>
      <c r="N283" s="279"/>
      <c r="O283" s="279"/>
      <c r="P283" s="279"/>
      <c r="Q283" s="279"/>
      <c r="R283" s="279"/>
      <c r="S283" s="279"/>
      <c r="T283" s="280"/>
      <c r="U283" s="14"/>
      <c r="V283" s="14"/>
      <c r="W283" s="14"/>
      <c r="X283" s="14"/>
      <c r="Y283" s="14"/>
      <c r="Z283" s="14"/>
      <c r="AA283" s="14"/>
      <c r="AB283" s="14"/>
      <c r="AC283" s="14"/>
      <c r="AD283" s="14"/>
      <c r="AE283" s="14"/>
      <c r="AT283" s="281" t="s">
        <v>174</v>
      </c>
      <c r="AU283" s="281" t="s">
        <v>82</v>
      </c>
      <c r="AV283" s="14" t="s">
        <v>82</v>
      </c>
      <c r="AW283" s="14" t="s">
        <v>30</v>
      </c>
      <c r="AX283" s="14" t="s">
        <v>73</v>
      </c>
      <c r="AY283" s="281" t="s">
        <v>161</v>
      </c>
    </row>
    <row r="284" s="15" customFormat="1">
      <c r="A284" s="15"/>
      <c r="B284" s="282"/>
      <c r="C284" s="283"/>
      <c r="D284" s="256" t="s">
        <v>174</v>
      </c>
      <c r="E284" s="284" t="s">
        <v>1</v>
      </c>
      <c r="F284" s="285" t="s">
        <v>180</v>
      </c>
      <c r="G284" s="283"/>
      <c r="H284" s="286">
        <v>17.613</v>
      </c>
      <c r="I284" s="287"/>
      <c r="J284" s="283"/>
      <c r="K284" s="283"/>
      <c r="L284" s="288"/>
      <c r="M284" s="289"/>
      <c r="N284" s="290"/>
      <c r="O284" s="290"/>
      <c r="P284" s="290"/>
      <c r="Q284" s="290"/>
      <c r="R284" s="290"/>
      <c r="S284" s="290"/>
      <c r="T284" s="291"/>
      <c r="U284" s="15"/>
      <c r="V284" s="15"/>
      <c r="W284" s="15"/>
      <c r="X284" s="15"/>
      <c r="Y284" s="15"/>
      <c r="Z284" s="15"/>
      <c r="AA284" s="15"/>
      <c r="AB284" s="15"/>
      <c r="AC284" s="15"/>
      <c r="AD284" s="15"/>
      <c r="AE284" s="15"/>
      <c r="AT284" s="292" t="s">
        <v>174</v>
      </c>
      <c r="AU284" s="292" t="s">
        <v>82</v>
      </c>
      <c r="AV284" s="15" t="s">
        <v>168</v>
      </c>
      <c r="AW284" s="15" t="s">
        <v>30</v>
      </c>
      <c r="AX284" s="15" t="s">
        <v>80</v>
      </c>
      <c r="AY284" s="292" t="s">
        <v>161</v>
      </c>
    </row>
    <row r="285" s="2" customFormat="1" ht="16.5" customHeight="1">
      <c r="A285" s="38"/>
      <c r="B285" s="39"/>
      <c r="C285" s="243" t="s">
        <v>378</v>
      </c>
      <c r="D285" s="243" t="s">
        <v>163</v>
      </c>
      <c r="E285" s="244" t="s">
        <v>396</v>
      </c>
      <c r="F285" s="245" t="s">
        <v>397</v>
      </c>
      <c r="G285" s="246" t="s">
        <v>166</v>
      </c>
      <c r="H285" s="247">
        <v>17.613</v>
      </c>
      <c r="I285" s="248"/>
      <c r="J285" s="249">
        <f>ROUND(I285*H285,2)</f>
        <v>0</v>
      </c>
      <c r="K285" s="245" t="s">
        <v>167</v>
      </c>
      <c r="L285" s="44"/>
      <c r="M285" s="250" t="s">
        <v>1</v>
      </c>
      <c r="N285" s="251" t="s">
        <v>38</v>
      </c>
      <c r="O285" s="91"/>
      <c r="P285" s="252">
        <f>O285*H285</f>
        <v>0</v>
      </c>
      <c r="Q285" s="252">
        <v>1.5E-05</v>
      </c>
      <c r="R285" s="252">
        <f>Q285*H285</f>
        <v>0.000264195</v>
      </c>
      <c r="S285" s="252">
        <v>0</v>
      </c>
      <c r="T285" s="253">
        <f>S285*H285</f>
        <v>0</v>
      </c>
      <c r="U285" s="38"/>
      <c r="V285" s="38"/>
      <c r="W285" s="38"/>
      <c r="X285" s="38"/>
      <c r="Y285" s="38"/>
      <c r="Z285" s="38"/>
      <c r="AA285" s="38"/>
      <c r="AB285" s="38"/>
      <c r="AC285" s="38"/>
      <c r="AD285" s="38"/>
      <c r="AE285" s="38"/>
      <c r="AR285" s="254" t="s">
        <v>168</v>
      </c>
      <c r="AT285" s="254" t="s">
        <v>163</v>
      </c>
      <c r="AU285" s="254" t="s">
        <v>82</v>
      </c>
      <c r="AY285" s="17" t="s">
        <v>161</v>
      </c>
      <c r="BE285" s="255">
        <f>IF(N285="základní",J285,0)</f>
        <v>0</v>
      </c>
      <c r="BF285" s="255">
        <f>IF(N285="snížená",J285,0)</f>
        <v>0</v>
      </c>
      <c r="BG285" s="255">
        <f>IF(N285="zákl. přenesená",J285,0)</f>
        <v>0</v>
      </c>
      <c r="BH285" s="255">
        <f>IF(N285="sníž. přenesená",J285,0)</f>
        <v>0</v>
      </c>
      <c r="BI285" s="255">
        <f>IF(N285="nulová",J285,0)</f>
        <v>0</v>
      </c>
      <c r="BJ285" s="17" t="s">
        <v>80</v>
      </c>
      <c r="BK285" s="255">
        <f>ROUND(I285*H285,2)</f>
        <v>0</v>
      </c>
      <c r="BL285" s="17" t="s">
        <v>168</v>
      </c>
      <c r="BM285" s="254" t="s">
        <v>1711</v>
      </c>
    </row>
    <row r="286" s="2" customFormat="1">
      <c r="A286" s="38"/>
      <c r="B286" s="39"/>
      <c r="C286" s="40"/>
      <c r="D286" s="256" t="s">
        <v>170</v>
      </c>
      <c r="E286" s="40"/>
      <c r="F286" s="257" t="s">
        <v>399</v>
      </c>
      <c r="G286" s="40"/>
      <c r="H286" s="40"/>
      <c r="I286" s="154"/>
      <c r="J286" s="40"/>
      <c r="K286" s="40"/>
      <c r="L286" s="44"/>
      <c r="M286" s="258"/>
      <c r="N286" s="259"/>
      <c r="O286" s="91"/>
      <c r="P286" s="91"/>
      <c r="Q286" s="91"/>
      <c r="R286" s="91"/>
      <c r="S286" s="91"/>
      <c r="T286" s="92"/>
      <c r="U286" s="38"/>
      <c r="V286" s="38"/>
      <c r="W286" s="38"/>
      <c r="X286" s="38"/>
      <c r="Y286" s="38"/>
      <c r="Z286" s="38"/>
      <c r="AA286" s="38"/>
      <c r="AB286" s="38"/>
      <c r="AC286" s="38"/>
      <c r="AD286" s="38"/>
      <c r="AE286" s="38"/>
      <c r="AT286" s="17" t="s">
        <v>170</v>
      </c>
      <c r="AU286" s="17" t="s">
        <v>82</v>
      </c>
    </row>
    <row r="287" s="2" customFormat="1">
      <c r="A287" s="38"/>
      <c r="B287" s="39"/>
      <c r="C287" s="40"/>
      <c r="D287" s="256" t="s">
        <v>172</v>
      </c>
      <c r="E287" s="40"/>
      <c r="F287" s="260" t="s">
        <v>392</v>
      </c>
      <c r="G287" s="40"/>
      <c r="H287" s="40"/>
      <c r="I287" s="154"/>
      <c r="J287" s="40"/>
      <c r="K287" s="40"/>
      <c r="L287" s="44"/>
      <c r="M287" s="258"/>
      <c r="N287" s="259"/>
      <c r="O287" s="91"/>
      <c r="P287" s="91"/>
      <c r="Q287" s="91"/>
      <c r="R287" s="91"/>
      <c r="S287" s="91"/>
      <c r="T287" s="92"/>
      <c r="U287" s="38"/>
      <c r="V287" s="38"/>
      <c r="W287" s="38"/>
      <c r="X287" s="38"/>
      <c r="Y287" s="38"/>
      <c r="Z287" s="38"/>
      <c r="AA287" s="38"/>
      <c r="AB287" s="38"/>
      <c r="AC287" s="38"/>
      <c r="AD287" s="38"/>
      <c r="AE287" s="38"/>
      <c r="AT287" s="17" t="s">
        <v>172</v>
      </c>
      <c r="AU287" s="17" t="s">
        <v>82</v>
      </c>
    </row>
    <row r="288" s="14" customFormat="1">
      <c r="A288" s="14"/>
      <c r="B288" s="271"/>
      <c r="C288" s="272"/>
      <c r="D288" s="256" t="s">
        <v>174</v>
      </c>
      <c r="E288" s="273" t="s">
        <v>1</v>
      </c>
      <c r="F288" s="274" t="s">
        <v>1708</v>
      </c>
      <c r="G288" s="272"/>
      <c r="H288" s="275">
        <v>2.5720000000000001</v>
      </c>
      <c r="I288" s="276"/>
      <c r="J288" s="272"/>
      <c r="K288" s="272"/>
      <c r="L288" s="277"/>
      <c r="M288" s="278"/>
      <c r="N288" s="279"/>
      <c r="O288" s="279"/>
      <c r="P288" s="279"/>
      <c r="Q288" s="279"/>
      <c r="R288" s="279"/>
      <c r="S288" s="279"/>
      <c r="T288" s="280"/>
      <c r="U288" s="14"/>
      <c r="V288" s="14"/>
      <c r="W288" s="14"/>
      <c r="X288" s="14"/>
      <c r="Y288" s="14"/>
      <c r="Z288" s="14"/>
      <c r="AA288" s="14"/>
      <c r="AB288" s="14"/>
      <c r="AC288" s="14"/>
      <c r="AD288" s="14"/>
      <c r="AE288" s="14"/>
      <c r="AT288" s="281" t="s">
        <v>174</v>
      </c>
      <c r="AU288" s="281" t="s">
        <v>82</v>
      </c>
      <c r="AV288" s="14" t="s">
        <v>82</v>
      </c>
      <c r="AW288" s="14" t="s">
        <v>30</v>
      </c>
      <c r="AX288" s="14" t="s">
        <v>73</v>
      </c>
      <c r="AY288" s="281" t="s">
        <v>161</v>
      </c>
    </row>
    <row r="289" s="14" customFormat="1">
      <c r="A289" s="14"/>
      <c r="B289" s="271"/>
      <c r="C289" s="272"/>
      <c r="D289" s="256" t="s">
        <v>174</v>
      </c>
      <c r="E289" s="273" t="s">
        <v>1</v>
      </c>
      <c r="F289" s="274" t="s">
        <v>1709</v>
      </c>
      <c r="G289" s="272"/>
      <c r="H289" s="275">
        <v>2.6909999999999998</v>
      </c>
      <c r="I289" s="276"/>
      <c r="J289" s="272"/>
      <c r="K289" s="272"/>
      <c r="L289" s="277"/>
      <c r="M289" s="278"/>
      <c r="N289" s="279"/>
      <c r="O289" s="279"/>
      <c r="P289" s="279"/>
      <c r="Q289" s="279"/>
      <c r="R289" s="279"/>
      <c r="S289" s="279"/>
      <c r="T289" s="280"/>
      <c r="U289" s="14"/>
      <c r="V289" s="14"/>
      <c r="W289" s="14"/>
      <c r="X289" s="14"/>
      <c r="Y289" s="14"/>
      <c r="Z289" s="14"/>
      <c r="AA289" s="14"/>
      <c r="AB289" s="14"/>
      <c r="AC289" s="14"/>
      <c r="AD289" s="14"/>
      <c r="AE289" s="14"/>
      <c r="AT289" s="281" t="s">
        <v>174</v>
      </c>
      <c r="AU289" s="281" t="s">
        <v>82</v>
      </c>
      <c r="AV289" s="14" t="s">
        <v>82</v>
      </c>
      <c r="AW289" s="14" t="s">
        <v>30</v>
      </c>
      <c r="AX289" s="14" t="s">
        <v>73</v>
      </c>
      <c r="AY289" s="281" t="s">
        <v>161</v>
      </c>
    </row>
    <row r="290" s="14" customFormat="1">
      <c r="A290" s="14"/>
      <c r="B290" s="271"/>
      <c r="C290" s="272"/>
      <c r="D290" s="256" t="s">
        <v>174</v>
      </c>
      <c r="E290" s="273" t="s">
        <v>1</v>
      </c>
      <c r="F290" s="274" t="s">
        <v>1710</v>
      </c>
      <c r="G290" s="272"/>
      <c r="H290" s="275">
        <v>12.35</v>
      </c>
      <c r="I290" s="276"/>
      <c r="J290" s="272"/>
      <c r="K290" s="272"/>
      <c r="L290" s="277"/>
      <c r="M290" s="278"/>
      <c r="N290" s="279"/>
      <c r="O290" s="279"/>
      <c r="P290" s="279"/>
      <c r="Q290" s="279"/>
      <c r="R290" s="279"/>
      <c r="S290" s="279"/>
      <c r="T290" s="280"/>
      <c r="U290" s="14"/>
      <c r="V290" s="14"/>
      <c r="W290" s="14"/>
      <c r="X290" s="14"/>
      <c r="Y290" s="14"/>
      <c r="Z290" s="14"/>
      <c r="AA290" s="14"/>
      <c r="AB290" s="14"/>
      <c r="AC290" s="14"/>
      <c r="AD290" s="14"/>
      <c r="AE290" s="14"/>
      <c r="AT290" s="281" t="s">
        <v>174</v>
      </c>
      <c r="AU290" s="281" t="s">
        <v>82</v>
      </c>
      <c r="AV290" s="14" t="s">
        <v>82</v>
      </c>
      <c r="AW290" s="14" t="s">
        <v>30</v>
      </c>
      <c r="AX290" s="14" t="s">
        <v>73</v>
      </c>
      <c r="AY290" s="281" t="s">
        <v>161</v>
      </c>
    </row>
    <row r="291" s="15" customFormat="1">
      <c r="A291" s="15"/>
      <c r="B291" s="282"/>
      <c r="C291" s="283"/>
      <c r="D291" s="256" t="s">
        <v>174</v>
      </c>
      <c r="E291" s="284" t="s">
        <v>1</v>
      </c>
      <c r="F291" s="285" t="s">
        <v>180</v>
      </c>
      <c r="G291" s="283"/>
      <c r="H291" s="286">
        <v>17.613</v>
      </c>
      <c r="I291" s="287"/>
      <c r="J291" s="283"/>
      <c r="K291" s="283"/>
      <c r="L291" s="288"/>
      <c r="M291" s="289"/>
      <c r="N291" s="290"/>
      <c r="O291" s="290"/>
      <c r="P291" s="290"/>
      <c r="Q291" s="290"/>
      <c r="R291" s="290"/>
      <c r="S291" s="290"/>
      <c r="T291" s="291"/>
      <c r="U291" s="15"/>
      <c r="V291" s="15"/>
      <c r="W291" s="15"/>
      <c r="X291" s="15"/>
      <c r="Y291" s="15"/>
      <c r="Z291" s="15"/>
      <c r="AA291" s="15"/>
      <c r="AB291" s="15"/>
      <c r="AC291" s="15"/>
      <c r="AD291" s="15"/>
      <c r="AE291" s="15"/>
      <c r="AT291" s="292" t="s">
        <v>174</v>
      </c>
      <c r="AU291" s="292" t="s">
        <v>82</v>
      </c>
      <c r="AV291" s="15" t="s">
        <v>168</v>
      </c>
      <c r="AW291" s="15" t="s">
        <v>30</v>
      </c>
      <c r="AX291" s="15" t="s">
        <v>80</v>
      </c>
      <c r="AY291" s="292" t="s">
        <v>161</v>
      </c>
    </row>
    <row r="292" s="2" customFormat="1" ht="16.5" customHeight="1">
      <c r="A292" s="38"/>
      <c r="B292" s="39"/>
      <c r="C292" s="243" t="s">
        <v>387</v>
      </c>
      <c r="D292" s="243" t="s">
        <v>163</v>
      </c>
      <c r="E292" s="244" t="s">
        <v>401</v>
      </c>
      <c r="F292" s="245" t="s">
        <v>402</v>
      </c>
      <c r="G292" s="246" t="s">
        <v>282</v>
      </c>
      <c r="H292" s="247">
        <v>0.82299999999999995</v>
      </c>
      <c r="I292" s="248"/>
      <c r="J292" s="249">
        <f>ROUND(I292*H292,2)</f>
        <v>0</v>
      </c>
      <c r="K292" s="245" t="s">
        <v>167</v>
      </c>
      <c r="L292" s="44"/>
      <c r="M292" s="250" t="s">
        <v>1</v>
      </c>
      <c r="N292" s="251" t="s">
        <v>38</v>
      </c>
      <c r="O292" s="91"/>
      <c r="P292" s="252">
        <f>O292*H292</f>
        <v>0</v>
      </c>
      <c r="Q292" s="252">
        <v>1.0487652000000001</v>
      </c>
      <c r="R292" s="252">
        <f>Q292*H292</f>
        <v>0.86313375960000005</v>
      </c>
      <c r="S292" s="252">
        <v>0</v>
      </c>
      <c r="T292" s="253">
        <f>S292*H292</f>
        <v>0</v>
      </c>
      <c r="U292" s="38"/>
      <c r="V292" s="38"/>
      <c r="W292" s="38"/>
      <c r="X292" s="38"/>
      <c r="Y292" s="38"/>
      <c r="Z292" s="38"/>
      <c r="AA292" s="38"/>
      <c r="AB292" s="38"/>
      <c r="AC292" s="38"/>
      <c r="AD292" s="38"/>
      <c r="AE292" s="38"/>
      <c r="AR292" s="254" t="s">
        <v>168</v>
      </c>
      <c r="AT292" s="254" t="s">
        <v>163</v>
      </c>
      <c r="AU292" s="254" t="s">
        <v>82</v>
      </c>
      <c r="AY292" s="17" t="s">
        <v>161</v>
      </c>
      <c r="BE292" s="255">
        <f>IF(N292="základní",J292,0)</f>
        <v>0</v>
      </c>
      <c r="BF292" s="255">
        <f>IF(N292="snížená",J292,0)</f>
        <v>0</v>
      </c>
      <c r="BG292" s="255">
        <f>IF(N292="zákl. přenesená",J292,0)</f>
        <v>0</v>
      </c>
      <c r="BH292" s="255">
        <f>IF(N292="sníž. přenesená",J292,0)</f>
        <v>0</v>
      </c>
      <c r="BI292" s="255">
        <f>IF(N292="nulová",J292,0)</f>
        <v>0</v>
      </c>
      <c r="BJ292" s="17" t="s">
        <v>80</v>
      </c>
      <c r="BK292" s="255">
        <f>ROUND(I292*H292,2)</f>
        <v>0</v>
      </c>
      <c r="BL292" s="17" t="s">
        <v>168</v>
      </c>
      <c r="BM292" s="254" t="s">
        <v>1712</v>
      </c>
    </row>
    <row r="293" s="2" customFormat="1">
      <c r="A293" s="38"/>
      <c r="B293" s="39"/>
      <c r="C293" s="40"/>
      <c r="D293" s="256" t="s">
        <v>170</v>
      </c>
      <c r="E293" s="40"/>
      <c r="F293" s="257" t="s">
        <v>404</v>
      </c>
      <c r="G293" s="40"/>
      <c r="H293" s="40"/>
      <c r="I293" s="154"/>
      <c r="J293" s="40"/>
      <c r="K293" s="40"/>
      <c r="L293" s="44"/>
      <c r="M293" s="258"/>
      <c r="N293" s="259"/>
      <c r="O293" s="91"/>
      <c r="P293" s="91"/>
      <c r="Q293" s="91"/>
      <c r="R293" s="91"/>
      <c r="S293" s="91"/>
      <c r="T293" s="92"/>
      <c r="U293" s="38"/>
      <c r="V293" s="38"/>
      <c r="W293" s="38"/>
      <c r="X293" s="38"/>
      <c r="Y293" s="38"/>
      <c r="Z293" s="38"/>
      <c r="AA293" s="38"/>
      <c r="AB293" s="38"/>
      <c r="AC293" s="38"/>
      <c r="AD293" s="38"/>
      <c r="AE293" s="38"/>
      <c r="AT293" s="17" t="s">
        <v>170</v>
      </c>
      <c r="AU293" s="17" t="s">
        <v>82</v>
      </c>
    </row>
    <row r="294" s="2" customFormat="1">
      <c r="A294" s="38"/>
      <c r="B294" s="39"/>
      <c r="C294" s="40"/>
      <c r="D294" s="256" t="s">
        <v>172</v>
      </c>
      <c r="E294" s="40"/>
      <c r="F294" s="260" t="s">
        <v>405</v>
      </c>
      <c r="G294" s="40"/>
      <c r="H294" s="40"/>
      <c r="I294" s="154"/>
      <c r="J294" s="40"/>
      <c r="K294" s="40"/>
      <c r="L294" s="44"/>
      <c r="M294" s="258"/>
      <c r="N294" s="259"/>
      <c r="O294" s="91"/>
      <c r="P294" s="91"/>
      <c r="Q294" s="91"/>
      <c r="R294" s="91"/>
      <c r="S294" s="91"/>
      <c r="T294" s="92"/>
      <c r="U294" s="38"/>
      <c r="V294" s="38"/>
      <c r="W294" s="38"/>
      <c r="X294" s="38"/>
      <c r="Y294" s="38"/>
      <c r="Z294" s="38"/>
      <c r="AA294" s="38"/>
      <c r="AB294" s="38"/>
      <c r="AC294" s="38"/>
      <c r="AD294" s="38"/>
      <c r="AE294" s="38"/>
      <c r="AT294" s="17" t="s">
        <v>172</v>
      </c>
      <c r="AU294" s="17" t="s">
        <v>82</v>
      </c>
    </row>
    <row r="295" s="14" customFormat="1">
      <c r="A295" s="14"/>
      <c r="B295" s="271"/>
      <c r="C295" s="272"/>
      <c r="D295" s="256" t="s">
        <v>174</v>
      </c>
      <c r="E295" s="273" t="s">
        <v>1</v>
      </c>
      <c r="F295" s="274" t="s">
        <v>1713</v>
      </c>
      <c r="G295" s="272"/>
      <c r="H295" s="275">
        <v>0.11500000000000001</v>
      </c>
      <c r="I295" s="276"/>
      <c r="J295" s="272"/>
      <c r="K295" s="272"/>
      <c r="L295" s="277"/>
      <c r="M295" s="278"/>
      <c r="N295" s="279"/>
      <c r="O295" s="279"/>
      <c r="P295" s="279"/>
      <c r="Q295" s="279"/>
      <c r="R295" s="279"/>
      <c r="S295" s="279"/>
      <c r="T295" s="280"/>
      <c r="U295" s="14"/>
      <c r="V295" s="14"/>
      <c r="W295" s="14"/>
      <c r="X295" s="14"/>
      <c r="Y295" s="14"/>
      <c r="Z295" s="14"/>
      <c r="AA295" s="14"/>
      <c r="AB295" s="14"/>
      <c r="AC295" s="14"/>
      <c r="AD295" s="14"/>
      <c r="AE295" s="14"/>
      <c r="AT295" s="281" t="s">
        <v>174</v>
      </c>
      <c r="AU295" s="281" t="s">
        <v>82</v>
      </c>
      <c r="AV295" s="14" t="s">
        <v>82</v>
      </c>
      <c r="AW295" s="14" t="s">
        <v>30</v>
      </c>
      <c r="AX295" s="14" t="s">
        <v>73</v>
      </c>
      <c r="AY295" s="281" t="s">
        <v>161</v>
      </c>
    </row>
    <row r="296" s="14" customFormat="1">
      <c r="A296" s="14"/>
      <c r="B296" s="271"/>
      <c r="C296" s="272"/>
      <c r="D296" s="256" t="s">
        <v>174</v>
      </c>
      <c r="E296" s="273" t="s">
        <v>1</v>
      </c>
      <c r="F296" s="274" t="s">
        <v>1714</v>
      </c>
      <c r="G296" s="272"/>
      <c r="H296" s="275">
        <v>0.11799999999999999</v>
      </c>
      <c r="I296" s="276"/>
      <c r="J296" s="272"/>
      <c r="K296" s="272"/>
      <c r="L296" s="277"/>
      <c r="M296" s="278"/>
      <c r="N296" s="279"/>
      <c r="O296" s="279"/>
      <c r="P296" s="279"/>
      <c r="Q296" s="279"/>
      <c r="R296" s="279"/>
      <c r="S296" s="279"/>
      <c r="T296" s="280"/>
      <c r="U296" s="14"/>
      <c r="V296" s="14"/>
      <c r="W296" s="14"/>
      <c r="X296" s="14"/>
      <c r="Y296" s="14"/>
      <c r="Z296" s="14"/>
      <c r="AA296" s="14"/>
      <c r="AB296" s="14"/>
      <c r="AC296" s="14"/>
      <c r="AD296" s="14"/>
      <c r="AE296" s="14"/>
      <c r="AT296" s="281" t="s">
        <v>174</v>
      </c>
      <c r="AU296" s="281" t="s">
        <v>82</v>
      </c>
      <c r="AV296" s="14" t="s">
        <v>82</v>
      </c>
      <c r="AW296" s="14" t="s">
        <v>30</v>
      </c>
      <c r="AX296" s="14" t="s">
        <v>73</v>
      </c>
      <c r="AY296" s="281" t="s">
        <v>161</v>
      </c>
    </row>
    <row r="297" s="14" customFormat="1">
      <c r="A297" s="14"/>
      <c r="B297" s="271"/>
      <c r="C297" s="272"/>
      <c r="D297" s="256" t="s">
        <v>174</v>
      </c>
      <c r="E297" s="273" t="s">
        <v>1</v>
      </c>
      <c r="F297" s="274" t="s">
        <v>1715</v>
      </c>
      <c r="G297" s="272"/>
      <c r="H297" s="275">
        <v>0.58999999999999997</v>
      </c>
      <c r="I297" s="276"/>
      <c r="J297" s="272"/>
      <c r="K297" s="272"/>
      <c r="L297" s="277"/>
      <c r="M297" s="278"/>
      <c r="N297" s="279"/>
      <c r="O297" s="279"/>
      <c r="P297" s="279"/>
      <c r="Q297" s="279"/>
      <c r="R297" s="279"/>
      <c r="S297" s="279"/>
      <c r="T297" s="280"/>
      <c r="U297" s="14"/>
      <c r="V297" s="14"/>
      <c r="W297" s="14"/>
      <c r="X297" s="14"/>
      <c r="Y297" s="14"/>
      <c r="Z297" s="14"/>
      <c r="AA297" s="14"/>
      <c r="AB297" s="14"/>
      <c r="AC297" s="14"/>
      <c r="AD297" s="14"/>
      <c r="AE297" s="14"/>
      <c r="AT297" s="281" t="s">
        <v>174</v>
      </c>
      <c r="AU297" s="281" t="s">
        <v>82</v>
      </c>
      <c r="AV297" s="14" t="s">
        <v>82</v>
      </c>
      <c r="AW297" s="14" t="s">
        <v>30</v>
      </c>
      <c r="AX297" s="14" t="s">
        <v>73</v>
      </c>
      <c r="AY297" s="281" t="s">
        <v>161</v>
      </c>
    </row>
    <row r="298" s="15" customFormat="1">
      <c r="A298" s="15"/>
      <c r="B298" s="282"/>
      <c r="C298" s="283"/>
      <c r="D298" s="256" t="s">
        <v>174</v>
      </c>
      <c r="E298" s="284" t="s">
        <v>1</v>
      </c>
      <c r="F298" s="285" t="s">
        <v>180</v>
      </c>
      <c r="G298" s="283"/>
      <c r="H298" s="286">
        <v>0.82299999999999995</v>
      </c>
      <c r="I298" s="287"/>
      <c r="J298" s="283"/>
      <c r="K298" s="283"/>
      <c r="L298" s="288"/>
      <c r="M298" s="289"/>
      <c r="N298" s="290"/>
      <c r="O298" s="290"/>
      <c r="P298" s="290"/>
      <c r="Q298" s="290"/>
      <c r="R298" s="290"/>
      <c r="S298" s="290"/>
      <c r="T298" s="291"/>
      <c r="U298" s="15"/>
      <c r="V298" s="15"/>
      <c r="W298" s="15"/>
      <c r="X298" s="15"/>
      <c r="Y298" s="15"/>
      <c r="Z298" s="15"/>
      <c r="AA298" s="15"/>
      <c r="AB298" s="15"/>
      <c r="AC298" s="15"/>
      <c r="AD298" s="15"/>
      <c r="AE298" s="15"/>
      <c r="AT298" s="292" t="s">
        <v>174</v>
      </c>
      <c r="AU298" s="292" t="s">
        <v>82</v>
      </c>
      <c r="AV298" s="15" t="s">
        <v>168</v>
      </c>
      <c r="AW298" s="15" t="s">
        <v>30</v>
      </c>
      <c r="AX298" s="15" t="s">
        <v>80</v>
      </c>
      <c r="AY298" s="292" t="s">
        <v>161</v>
      </c>
    </row>
    <row r="299" s="2" customFormat="1" ht="16.5" customHeight="1">
      <c r="A299" s="38"/>
      <c r="B299" s="39"/>
      <c r="C299" s="243" t="s">
        <v>395</v>
      </c>
      <c r="D299" s="243" t="s">
        <v>163</v>
      </c>
      <c r="E299" s="244" t="s">
        <v>954</v>
      </c>
      <c r="F299" s="245" t="s">
        <v>955</v>
      </c>
      <c r="G299" s="246" t="s">
        <v>191</v>
      </c>
      <c r="H299" s="247">
        <v>20</v>
      </c>
      <c r="I299" s="248"/>
      <c r="J299" s="249">
        <f>ROUND(I299*H299,2)</f>
        <v>0</v>
      </c>
      <c r="K299" s="245" t="s">
        <v>167</v>
      </c>
      <c r="L299" s="44"/>
      <c r="M299" s="250" t="s">
        <v>1</v>
      </c>
      <c r="N299" s="251" t="s">
        <v>38</v>
      </c>
      <c r="O299" s="91"/>
      <c r="P299" s="252">
        <f>O299*H299</f>
        <v>0</v>
      </c>
      <c r="Q299" s="252">
        <v>0.001072</v>
      </c>
      <c r="R299" s="252">
        <f>Q299*H299</f>
        <v>0.021440000000000001</v>
      </c>
      <c r="S299" s="252">
        <v>0</v>
      </c>
      <c r="T299" s="253">
        <f>S299*H299</f>
        <v>0</v>
      </c>
      <c r="U299" s="38"/>
      <c r="V299" s="38"/>
      <c r="W299" s="38"/>
      <c r="X299" s="38"/>
      <c r="Y299" s="38"/>
      <c r="Z299" s="38"/>
      <c r="AA299" s="38"/>
      <c r="AB299" s="38"/>
      <c r="AC299" s="38"/>
      <c r="AD299" s="38"/>
      <c r="AE299" s="38"/>
      <c r="AR299" s="254" t="s">
        <v>168</v>
      </c>
      <c r="AT299" s="254" t="s">
        <v>163</v>
      </c>
      <c r="AU299" s="254" t="s">
        <v>82</v>
      </c>
      <c r="AY299" s="17" t="s">
        <v>161</v>
      </c>
      <c r="BE299" s="255">
        <f>IF(N299="základní",J299,0)</f>
        <v>0</v>
      </c>
      <c r="BF299" s="255">
        <f>IF(N299="snížená",J299,0)</f>
        <v>0</v>
      </c>
      <c r="BG299" s="255">
        <f>IF(N299="zákl. přenesená",J299,0)</f>
        <v>0</v>
      </c>
      <c r="BH299" s="255">
        <f>IF(N299="sníž. přenesená",J299,0)</f>
        <v>0</v>
      </c>
      <c r="BI299" s="255">
        <f>IF(N299="nulová",J299,0)</f>
        <v>0</v>
      </c>
      <c r="BJ299" s="17" t="s">
        <v>80</v>
      </c>
      <c r="BK299" s="255">
        <f>ROUND(I299*H299,2)</f>
        <v>0</v>
      </c>
      <c r="BL299" s="17" t="s">
        <v>168</v>
      </c>
      <c r="BM299" s="254" t="s">
        <v>1716</v>
      </c>
    </row>
    <row r="300" s="2" customFormat="1">
      <c r="A300" s="38"/>
      <c r="B300" s="39"/>
      <c r="C300" s="40"/>
      <c r="D300" s="256" t="s">
        <v>170</v>
      </c>
      <c r="E300" s="40"/>
      <c r="F300" s="257" t="s">
        <v>957</v>
      </c>
      <c r="G300" s="40"/>
      <c r="H300" s="40"/>
      <c r="I300" s="154"/>
      <c r="J300" s="40"/>
      <c r="K300" s="40"/>
      <c r="L300" s="44"/>
      <c r="M300" s="258"/>
      <c r="N300" s="259"/>
      <c r="O300" s="91"/>
      <c r="P300" s="91"/>
      <c r="Q300" s="91"/>
      <c r="R300" s="91"/>
      <c r="S300" s="91"/>
      <c r="T300" s="92"/>
      <c r="U300" s="38"/>
      <c r="V300" s="38"/>
      <c r="W300" s="38"/>
      <c r="X300" s="38"/>
      <c r="Y300" s="38"/>
      <c r="Z300" s="38"/>
      <c r="AA300" s="38"/>
      <c r="AB300" s="38"/>
      <c r="AC300" s="38"/>
      <c r="AD300" s="38"/>
      <c r="AE300" s="38"/>
      <c r="AT300" s="17" t="s">
        <v>170</v>
      </c>
      <c r="AU300" s="17" t="s">
        <v>82</v>
      </c>
    </row>
    <row r="301" s="2" customFormat="1">
      <c r="A301" s="38"/>
      <c r="B301" s="39"/>
      <c r="C301" s="40"/>
      <c r="D301" s="256" t="s">
        <v>172</v>
      </c>
      <c r="E301" s="40"/>
      <c r="F301" s="260" t="s">
        <v>958</v>
      </c>
      <c r="G301" s="40"/>
      <c r="H301" s="40"/>
      <c r="I301" s="154"/>
      <c r="J301" s="40"/>
      <c r="K301" s="40"/>
      <c r="L301" s="44"/>
      <c r="M301" s="258"/>
      <c r="N301" s="259"/>
      <c r="O301" s="91"/>
      <c r="P301" s="91"/>
      <c r="Q301" s="91"/>
      <c r="R301" s="91"/>
      <c r="S301" s="91"/>
      <c r="T301" s="92"/>
      <c r="U301" s="38"/>
      <c r="V301" s="38"/>
      <c r="W301" s="38"/>
      <c r="X301" s="38"/>
      <c r="Y301" s="38"/>
      <c r="Z301" s="38"/>
      <c r="AA301" s="38"/>
      <c r="AB301" s="38"/>
      <c r="AC301" s="38"/>
      <c r="AD301" s="38"/>
      <c r="AE301" s="38"/>
      <c r="AT301" s="17" t="s">
        <v>172</v>
      </c>
      <c r="AU301" s="17" t="s">
        <v>82</v>
      </c>
    </row>
    <row r="302" s="14" customFormat="1">
      <c r="A302" s="14"/>
      <c r="B302" s="271"/>
      <c r="C302" s="272"/>
      <c r="D302" s="256" t="s">
        <v>174</v>
      </c>
      <c r="E302" s="273" t="s">
        <v>1</v>
      </c>
      <c r="F302" s="274" t="s">
        <v>1436</v>
      </c>
      <c r="G302" s="272"/>
      <c r="H302" s="275">
        <v>20</v>
      </c>
      <c r="I302" s="276"/>
      <c r="J302" s="272"/>
      <c r="K302" s="272"/>
      <c r="L302" s="277"/>
      <c r="M302" s="278"/>
      <c r="N302" s="279"/>
      <c r="O302" s="279"/>
      <c r="P302" s="279"/>
      <c r="Q302" s="279"/>
      <c r="R302" s="279"/>
      <c r="S302" s="279"/>
      <c r="T302" s="280"/>
      <c r="U302" s="14"/>
      <c r="V302" s="14"/>
      <c r="W302" s="14"/>
      <c r="X302" s="14"/>
      <c r="Y302" s="14"/>
      <c r="Z302" s="14"/>
      <c r="AA302" s="14"/>
      <c r="AB302" s="14"/>
      <c r="AC302" s="14"/>
      <c r="AD302" s="14"/>
      <c r="AE302" s="14"/>
      <c r="AT302" s="281" t="s">
        <v>174</v>
      </c>
      <c r="AU302" s="281" t="s">
        <v>82</v>
      </c>
      <c r="AV302" s="14" t="s">
        <v>82</v>
      </c>
      <c r="AW302" s="14" t="s">
        <v>30</v>
      </c>
      <c r="AX302" s="14" t="s">
        <v>80</v>
      </c>
      <c r="AY302" s="281" t="s">
        <v>161</v>
      </c>
    </row>
    <row r="303" s="12" customFormat="1" ht="22.8" customHeight="1">
      <c r="A303" s="12"/>
      <c r="B303" s="227"/>
      <c r="C303" s="228"/>
      <c r="D303" s="229" t="s">
        <v>72</v>
      </c>
      <c r="E303" s="241" t="s">
        <v>168</v>
      </c>
      <c r="F303" s="241" t="s">
        <v>424</v>
      </c>
      <c r="G303" s="228"/>
      <c r="H303" s="228"/>
      <c r="I303" s="231"/>
      <c r="J303" s="242">
        <f>BK303</f>
        <v>0</v>
      </c>
      <c r="K303" s="228"/>
      <c r="L303" s="233"/>
      <c r="M303" s="234"/>
      <c r="N303" s="235"/>
      <c r="O303" s="235"/>
      <c r="P303" s="236">
        <f>SUM(P304:P325)</f>
        <v>0</v>
      </c>
      <c r="Q303" s="235"/>
      <c r="R303" s="236">
        <f>SUM(R304:R325)</f>
        <v>40.670909588000008</v>
      </c>
      <c r="S303" s="235"/>
      <c r="T303" s="237">
        <f>SUM(T304:T325)</f>
        <v>0</v>
      </c>
      <c r="U303" s="12"/>
      <c r="V303" s="12"/>
      <c r="W303" s="12"/>
      <c r="X303" s="12"/>
      <c r="Y303" s="12"/>
      <c r="Z303" s="12"/>
      <c r="AA303" s="12"/>
      <c r="AB303" s="12"/>
      <c r="AC303" s="12"/>
      <c r="AD303" s="12"/>
      <c r="AE303" s="12"/>
      <c r="AR303" s="238" t="s">
        <v>80</v>
      </c>
      <c r="AT303" s="239" t="s">
        <v>72</v>
      </c>
      <c r="AU303" s="239" t="s">
        <v>80</v>
      </c>
      <c r="AY303" s="238" t="s">
        <v>161</v>
      </c>
      <c r="BK303" s="240">
        <f>SUM(BK304:BK325)</f>
        <v>0</v>
      </c>
    </row>
    <row r="304" s="2" customFormat="1" ht="24" customHeight="1">
      <c r="A304" s="38"/>
      <c r="B304" s="39"/>
      <c r="C304" s="243" t="s">
        <v>400</v>
      </c>
      <c r="D304" s="243" t="s">
        <v>163</v>
      </c>
      <c r="E304" s="244" t="s">
        <v>426</v>
      </c>
      <c r="F304" s="245" t="s">
        <v>427</v>
      </c>
      <c r="G304" s="246" t="s">
        <v>166</v>
      </c>
      <c r="H304" s="247">
        <v>0.20000000000000001</v>
      </c>
      <c r="I304" s="248"/>
      <c r="J304" s="249">
        <f>ROUND(I304*H304,2)</f>
        <v>0</v>
      </c>
      <c r="K304" s="245" t="s">
        <v>167</v>
      </c>
      <c r="L304" s="44"/>
      <c r="M304" s="250" t="s">
        <v>1</v>
      </c>
      <c r="N304" s="251" t="s">
        <v>38</v>
      </c>
      <c r="O304" s="91"/>
      <c r="P304" s="252">
        <f>O304*H304</f>
        <v>0</v>
      </c>
      <c r="Q304" s="252">
        <v>0.02102</v>
      </c>
      <c r="R304" s="252">
        <f>Q304*H304</f>
        <v>0.0042040000000000003</v>
      </c>
      <c r="S304" s="252">
        <v>0</v>
      </c>
      <c r="T304" s="253">
        <f>S304*H304</f>
        <v>0</v>
      </c>
      <c r="U304" s="38"/>
      <c r="V304" s="38"/>
      <c r="W304" s="38"/>
      <c r="X304" s="38"/>
      <c r="Y304" s="38"/>
      <c r="Z304" s="38"/>
      <c r="AA304" s="38"/>
      <c r="AB304" s="38"/>
      <c r="AC304" s="38"/>
      <c r="AD304" s="38"/>
      <c r="AE304" s="38"/>
      <c r="AR304" s="254" t="s">
        <v>168</v>
      </c>
      <c r="AT304" s="254" t="s">
        <v>163</v>
      </c>
      <c r="AU304" s="254" t="s">
        <v>82</v>
      </c>
      <c r="AY304" s="17" t="s">
        <v>161</v>
      </c>
      <c r="BE304" s="255">
        <f>IF(N304="základní",J304,0)</f>
        <v>0</v>
      </c>
      <c r="BF304" s="255">
        <f>IF(N304="snížená",J304,0)</f>
        <v>0</v>
      </c>
      <c r="BG304" s="255">
        <f>IF(N304="zákl. přenesená",J304,0)</f>
        <v>0</v>
      </c>
      <c r="BH304" s="255">
        <f>IF(N304="sníž. přenesená",J304,0)</f>
        <v>0</v>
      </c>
      <c r="BI304" s="255">
        <f>IF(N304="nulová",J304,0)</f>
        <v>0</v>
      </c>
      <c r="BJ304" s="17" t="s">
        <v>80</v>
      </c>
      <c r="BK304" s="255">
        <f>ROUND(I304*H304,2)</f>
        <v>0</v>
      </c>
      <c r="BL304" s="17" t="s">
        <v>168</v>
      </c>
      <c r="BM304" s="254" t="s">
        <v>1717</v>
      </c>
    </row>
    <row r="305" s="2" customFormat="1">
      <c r="A305" s="38"/>
      <c r="B305" s="39"/>
      <c r="C305" s="40"/>
      <c r="D305" s="256" t="s">
        <v>170</v>
      </c>
      <c r="E305" s="40"/>
      <c r="F305" s="257" t="s">
        <v>429</v>
      </c>
      <c r="G305" s="40"/>
      <c r="H305" s="40"/>
      <c r="I305" s="154"/>
      <c r="J305" s="40"/>
      <c r="K305" s="40"/>
      <c r="L305" s="44"/>
      <c r="M305" s="258"/>
      <c r="N305" s="259"/>
      <c r="O305" s="91"/>
      <c r="P305" s="91"/>
      <c r="Q305" s="91"/>
      <c r="R305" s="91"/>
      <c r="S305" s="91"/>
      <c r="T305" s="92"/>
      <c r="U305" s="38"/>
      <c r="V305" s="38"/>
      <c r="W305" s="38"/>
      <c r="X305" s="38"/>
      <c r="Y305" s="38"/>
      <c r="Z305" s="38"/>
      <c r="AA305" s="38"/>
      <c r="AB305" s="38"/>
      <c r="AC305" s="38"/>
      <c r="AD305" s="38"/>
      <c r="AE305" s="38"/>
      <c r="AT305" s="17" t="s">
        <v>170</v>
      </c>
      <c r="AU305" s="17" t="s">
        <v>82</v>
      </c>
    </row>
    <row r="306" s="2" customFormat="1">
      <c r="A306" s="38"/>
      <c r="B306" s="39"/>
      <c r="C306" s="40"/>
      <c r="D306" s="256" t="s">
        <v>172</v>
      </c>
      <c r="E306" s="40"/>
      <c r="F306" s="260" t="s">
        <v>430</v>
      </c>
      <c r="G306" s="40"/>
      <c r="H306" s="40"/>
      <c r="I306" s="154"/>
      <c r="J306" s="40"/>
      <c r="K306" s="40"/>
      <c r="L306" s="44"/>
      <c r="M306" s="258"/>
      <c r="N306" s="259"/>
      <c r="O306" s="91"/>
      <c r="P306" s="91"/>
      <c r="Q306" s="91"/>
      <c r="R306" s="91"/>
      <c r="S306" s="91"/>
      <c r="T306" s="92"/>
      <c r="U306" s="38"/>
      <c r="V306" s="38"/>
      <c r="W306" s="38"/>
      <c r="X306" s="38"/>
      <c r="Y306" s="38"/>
      <c r="Z306" s="38"/>
      <c r="AA306" s="38"/>
      <c r="AB306" s="38"/>
      <c r="AC306" s="38"/>
      <c r="AD306" s="38"/>
      <c r="AE306" s="38"/>
      <c r="AT306" s="17" t="s">
        <v>172</v>
      </c>
      <c r="AU306" s="17" t="s">
        <v>82</v>
      </c>
    </row>
    <row r="307" s="2" customFormat="1">
      <c r="A307" s="38"/>
      <c r="B307" s="39"/>
      <c r="C307" s="40"/>
      <c r="D307" s="256" t="s">
        <v>195</v>
      </c>
      <c r="E307" s="40"/>
      <c r="F307" s="260" t="s">
        <v>431</v>
      </c>
      <c r="G307" s="40"/>
      <c r="H307" s="40"/>
      <c r="I307" s="154"/>
      <c r="J307" s="40"/>
      <c r="K307" s="40"/>
      <c r="L307" s="44"/>
      <c r="M307" s="258"/>
      <c r="N307" s="259"/>
      <c r="O307" s="91"/>
      <c r="P307" s="91"/>
      <c r="Q307" s="91"/>
      <c r="R307" s="91"/>
      <c r="S307" s="91"/>
      <c r="T307" s="92"/>
      <c r="U307" s="38"/>
      <c r="V307" s="38"/>
      <c r="W307" s="38"/>
      <c r="X307" s="38"/>
      <c r="Y307" s="38"/>
      <c r="Z307" s="38"/>
      <c r="AA307" s="38"/>
      <c r="AB307" s="38"/>
      <c r="AC307" s="38"/>
      <c r="AD307" s="38"/>
      <c r="AE307" s="38"/>
      <c r="AT307" s="17" t="s">
        <v>195</v>
      </c>
      <c r="AU307" s="17" t="s">
        <v>82</v>
      </c>
    </row>
    <row r="308" s="13" customFormat="1">
      <c r="A308" s="13"/>
      <c r="B308" s="261"/>
      <c r="C308" s="262"/>
      <c r="D308" s="256" t="s">
        <v>174</v>
      </c>
      <c r="E308" s="263" t="s">
        <v>1</v>
      </c>
      <c r="F308" s="264" t="s">
        <v>1297</v>
      </c>
      <c r="G308" s="262"/>
      <c r="H308" s="263" t="s">
        <v>1</v>
      </c>
      <c r="I308" s="265"/>
      <c r="J308" s="262"/>
      <c r="K308" s="262"/>
      <c r="L308" s="266"/>
      <c r="M308" s="267"/>
      <c r="N308" s="268"/>
      <c r="O308" s="268"/>
      <c r="P308" s="268"/>
      <c r="Q308" s="268"/>
      <c r="R308" s="268"/>
      <c r="S308" s="268"/>
      <c r="T308" s="269"/>
      <c r="U308" s="13"/>
      <c r="V308" s="13"/>
      <c r="W308" s="13"/>
      <c r="X308" s="13"/>
      <c r="Y308" s="13"/>
      <c r="Z308" s="13"/>
      <c r="AA308" s="13"/>
      <c r="AB308" s="13"/>
      <c r="AC308" s="13"/>
      <c r="AD308" s="13"/>
      <c r="AE308" s="13"/>
      <c r="AT308" s="270" t="s">
        <v>174</v>
      </c>
      <c r="AU308" s="270" t="s">
        <v>82</v>
      </c>
      <c r="AV308" s="13" t="s">
        <v>80</v>
      </c>
      <c r="AW308" s="13" t="s">
        <v>30</v>
      </c>
      <c r="AX308" s="13" t="s">
        <v>73</v>
      </c>
      <c r="AY308" s="270" t="s">
        <v>161</v>
      </c>
    </row>
    <row r="309" s="14" customFormat="1">
      <c r="A309" s="14"/>
      <c r="B309" s="271"/>
      <c r="C309" s="272"/>
      <c r="D309" s="256" t="s">
        <v>174</v>
      </c>
      <c r="E309" s="273" t="s">
        <v>1</v>
      </c>
      <c r="F309" s="274" t="s">
        <v>1718</v>
      </c>
      <c r="G309" s="272"/>
      <c r="H309" s="275">
        <v>0.20000000000000001</v>
      </c>
      <c r="I309" s="276"/>
      <c r="J309" s="272"/>
      <c r="K309" s="272"/>
      <c r="L309" s="277"/>
      <c r="M309" s="278"/>
      <c r="N309" s="279"/>
      <c r="O309" s="279"/>
      <c r="P309" s="279"/>
      <c r="Q309" s="279"/>
      <c r="R309" s="279"/>
      <c r="S309" s="279"/>
      <c r="T309" s="280"/>
      <c r="U309" s="14"/>
      <c r="V309" s="14"/>
      <c r="W309" s="14"/>
      <c r="X309" s="14"/>
      <c r="Y309" s="14"/>
      <c r="Z309" s="14"/>
      <c r="AA309" s="14"/>
      <c r="AB309" s="14"/>
      <c r="AC309" s="14"/>
      <c r="AD309" s="14"/>
      <c r="AE309" s="14"/>
      <c r="AT309" s="281" t="s">
        <v>174</v>
      </c>
      <c r="AU309" s="281" t="s">
        <v>82</v>
      </c>
      <c r="AV309" s="14" t="s">
        <v>82</v>
      </c>
      <c r="AW309" s="14" t="s">
        <v>30</v>
      </c>
      <c r="AX309" s="14" t="s">
        <v>80</v>
      </c>
      <c r="AY309" s="281" t="s">
        <v>161</v>
      </c>
    </row>
    <row r="310" s="2" customFormat="1" ht="24" customHeight="1">
      <c r="A310" s="38"/>
      <c r="B310" s="39"/>
      <c r="C310" s="243" t="s">
        <v>409</v>
      </c>
      <c r="D310" s="243" t="s">
        <v>163</v>
      </c>
      <c r="E310" s="244" t="s">
        <v>435</v>
      </c>
      <c r="F310" s="245" t="s">
        <v>436</v>
      </c>
      <c r="G310" s="246" t="s">
        <v>166</v>
      </c>
      <c r="H310" s="247">
        <v>0.20000000000000001</v>
      </c>
      <c r="I310" s="248"/>
      <c r="J310" s="249">
        <f>ROUND(I310*H310,2)</f>
        <v>0</v>
      </c>
      <c r="K310" s="245" t="s">
        <v>167</v>
      </c>
      <c r="L310" s="44"/>
      <c r="M310" s="250" t="s">
        <v>1</v>
      </c>
      <c r="N310" s="251" t="s">
        <v>38</v>
      </c>
      <c r="O310" s="91"/>
      <c r="P310" s="252">
        <f>O310*H310</f>
        <v>0</v>
      </c>
      <c r="Q310" s="252">
        <v>0.02102</v>
      </c>
      <c r="R310" s="252">
        <f>Q310*H310</f>
        <v>0.0042040000000000003</v>
      </c>
      <c r="S310" s="252">
        <v>0</v>
      </c>
      <c r="T310" s="253">
        <f>S310*H310</f>
        <v>0</v>
      </c>
      <c r="U310" s="38"/>
      <c r="V310" s="38"/>
      <c r="W310" s="38"/>
      <c r="X310" s="38"/>
      <c r="Y310" s="38"/>
      <c r="Z310" s="38"/>
      <c r="AA310" s="38"/>
      <c r="AB310" s="38"/>
      <c r="AC310" s="38"/>
      <c r="AD310" s="38"/>
      <c r="AE310" s="38"/>
      <c r="AR310" s="254" t="s">
        <v>168</v>
      </c>
      <c r="AT310" s="254" t="s">
        <v>163</v>
      </c>
      <c r="AU310" s="254" t="s">
        <v>82</v>
      </c>
      <c r="AY310" s="17" t="s">
        <v>161</v>
      </c>
      <c r="BE310" s="255">
        <f>IF(N310="základní",J310,0)</f>
        <v>0</v>
      </c>
      <c r="BF310" s="255">
        <f>IF(N310="snížená",J310,0)</f>
        <v>0</v>
      </c>
      <c r="BG310" s="255">
        <f>IF(N310="zákl. přenesená",J310,0)</f>
        <v>0</v>
      </c>
      <c r="BH310" s="255">
        <f>IF(N310="sníž. přenesená",J310,0)</f>
        <v>0</v>
      </c>
      <c r="BI310" s="255">
        <f>IF(N310="nulová",J310,0)</f>
        <v>0</v>
      </c>
      <c r="BJ310" s="17" t="s">
        <v>80</v>
      </c>
      <c r="BK310" s="255">
        <f>ROUND(I310*H310,2)</f>
        <v>0</v>
      </c>
      <c r="BL310" s="17" t="s">
        <v>168</v>
      </c>
      <c r="BM310" s="254" t="s">
        <v>1719</v>
      </c>
    </row>
    <row r="311" s="2" customFormat="1">
      <c r="A311" s="38"/>
      <c r="B311" s="39"/>
      <c r="C311" s="40"/>
      <c r="D311" s="256" t="s">
        <v>170</v>
      </c>
      <c r="E311" s="40"/>
      <c r="F311" s="257" t="s">
        <v>438</v>
      </c>
      <c r="G311" s="40"/>
      <c r="H311" s="40"/>
      <c r="I311" s="154"/>
      <c r="J311" s="40"/>
      <c r="K311" s="40"/>
      <c r="L311" s="44"/>
      <c r="M311" s="258"/>
      <c r="N311" s="259"/>
      <c r="O311" s="91"/>
      <c r="P311" s="91"/>
      <c r="Q311" s="91"/>
      <c r="R311" s="91"/>
      <c r="S311" s="91"/>
      <c r="T311" s="92"/>
      <c r="U311" s="38"/>
      <c r="V311" s="38"/>
      <c r="W311" s="38"/>
      <c r="X311" s="38"/>
      <c r="Y311" s="38"/>
      <c r="Z311" s="38"/>
      <c r="AA311" s="38"/>
      <c r="AB311" s="38"/>
      <c r="AC311" s="38"/>
      <c r="AD311" s="38"/>
      <c r="AE311" s="38"/>
      <c r="AT311" s="17" t="s">
        <v>170</v>
      </c>
      <c r="AU311" s="17" t="s">
        <v>82</v>
      </c>
    </row>
    <row r="312" s="2" customFormat="1">
      <c r="A312" s="38"/>
      <c r="B312" s="39"/>
      <c r="C312" s="40"/>
      <c r="D312" s="256" t="s">
        <v>172</v>
      </c>
      <c r="E312" s="40"/>
      <c r="F312" s="260" t="s">
        <v>430</v>
      </c>
      <c r="G312" s="40"/>
      <c r="H312" s="40"/>
      <c r="I312" s="154"/>
      <c r="J312" s="40"/>
      <c r="K312" s="40"/>
      <c r="L312" s="44"/>
      <c r="M312" s="258"/>
      <c r="N312" s="259"/>
      <c r="O312" s="91"/>
      <c r="P312" s="91"/>
      <c r="Q312" s="91"/>
      <c r="R312" s="91"/>
      <c r="S312" s="91"/>
      <c r="T312" s="92"/>
      <c r="U312" s="38"/>
      <c r="V312" s="38"/>
      <c r="W312" s="38"/>
      <c r="X312" s="38"/>
      <c r="Y312" s="38"/>
      <c r="Z312" s="38"/>
      <c r="AA312" s="38"/>
      <c r="AB312" s="38"/>
      <c r="AC312" s="38"/>
      <c r="AD312" s="38"/>
      <c r="AE312" s="38"/>
      <c r="AT312" s="17" t="s">
        <v>172</v>
      </c>
      <c r="AU312" s="17" t="s">
        <v>82</v>
      </c>
    </row>
    <row r="313" s="2" customFormat="1">
      <c r="A313" s="38"/>
      <c r="B313" s="39"/>
      <c r="C313" s="40"/>
      <c r="D313" s="256" t="s">
        <v>195</v>
      </c>
      <c r="E313" s="40"/>
      <c r="F313" s="260" t="s">
        <v>431</v>
      </c>
      <c r="G313" s="40"/>
      <c r="H313" s="40"/>
      <c r="I313" s="154"/>
      <c r="J313" s="40"/>
      <c r="K313" s="40"/>
      <c r="L313" s="44"/>
      <c r="M313" s="258"/>
      <c r="N313" s="259"/>
      <c r="O313" s="91"/>
      <c r="P313" s="91"/>
      <c r="Q313" s="91"/>
      <c r="R313" s="91"/>
      <c r="S313" s="91"/>
      <c r="T313" s="92"/>
      <c r="U313" s="38"/>
      <c r="V313" s="38"/>
      <c r="W313" s="38"/>
      <c r="X313" s="38"/>
      <c r="Y313" s="38"/>
      <c r="Z313" s="38"/>
      <c r="AA313" s="38"/>
      <c r="AB313" s="38"/>
      <c r="AC313" s="38"/>
      <c r="AD313" s="38"/>
      <c r="AE313" s="38"/>
      <c r="AT313" s="17" t="s">
        <v>195</v>
      </c>
      <c r="AU313" s="17" t="s">
        <v>82</v>
      </c>
    </row>
    <row r="314" s="2" customFormat="1" ht="24" customHeight="1">
      <c r="A314" s="38"/>
      <c r="B314" s="39"/>
      <c r="C314" s="243" t="s">
        <v>417</v>
      </c>
      <c r="D314" s="243" t="s">
        <v>163</v>
      </c>
      <c r="E314" s="244" t="s">
        <v>440</v>
      </c>
      <c r="F314" s="245" t="s">
        <v>441</v>
      </c>
      <c r="G314" s="246" t="s">
        <v>166</v>
      </c>
      <c r="H314" s="247">
        <v>39.200000000000003</v>
      </c>
      <c r="I314" s="248"/>
      <c r="J314" s="249">
        <f>ROUND(I314*H314,2)</f>
        <v>0</v>
      </c>
      <c r="K314" s="245" t="s">
        <v>167</v>
      </c>
      <c r="L314" s="44"/>
      <c r="M314" s="250" t="s">
        <v>1</v>
      </c>
      <c r="N314" s="251" t="s">
        <v>38</v>
      </c>
      <c r="O314" s="91"/>
      <c r="P314" s="252">
        <f>O314*H314</f>
        <v>0</v>
      </c>
      <c r="Q314" s="252">
        <v>1.031199</v>
      </c>
      <c r="R314" s="252">
        <f>Q314*H314</f>
        <v>40.423000800000004</v>
      </c>
      <c r="S314" s="252">
        <v>0</v>
      </c>
      <c r="T314" s="253">
        <f>S314*H314</f>
        <v>0</v>
      </c>
      <c r="U314" s="38"/>
      <c r="V314" s="38"/>
      <c r="W314" s="38"/>
      <c r="X314" s="38"/>
      <c r="Y314" s="38"/>
      <c r="Z314" s="38"/>
      <c r="AA314" s="38"/>
      <c r="AB314" s="38"/>
      <c r="AC314" s="38"/>
      <c r="AD314" s="38"/>
      <c r="AE314" s="38"/>
      <c r="AR314" s="254" t="s">
        <v>168</v>
      </c>
      <c r="AT314" s="254" t="s">
        <v>163</v>
      </c>
      <c r="AU314" s="254" t="s">
        <v>82</v>
      </c>
      <c r="AY314" s="17" t="s">
        <v>161</v>
      </c>
      <c r="BE314" s="255">
        <f>IF(N314="základní",J314,0)</f>
        <v>0</v>
      </c>
      <c r="BF314" s="255">
        <f>IF(N314="snížená",J314,0)</f>
        <v>0</v>
      </c>
      <c r="BG314" s="255">
        <f>IF(N314="zákl. přenesená",J314,0)</f>
        <v>0</v>
      </c>
      <c r="BH314" s="255">
        <f>IF(N314="sníž. přenesená",J314,0)</f>
        <v>0</v>
      </c>
      <c r="BI314" s="255">
        <f>IF(N314="nulová",J314,0)</f>
        <v>0</v>
      </c>
      <c r="BJ314" s="17" t="s">
        <v>80</v>
      </c>
      <c r="BK314" s="255">
        <f>ROUND(I314*H314,2)</f>
        <v>0</v>
      </c>
      <c r="BL314" s="17" t="s">
        <v>168</v>
      </c>
      <c r="BM314" s="254" t="s">
        <v>1720</v>
      </c>
    </row>
    <row r="315" s="2" customFormat="1">
      <c r="A315" s="38"/>
      <c r="B315" s="39"/>
      <c r="C315" s="40"/>
      <c r="D315" s="256" t="s">
        <v>170</v>
      </c>
      <c r="E315" s="40"/>
      <c r="F315" s="257" t="s">
        <v>443</v>
      </c>
      <c r="G315" s="40"/>
      <c r="H315" s="40"/>
      <c r="I315" s="154"/>
      <c r="J315" s="40"/>
      <c r="K315" s="40"/>
      <c r="L315" s="44"/>
      <c r="M315" s="258"/>
      <c r="N315" s="259"/>
      <c r="O315" s="91"/>
      <c r="P315" s="91"/>
      <c r="Q315" s="91"/>
      <c r="R315" s="91"/>
      <c r="S315" s="91"/>
      <c r="T315" s="92"/>
      <c r="U315" s="38"/>
      <c r="V315" s="38"/>
      <c r="W315" s="38"/>
      <c r="X315" s="38"/>
      <c r="Y315" s="38"/>
      <c r="Z315" s="38"/>
      <c r="AA315" s="38"/>
      <c r="AB315" s="38"/>
      <c r="AC315" s="38"/>
      <c r="AD315" s="38"/>
      <c r="AE315" s="38"/>
      <c r="AT315" s="17" t="s">
        <v>170</v>
      </c>
      <c r="AU315" s="17" t="s">
        <v>82</v>
      </c>
    </row>
    <row r="316" s="2" customFormat="1">
      <c r="A316" s="38"/>
      <c r="B316" s="39"/>
      <c r="C316" s="40"/>
      <c r="D316" s="256" t="s">
        <v>172</v>
      </c>
      <c r="E316" s="40"/>
      <c r="F316" s="260" t="s">
        <v>444</v>
      </c>
      <c r="G316" s="40"/>
      <c r="H316" s="40"/>
      <c r="I316" s="154"/>
      <c r="J316" s="40"/>
      <c r="K316" s="40"/>
      <c r="L316" s="44"/>
      <c r="M316" s="258"/>
      <c r="N316" s="259"/>
      <c r="O316" s="91"/>
      <c r="P316" s="91"/>
      <c r="Q316" s="91"/>
      <c r="R316" s="91"/>
      <c r="S316" s="91"/>
      <c r="T316" s="92"/>
      <c r="U316" s="38"/>
      <c r="V316" s="38"/>
      <c r="W316" s="38"/>
      <c r="X316" s="38"/>
      <c r="Y316" s="38"/>
      <c r="Z316" s="38"/>
      <c r="AA316" s="38"/>
      <c r="AB316" s="38"/>
      <c r="AC316" s="38"/>
      <c r="AD316" s="38"/>
      <c r="AE316" s="38"/>
      <c r="AT316" s="17" t="s">
        <v>172</v>
      </c>
      <c r="AU316" s="17" t="s">
        <v>82</v>
      </c>
    </row>
    <row r="317" s="14" customFormat="1">
      <c r="A317" s="14"/>
      <c r="B317" s="271"/>
      <c r="C317" s="272"/>
      <c r="D317" s="256" t="s">
        <v>174</v>
      </c>
      <c r="E317" s="273" t="s">
        <v>1</v>
      </c>
      <c r="F317" s="274" t="s">
        <v>1721</v>
      </c>
      <c r="G317" s="272"/>
      <c r="H317" s="275">
        <v>26</v>
      </c>
      <c r="I317" s="276"/>
      <c r="J317" s="272"/>
      <c r="K317" s="272"/>
      <c r="L317" s="277"/>
      <c r="M317" s="278"/>
      <c r="N317" s="279"/>
      <c r="O317" s="279"/>
      <c r="P317" s="279"/>
      <c r="Q317" s="279"/>
      <c r="R317" s="279"/>
      <c r="S317" s="279"/>
      <c r="T317" s="280"/>
      <c r="U317" s="14"/>
      <c r="V317" s="14"/>
      <c r="W317" s="14"/>
      <c r="X317" s="14"/>
      <c r="Y317" s="14"/>
      <c r="Z317" s="14"/>
      <c r="AA317" s="14"/>
      <c r="AB317" s="14"/>
      <c r="AC317" s="14"/>
      <c r="AD317" s="14"/>
      <c r="AE317" s="14"/>
      <c r="AT317" s="281" t="s">
        <v>174</v>
      </c>
      <c r="AU317" s="281" t="s">
        <v>82</v>
      </c>
      <c r="AV317" s="14" t="s">
        <v>82</v>
      </c>
      <c r="AW317" s="14" t="s">
        <v>30</v>
      </c>
      <c r="AX317" s="14" t="s">
        <v>73</v>
      </c>
      <c r="AY317" s="281" t="s">
        <v>161</v>
      </c>
    </row>
    <row r="318" s="14" customFormat="1">
      <c r="A318" s="14"/>
      <c r="B318" s="271"/>
      <c r="C318" s="272"/>
      <c r="D318" s="256" t="s">
        <v>174</v>
      </c>
      <c r="E318" s="273" t="s">
        <v>1</v>
      </c>
      <c r="F318" s="274" t="s">
        <v>1722</v>
      </c>
      <c r="G318" s="272"/>
      <c r="H318" s="275">
        <v>13.199999999999999</v>
      </c>
      <c r="I318" s="276"/>
      <c r="J318" s="272"/>
      <c r="K318" s="272"/>
      <c r="L318" s="277"/>
      <c r="M318" s="278"/>
      <c r="N318" s="279"/>
      <c r="O318" s="279"/>
      <c r="P318" s="279"/>
      <c r="Q318" s="279"/>
      <c r="R318" s="279"/>
      <c r="S318" s="279"/>
      <c r="T318" s="280"/>
      <c r="U318" s="14"/>
      <c r="V318" s="14"/>
      <c r="W318" s="14"/>
      <c r="X318" s="14"/>
      <c r="Y318" s="14"/>
      <c r="Z318" s="14"/>
      <c r="AA318" s="14"/>
      <c r="AB318" s="14"/>
      <c r="AC318" s="14"/>
      <c r="AD318" s="14"/>
      <c r="AE318" s="14"/>
      <c r="AT318" s="281" t="s">
        <v>174</v>
      </c>
      <c r="AU318" s="281" t="s">
        <v>82</v>
      </c>
      <c r="AV318" s="14" t="s">
        <v>82</v>
      </c>
      <c r="AW318" s="14" t="s">
        <v>30</v>
      </c>
      <c r="AX318" s="14" t="s">
        <v>73</v>
      </c>
      <c r="AY318" s="281" t="s">
        <v>161</v>
      </c>
    </row>
    <row r="319" s="15" customFormat="1">
      <c r="A319" s="15"/>
      <c r="B319" s="282"/>
      <c r="C319" s="283"/>
      <c r="D319" s="256" t="s">
        <v>174</v>
      </c>
      <c r="E319" s="284" t="s">
        <v>1</v>
      </c>
      <c r="F319" s="285" t="s">
        <v>180</v>
      </c>
      <c r="G319" s="283"/>
      <c r="H319" s="286">
        <v>39.200000000000003</v>
      </c>
      <c r="I319" s="287"/>
      <c r="J319" s="283"/>
      <c r="K319" s="283"/>
      <c r="L319" s="288"/>
      <c r="M319" s="289"/>
      <c r="N319" s="290"/>
      <c r="O319" s="290"/>
      <c r="P319" s="290"/>
      <c r="Q319" s="290"/>
      <c r="R319" s="290"/>
      <c r="S319" s="290"/>
      <c r="T319" s="291"/>
      <c r="U319" s="15"/>
      <c r="V319" s="15"/>
      <c r="W319" s="15"/>
      <c r="X319" s="15"/>
      <c r="Y319" s="15"/>
      <c r="Z319" s="15"/>
      <c r="AA319" s="15"/>
      <c r="AB319" s="15"/>
      <c r="AC319" s="15"/>
      <c r="AD319" s="15"/>
      <c r="AE319" s="15"/>
      <c r="AT319" s="292" t="s">
        <v>174</v>
      </c>
      <c r="AU319" s="292" t="s">
        <v>82</v>
      </c>
      <c r="AV319" s="15" t="s">
        <v>168</v>
      </c>
      <c r="AW319" s="15" t="s">
        <v>30</v>
      </c>
      <c r="AX319" s="15" t="s">
        <v>80</v>
      </c>
      <c r="AY319" s="292" t="s">
        <v>161</v>
      </c>
    </row>
    <row r="320" s="2" customFormat="1" ht="24" customHeight="1">
      <c r="A320" s="38"/>
      <c r="B320" s="39"/>
      <c r="C320" s="243" t="s">
        <v>425</v>
      </c>
      <c r="D320" s="243" t="s">
        <v>163</v>
      </c>
      <c r="E320" s="244" t="s">
        <v>450</v>
      </c>
      <c r="F320" s="245" t="s">
        <v>451</v>
      </c>
      <c r="G320" s="246" t="s">
        <v>282</v>
      </c>
      <c r="H320" s="247">
        <v>0.22600000000000001</v>
      </c>
      <c r="I320" s="248"/>
      <c r="J320" s="249">
        <f>ROUND(I320*H320,2)</f>
        <v>0</v>
      </c>
      <c r="K320" s="245" t="s">
        <v>167</v>
      </c>
      <c r="L320" s="44"/>
      <c r="M320" s="250" t="s">
        <v>1</v>
      </c>
      <c r="N320" s="251" t="s">
        <v>38</v>
      </c>
      <c r="O320" s="91"/>
      <c r="P320" s="252">
        <f>O320*H320</f>
        <v>0</v>
      </c>
      <c r="Q320" s="252">
        <v>1.0597380000000001</v>
      </c>
      <c r="R320" s="252">
        <f>Q320*H320</f>
        <v>0.23950078800000002</v>
      </c>
      <c r="S320" s="252">
        <v>0</v>
      </c>
      <c r="T320" s="253">
        <f>S320*H320</f>
        <v>0</v>
      </c>
      <c r="U320" s="38"/>
      <c r="V320" s="38"/>
      <c r="W320" s="38"/>
      <c r="X320" s="38"/>
      <c r="Y320" s="38"/>
      <c r="Z320" s="38"/>
      <c r="AA320" s="38"/>
      <c r="AB320" s="38"/>
      <c r="AC320" s="38"/>
      <c r="AD320" s="38"/>
      <c r="AE320" s="38"/>
      <c r="AR320" s="254" t="s">
        <v>168</v>
      </c>
      <c r="AT320" s="254" t="s">
        <v>163</v>
      </c>
      <c r="AU320" s="254" t="s">
        <v>82</v>
      </c>
      <c r="AY320" s="17" t="s">
        <v>161</v>
      </c>
      <c r="BE320" s="255">
        <f>IF(N320="základní",J320,0)</f>
        <v>0</v>
      </c>
      <c r="BF320" s="255">
        <f>IF(N320="snížená",J320,0)</f>
        <v>0</v>
      </c>
      <c r="BG320" s="255">
        <f>IF(N320="zákl. přenesená",J320,0)</f>
        <v>0</v>
      </c>
      <c r="BH320" s="255">
        <f>IF(N320="sníž. přenesená",J320,0)</f>
        <v>0</v>
      </c>
      <c r="BI320" s="255">
        <f>IF(N320="nulová",J320,0)</f>
        <v>0</v>
      </c>
      <c r="BJ320" s="17" t="s">
        <v>80</v>
      </c>
      <c r="BK320" s="255">
        <f>ROUND(I320*H320,2)</f>
        <v>0</v>
      </c>
      <c r="BL320" s="17" t="s">
        <v>168</v>
      </c>
      <c r="BM320" s="254" t="s">
        <v>1723</v>
      </c>
    </row>
    <row r="321" s="2" customFormat="1">
      <c r="A321" s="38"/>
      <c r="B321" s="39"/>
      <c r="C321" s="40"/>
      <c r="D321" s="256" t="s">
        <v>170</v>
      </c>
      <c r="E321" s="40"/>
      <c r="F321" s="257" t="s">
        <v>453</v>
      </c>
      <c r="G321" s="40"/>
      <c r="H321" s="40"/>
      <c r="I321" s="154"/>
      <c r="J321" s="40"/>
      <c r="K321" s="40"/>
      <c r="L321" s="44"/>
      <c r="M321" s="258"/>
      <c r="N321" s="259"/>
      <c r="O321" s="91"/>
      <c r="P321" s="91"/>
      <c r="Q321" s="91"/>
      <c r="R321" s="91"/>
      <c r="S321" s="91"/>
      <c r="T321" s="92"/>
      <c r="U321" s="38"/>
      <c r="V321" s="38"/>
      <c r="W321" s="38"/>
      <c r="X321" s="38"/>
      <c r="Y321" s="38"/>
      <c r="Z321" s="38"/>
      <c r="AA321" s="38"/>
      <c r="AB321" s="38"/>
      <c r="AC321" s="38"/>
      <c r="AD321" s="38"/>
      <c r="AE321" s="38"/>
      <c r="AT321" s="17" t="s">
        <v>170</v>
      </c>
      <c r="AU321" s="17" t="s">
        <v>82</v>
      </c>
    </row>
    <row r="322" s="2" customFormat="1">
      <c r="A322" s="38"/>
      <c r="B322" s="39"/>
      <c r="C322" s="40"/>
      <c r="D322" s="256" t="s">
        <v>172</v>
      </c>
      <c r="E322" s="40"/>
      <c r="F322" s="260" t="s">
        <v>454</v>
      </c>
      <c r="G322" s="40"/>
      <c r="H322" s="40"/>
      <c r="I322" s="154"/>
      <c r="J322" s="40"/>
      <c r="K322" s="40"/>
      <c r="L322" s="44"/>
      <c r="M322" s="258"/>
      <c r="N322" s="259"/>
      <c r="O322" s="91"/>
      <c r="P322" s="91"/>
      <c r="Q322" s="91"/>
      <c r="R322" s="91"/>
      <c r="S322" s="91"/>
      <c r="T322" s="92"/>
      <c r="U322" s="38"/>
      <c r="V322" s="38"/>
      <c r="W322" s="38"/>
      <c r="X322" s="38"/>
      <c r="Y322" s="38"/>
      <c r="Z322" s="38"/>
      <c r="AA322" s="38"/>
      <c r="AB322" s="38"/>
      <c r="AC322" s="38"/>
      <c r="AD322" s="38"/>
      <c r="AE322" s="38"/>
      <c r="AT322" s="17" t="s">
        <v>172</v>
      </c>
      <c r="AU322" s="17" t="s">
        <v>82</v>
      </c>
    </row>
    <row r="323" s="13" customFormat="1">
      <c r="A323" s="13"/>
      <c r="B323" s="261"/>
      <c r="C323" s="262"/>
      <c r="D323" s="256" t="s">
        <v>174</v>
      </c>
      <c r="E323" s="263" t="s">
        <v>1</v>
      </c>
      <c r="F323" s="264" t="s">
        <v>455</v>
      </c>
      <c r="G323" s="262"/>
      <c r="H323" s="263" t="s">
        <v>1</v>
      </c>
      <c r="I323" s="265"/>
      <c r="J323" s="262"/>
      <c r="K323" s="262"/>
      <c r="L323" s="266"/>
      <c r="M323" s="267"/>
      <c r="N323" s="268"/>
      <c r="O323" s="268"/>
      <c r="P323" s="268"/>
      <c r="Q323" s="268"/>
      <c r="R323" s="268"/>
      <c r="S323" s="268"/>
      <c r="T323" s="269"/>
      <c r="U323" s="13"/>
      <c r="V323" s="13"/>
      <c r="W323" s="13"/>
      <c r="X323" s="13"/>
      <c r="Y323" s="13"/>
      <c r="Z323" s="13"/>
      <c r="AA323" s="13"/>
      <c r="AB323" s="13"/>
      <c r="AC323" s="13"/>
      <c r="AD323" s="13"/>
      <c r="AE323" s="13"/>
      <c r="AT323" s="270" t="s">
        <v>174</v>
      </c>
      <c r="AU323" s="270" t="s">
        <v>82</v>
      </c>
      <c r="AV323" s="13" t="s">
        <v>80</v>
      </c>
      <c r="AW323" s="13" t="s">
        <v>30</v>
      </c>
      <c r="AX323" s="13" t="s">
        <v>73</v>
      </c>
      <c r="AY323" s="270" t="s">
        <v>161</v>
      </c>
    </row>
    <row r="324" s="14" customFormat="1">
      <c r="A324" s="14"/>
      <c r="B324" s="271"/>
      <c r="C324" s="272"/>
      <c r="D324" s="256" t="s">
        <v>174</v>
      </c>
      <c r="E324" s="273" t="s">
        <v>1</v>
      </c>
      <c r="F324" s="274" t="s">
        <v>1724</v>
      </c>
      <c r="G324" s="272"/>
      <c r="H324" s="275">
        <v>0.22600000000000001</v>
      </c>
      <c r="I324" s="276"/>
      <c r="J324" s="272"/>
      <c r="K324" s="272"/>
      <c r="L324" s="277"/>
      <c r="M324" s="278"/>
      <c r="N324" s="279"/>
      <c r="O324" s="279"/>
      <c r="P324" s="279"/>
      <c r="Q324" s="279"/>
      <c r="R324" s="279"/>
      <c r="S324" s="279"/>
      <c r="T324" s="280"/>
      <c r="U324" s="14"/>
      <c r="V324" s="14"/>
      <c r="W324" s="14"/>
      <c r="X324" s="14"/>
      <c r="Y324" s="14"/>
      <c r="Z324" s="14"/>
      <c r="AA324" s="14"/>
      <c r="AB324" s="14"/>
      <c r="AC324" s="14"/>
      <c r="AD324" s="14"/>
      <c r="AE324" s="14"/>
      <c r="AT324" s="281" t="s">
        <v>174</v>
      </c>
      <c r="AU324" s="281" t="s">
        <v>82</v>
      </c>
      <c r="AV324" s="14" t="s">
        <v>82</v>
      </c>
      <c r="AW324" s="14" t="s">
        <v>30</v>
      </c>
      <c r="AX324" s="14" t="s">
        <v>73</v>
      </c>
      <c r="AY324" s="281" t="s">
        <v>161</v>
      </c>
    </row>
    <row r="325" s="15" customFormat="1">
      <c r="A325" s="15"/>
      <c r="B325" s="282"/>
      <c r="C325" s="283"/>
      <c r="D325" s="256" t="s">
        <v>174</v>
      </c>
      <c r="E325" s="284" t="s">
        <v>1</v>
      </c>
      <c r="F325" s="285" t="s">
        <v>180</v>
      </c>
      <c r="G325" s="283"/>
      <c r="H325" s="286">
        <v>0.22600000000000001</v>
      </c>
      <c r="I325" s="287"/>
      <c r="J325" s="283"/>
      <c r="K325" s="283"/>
      <c r="L325" s="288"/>
      <c r="M325" s="289"/>
      <c r="N325" s="290"/>
      <c r="O325" s="290"/>
      <c r="P325" s="290"/>
      <c r="Q325" s="290"/>
      <c r="R325" s="290"/>
      <c r="S325" s="290"/>
      <c r="T325" s="291"/>
      <c r="U325" s="15"/>
      <c r="V325" s="15"/>
      <c r="W325" s="15"/>
      <c r="X325" s="15"/>
      <c r="Y325" s="15"/>
      <c r="Z325" s="15"/>
      <c r="AA325" s="15"/>
      <c r="AB325" s="15"/>
      <c r="AC325" s="15"/>
      <c r="AD325" s="15"/>
      <c r="AE325" s="15"/>
      <c r="AT325" s="292" t="s">
        <v>174</v>
      </c>
      <c r="AU325" s="292" t="s">
        <v>82</v>
      </c>
      <c r="AV325" s="15" t="s">
        <v>168</v>
      </c>
      <c r="AW325" s="15" t="s">
        <v>30</v>
      </c>
      <c r="AX325" s="15" t="s">
        <v>80</v>
      </c>
      <c r="AY325" s="292" t="s">
        <v>161</v>
      </c>
    </row>
    <row r="326" s="12" customFormat="1" ht="22.8" customHeight="1">
      <c r="A326" s="12"/>
      <c r="B326" s="227"/>
      <c r="C326" s="228"/>
      <c r="D326" s="229" t="s">
        <v>72</v>
      </c>
      <c r="E326" s="241" t="s">
        <v>211</v>
      </c>
      <c r="F326" s="241" t="s">
        <v>457</v>
      </c>
      <c r="G326" s="228"/>
      <c r="H326" s="228"/>
      <c r="I326" s="231"/>
      <c r="J326" s="242">
        <f>BK326</f>
        <v>0</v>
      </c>
      <c r="K326" s="228"/>
      <c r="L326" s="233"/>
      <c r="M326" s="234"/>
      <c r="N326" s="235"/>
      <c r="O326" s="235"/>
      <c r="P326" s="236">
        <f>SUM(P327:P338)</f>
        <v>0</v>
      </c>
      <c r="Q326" s="235"/>
      <c r="R326" s="236">
        <f>SUM(R327:R338)</f>
        <v>1.243573472</v>
      </c>
      <c r="S326" s="235"/>
      <c r="T326" s="237">
        <f>SUM(T327:T338)</f>
        <v>1.3619999999999999</v>
      </c>
      <c r="U326" s="12"/>
      <c r="V326" s="12"/>
      <c r="W326" s="12"/>
      <c r="X326" s="12"/>
      <c r="Y326" s="12"/>
      <c r="Z326" s="12"/>
      <c r="AA326" s="12"/>
      <c r="AB326" s="12"/>
      <c r="AC326" s="12"/>
      <c r="AD326" s="12"/>
      <c r="AE326" s="12"/>
      <c r="AR326" s="238" t="s">
        <v>80</v>
      </c>
      <c r="AT326" s="239" t="s">
        <v>72</v>
      </c>
      <c r="AU326" s="239" t="s">
        <v>80</v>
      </c>
      <c r="AY326" s="238" t="s">
        <v>161</v>
      </c>
      <c r="BK326" s="240">
        <f>SUM(BK327:BK338)</f>
        <v>0</v>
      </c>
    </row>
    <row r="327" s="2" customFormat="1" ht="24" customHeight="1">
      <c r="A327" s="38"/>
      <c r="B327" s="39"/>
      <c r="C327" s="243" t="s">
        <v>434</v>
      </c>
      <c r="D327" s="243" t="s">
        <v>163</v>
      </c>
      <c r="E327" s="244" t="s">
        <v>459</v>
      </c>
      <c r="F327" s="245" t="s">
        <v>460</v>
      </c>
      <c r="G327" s="246" t="s">
        <v>166</v>
      </c>
      <c r="H327" s="247">
        <v>18.16</v>
      </c>
      <c r="I327" s="248"/>
      <c r="J327" s="249">
        <f>ROUND(I327*H327,2)</f>
        <v>0</v>
      </c>
      <c r="K327" s="245" t="s">
        <v>167</v>
      </c>
      <c r="L327" s="44"/>
      <c r="M327" s="250" t="s">
        <v>1</v>
      </c>
      <c r="N327" s="251" t="s">
        <v>38</v>
      </c>
      <c r="O327" s="91"/>
      <c r="P327" s="252">
        <f>O327*H327</f>
        <v>0</v>
      </c>
      <c r="Q327" s="252">
        <v>0.066961699999999999</v>
      </c>
      <c r="R327" s="252">
        <f>Q327*H327</f>
        <v>1.216024472</v>
      </c>
      <c r="S327" s="252">
        <v>0.074999999999999997</v>
      </c>
      <c r="T327" s="253">
        <f>S327*H327</f>
        <v>1.3619999999999999</v>
      </c>
      <c r="U327" s="38"/>
      <c r="V327" s="38"/>
      <c r="W327" s="38"/>
      <c r="X327" s="38"/>
      <c r="Y327" s="38"/>
      <c r="Z327" s="38"/>
      <c r="AA327" s="38"/>
      <c r="AB327" s="38"/>
      <c r="AC327" s="38"/>
      <c r="AD327" s="38"/>
      <c r="AE327" s="38"/>
      <c r="AR327" s="254" t="s">
        <v>168</v>
      </c>
      <c r="AT327" s="254" t="s">
        <v>163</v>
      </c>
      <c r="AU327" s="254" t="s">
        <v>82</v>
      </c>
      <c r="AY327" s="17" t="s">
        <v>161</v>
      </c>
      <c r="BE327" s="255">
        <f>IF(N327="základní",J327,0)</f>
        <v>0</v>
      </c>
      <c r="BF327" s="255">
        <f>IF(N327="snížená",J327,0)</f>
        <v>0</v>
      </c>
      <c r="BG327" s="255">
        <f>IF(N327="zákl. přenesená",J327,0)</f>
        <v>0</v>
      </c>
      <c r="BH327" s="255">
        <f>IF(N327="sníž. přenesená",J327,0)</f>
        <v>0</v>
      </c>
      <c r="BI327" s="255">
        <f>IF(N327="nulová",J327,0)</f>
        <v>0</v>
      </c>
      <c r="BJ327" s="17" t="s">
        <v>80</v>
      </c>
      <c r="BK327" s="255">
        <f>ROUND(I327*H327,2)</f>
        <v>0</v>
      </c>
      <c r="BL327" s="17" t="s">
        <v>168</v>
      </c>
      <c r="BM327" s="254" t="s">
        <v>1725</v>
      </c>
    </row>
    <row r="328" s="2" customFormat="1">
      <c r="A328" s="38"/>
      <c r="B328" s="39"/>
      <c r="C328" s="40"/>
      <c r="D328" s="256" t="s">
        <v>170</v>
      </c>
      <c r="E328" s="40"/>
      <c r="F328" s="257" t="s">
        <v>462</v>
      </c>
      <c r="G328" s="40"/>
      <c r="H328" s="40"/>
      <c r="I328" s="154"/>
      <c r="J328" s="40"/>
      <c r="K328" s="40"/>
      <c r="L328" s="44"/>
      <c r="M328" s="258"/>
      <c r="N328" s="259"/>
      <c r="O328" s="91"/>
      <c r="P328" s="91"/>
      <c r="Q328" s="91"/>
      <c r="R328" s="91"/>
      <c r="S328" s="91"/>
      <c r="T328" s="92"/>
      <c r="U328" s="38"/>
      <c r="V328" s="38"/>
      <c r="W328" s="38"/>
      <c r="X328" s="38"/>
      <c r="Y328" s="38"/>
      <c r="Z328" s="38"/>
      <c r="AA328" s="38"/>
      <c r="AB328" s="38"/>
      <c r="AC328" s="38"/>
      <c r="AD328" s="38"/>
      <c r="AE328" s="38"/>
      <c r="AT328" s="17" t="s">
        <v>170</v>
      </c>
      <c r="AU328" s="17" t="s">
        <v>82</v>
      </c>
    </row>
    <row r="329" s="2" customFormat="1">
      <c r="A329" s="38"/>
      <c r="B329" s="39"/>
      <c r="C329" s="40"/>
      <c r="D329" s="256" t="s">
        <v>172</v>
      </c>
      <c r="E329" s="40"/>
      <c r="F329" s="260" t="s">
        <v>463</v>
      </c>
      <c r="G329" s="40"/>
      <c r="H329" s="40"/>
      <c r="I329" s="154"/>
      <c r="J329" s="40"/>
      <c r="K329" s="40"/>
      <c r="L329" s="44"/>
      <c r="M329" s="258"/>
      <c r="N329" s="259"/>
      <c r="O329" s="91"/>
      <c r="P329" s="91"/>
      <c r="Q329" s="91"/>
      <c r="R329" s="91"/>
      <c r="S329" s="91"/>
      <c r="T329" s="92"/>
      <c r="U329" s="38"/>
      <c r="V329" s="38"/>
      <c r="W329" s="38"/>
      <c r="X329" s="38"/>
      <c r="Y329" s="38"/>
      <c r="Z329" s="38"/>
      <c r="AA329" s="38"/>
      <c r="AB329" s="38"/>
      <c r="AC329" s="38"/>
      <c r="AD329" s="38"/>
      <c r="AE329" s="38"/>
      <c r="AT329" s="17" t="s">
        <v>172</v>
      </c>
      <c r="AU329" s="17" t="s">
        <v>82</v>
      </c>
    </row>
    <row r="330" s="2" customFormat="1">
      <c r="A330" s="38"/>
      <c r="B330" s="39"/>
      <c r="C330" s="40"/>
      <c r="D330" s="256" t="s">
        <v>195</v>
      </c>
      <c r="E330" s="40"/>
      <c r="F330" s="260" t="s">
        <v>464</v>
      </c>
      <c r="G330" s="40"/>
      <c r="H330" s="40"/>
      <c r="I330" s="154"/>
      <c r="J330" s="40"/>
      <c r="K330" s="40"/>
      <c r="L330" s="44"/>
      <c r="M330" s="258"/>
      <c r="N330" s="259"/>
      <c r="O330" s="91"/>
      <c r="P330" s="91"/>
      <c r="Q330" s="91"/>
      <c r="R330" s="91"/>
      <c r="S330" s="91"/>
      <c r="T330" s="92"/>
      <c r="U330" s="38"/>
      <c r="V330" s="38"/>
      <c r="W330" s="38"/>
      <c r="X330" s="38"/>
      <c r="Y330" s="38"/>
      <c r="Z330" s="38"/>
      <c r="AA330" s="38"/>
      <c r="AB330" s="38"/>
      <c r="AC330" s="38"/>
      <c r="AD330" s="38"/>
      <c r="AE330" s="38"/>
      <c r="AT330" s="17" t="s">
        <v>195</v>
      </c>
      <c r="AU330" s="17" t="s">
        <v>82</v>
      </c>
    </row>
    <row r="331" s="13" customFormat="1">
      <c r="A331" s="13"/>
      <c r="B331" s="261"/>
      <c r="C331" s="262"/>
      <c r="D331" s="256" t="s">
        <v>174</v>
      </c>
      <c r="E331" s="263" t="s">
        <v>1</v>
      </c>
      <c r="F331" s="264" t="s">
        <v>465</v>
      </c>
      <c r="G331" s="262"/>
      <c r="H331" s="263" t="s">
        <v>1</v>
      </c>
      <c r="I331" s="265"/>
      <c r="J331" s="262"/>
      <c r="K331" s="262"/>
      <c r="L331" s="266"/>
      <c r="M331" s="267"/>
      <c r="N331" s="268"/>
      <c r="O331" s="268"/>
      <c r="P331" s="268"/>
      <c r="Q331" s="268"/>
      <c r="R331" s="268"/>
      <c r="S331" s="268"/>
      <c r="T331" s="269"/>
      <c r="U331" s="13"/>
      <c r="V331" s="13"/>
      <c r="W331" s="13"/>
      <c r="X331" s="13"/>
      <c r="Y331" s="13"/>
      <c r="Z331" s="13"/>
      <c r="AA331" s="13"/>
      <c r="AB331" s="13"/>
      <c r="AC331" s="13"/>
      <c r="AD331" s="13"/>
      <c r="AE331" s="13"/>
      <c r="AT331" s="270" t="s">
        <v>174</v>
      </c>
      <c r="AU331" s="270" t="s">
        <v>82</v>
      </c>
      <c r="AV331" s="13" t="s">
        <v>80</v>
      </c>
      <c r="AW331" s="13" t="s">
        <v>30</v>
      </c>
      <c r="AX331" s="13" t="s">
        <v>73</v>
      </c>
      <c r="AY331" s="270" t="s">
        <v>161</v>
      </c>
    </row>
    <row r="332" s="14" customFormat="1">
      <c r="A332" s="14"/>
      <c r="B332" s="271"/>
      <c r="C332" s="272"/>
      <c r="D332" s="256" t="s">
        <v>174</v>
      </c>
      <c r="E332" s="273" t="s">
        <v>1</v>
      </c>
      <c r="F332" s="274" t="s">
        <v>1726</v>
      </c>
      <c r="G332" s="272"/>
      <c r="H332" s="275">
        <v>13.44</v>
      </c>
      <c r="I332" s="276"/>
      <c r="J332" s="272"/>
      <c r="K332" s="272"/>
      <c r="L332" s="277"/>
      <c r="M332" s="278"/>
      <c r="N332" s="279"/>
      <c r="O332" s="279"/>
      <c r="P332" s="279"/>
      <c r="Q332" s="279"/>
      <c r="R332" s="279"/>
      <c r="S332" s="279"/>
      <c r="T332" s="280"/>
      <c r="U332" s="14"/>
      <c r="V332" s="14"/>
      <c r="W332" s="14"/>
      <c r="X332" s="14"/>
      <c r="Y332" s="14"/>
      <c r="Z332" s="14"/>
      <c r="AA332" s="14"/>
      <c r="AB332" s="14"/>
      <c r="AC332" s="14"/>
      <c r="AD332" s="14"/>
      <c r="AE332" s="14"/>
      <c r="AT332" s="281" t="s">
        <v>174</v>
      </c>
      <c r="AU332" s="281" t="s">
        <v>82</v>
      </c>
      <c r="AV332" s="14" t="s">
        <v>82</v>
      </c>
      <c r="AW332" s="14" t="s">
        <v>30</v>
      </c>
      <c r="AX332" s="14" t="s">
        <v>73</v>
      </c>
      <c r="AY332" s="281" t="s">
        <v>161</v>
      </c>
    </row>
    <row r="333" s="14" customFormat="1">
      <c r="A333" s="14"/>
      <c r="B333" s="271"/>
      <c r="C333" s="272"/>
      <c r="D333" s="256" t="s">
        <v>174</v>
      </c>
      <c r="E333" s="273" t="s">
        <v>1</v>
      </c>
      <c r="F333" s="274" t="s">
        <v>1727</v>
      </c>
      <c r="G333" s="272"/>
      <c r="H333" s="275">
        <v>4.2400000000000002</v>
      </c>
      <c r="I333" s="276"/>
      <c r="J333" s="272"/>
      <c r="K333" s="272"/>
      <c r="L333" s="277"/>
      <c r="M333" s="278"/>
      <c r="N333" s="279"/>
      <c r="O333" s="279"/>
      <c r="P333" s="279"/>
      <c r="Q333" s="279"/>
      <c r="R333" s="279"/>
      <c r="S333" s="279"/>
      <c r="T333" s="280"/>
      <c r="U333" s="14"/>
      <c r="V333" s="14"/>
      <c r="W333" s="14"/>
      <c r="X333" s="14"/>
      <c r="Y333" s="14"/>
      <c r="Z333" s="14"/>
      <c r="AA333" s="14"/>
      <c r="AB333" s="14"/>
      <c r="AC333" s="14"/>
      <c r="AD333" s="14"/>
      <c r="AE333" s="14"/>
      <c r="AT333" s="281" t="s">
        <v>174</v>
      </c>
      <c r="AU333" s="281" t="s">
        <v>82</v>
      </c>
      <c r="AV333" s="14" t="s">
        <v>82</v>
      </c>
      <c r="AW333" s="14" t="s">
        <v>30</v>
      </c>
      <c r="AX333" s="14" t="s">
        <v>73</v>
      </c>
      <c r="AY333" s="281" t="s">
        <v>161</v>
      </c>
    </row>
    <row r="334" s="14" customFormat="1">
      <c r="A334" s="14"/>
      <c r="B334" s="271"/>
      <c r="C334" s="272"/>
      <c r="D334" s="256" t="s">
        <v>174</v>
      </c>
      <c r="E334" s="273" t="s">
        <v>1</v>
      </c>
      <c r="F334" s="274" t="s">
        <v>1728</v>
      </c>
      <c r="G334" s="272"/>
      <c r="H334" s="275">
        <v>0.47999999999999998</v>
      </c>
      <c r="I334" s="276"/>
      <c r="J334" s="272"/>
      <c r="K334" s="272"/>
      <c r="L334" s="277"/>
      <c r="M334" s="278"/>
      <c r="N334" s="279"/>
      <c r="O334" s="279"/>
      <c r="P334" s="279"/>
      <c r="Q334" s="279"/>
      <c r="R334" s="279"/>
      <c r="S334" s="279"/>
      <c r="T334" s="280"/>
      <c r="U334" s="14"/>
      <c r="V334" s="14"/>
      <c r="W334" s="14"/>
      <c r="X334" s="14"/>
      <c r="Y334" s="14"/>
      <c r="Z334" s="14"/>
      <c r="AA334" s="14"/>
      <c r="AB334" s="14"/>
      <c r="AC334" s="14"/>
      <c r="AD334" s="14"/>
      <c r="AE334" s="14"/>
      <c r="AT334" s="281" t="s">
        <v>174</v>
      </c>
      <c r="AU334" s="281" t="s">
        <v>82</v>
      </c>
      <c r="AV334" s="14" t="s">
        <v>82</v>
      </c>
      <c r="AW334" s="14" t="s">
        <v>30</v>
      </c>
      <c r="AX334" s="14" t="s">
        <v>73</v>
      </c>
      <c r="AY334" s="281" t="s">
        <v>161</v>
      </c>
    </row>
    <row r="335" s="15" customFormat="1">
      <c r="A335" s="15"/>
      <c r="B335" s="282"/>
      <c r="C335" s="283"/>
      <c r="D335" s="256" t="s">
        <v>174</v>
      </c>
      <c r="E335" s="284" t="s">
        <v>1</v>
      </c>
      <c r="F335" s="285" t="s">
        <v>180</v>
      </c>
      <c r="G335" s="283"/>
      <c r="H335" s="286">
        <v>18.16</v>
      </c>
      <c r="I335" s="287"/>
      <c r="J335" s="283"/>
      <c r="K335" s="283"/>
      <c r="L335" s="288"/>
      <c r="M335" s="289"/>
      <c r="N335" s="290"/>
      <c r="O335" s="290"/>
      <c r="P335" s="290"/>
      <c r="Q335" s="290"/>
      <c r="R335" s="290"/>
      <c r="S335" s="290"/>
      <c r="T335" s="291"/>
      <c r="U335" s="15"/>
      <c r="V335" s="15"/>
      <c r="W335" s="15"/>
      <c r="X335" s="15"/>
      <c r="Y335" s="15"/>
      <c r="Z335" s="15"/>
      <c r="AA335" s="15"/>
      <c r="AB335" s="15"/>
      <c r="AC335" s="15"/>
      <c r="AD335" s="15"/>
      <c r="AE335" s="15"/>
      <c r="AT335" s="292" t="s">
        <v>174</v>
      </c>
      <c r="AU335" s="292" t="s">
        <v>82</v>
      </c>
      <c r="AV335" s="15" t="s">
        <v>168</v>
      </c>
      <c r="AW335" s="15" t="s">
        <v>30</v>
      </c>
      <c r="AX335" s="15" t="s">
        <v>80</v>
      </c>
      <c r="AY335" s="292" t="s">
        <v>161</v>
      </c>
    </row>
    <row r="336" s="2" customFormat="1" ht="16.5" customHeight="1">
      <c r="A336" s="38"/>
      <c r="B336" s="39"/>
      <c r="C336" s="293" t="s">
        <v>439</v>
      </c>
      <c r="D336" s="293" t="s">
        <v>296</v>
      </c>
      <c r="E336" s="294" t="s">
        <v>468</v>
      </c>
      <c r="F336" s="295" t="s">
        <v>469</v>
      </c>
      <c r="G336" s="296" t="s">
        <v>317</v>
      </c>
      <c r="H336" s="297">
        <v>27.548999999999999</v>
      </c>
      <c r="I336" s="298"/>
      <c r="J336" s="299">
        <f>ROUND(I336*H336,2)</f>
        <v>0</v>
      </c>
      <c r="K336" s="295" t="s">
        <v>167</v>
      </c>
      <c r="L336" s="300"/>
      <c r="M336" s="301" t="s">
        <v>1</v>
      </c>
      <c r="N336" s="302" t="s">
        <v>38</v>
      </c>
      <c r="O336" s="91"/>
      <c r="P336" s="252">
        <f>O336*H336</f>
        <v>0</v>
      </c>
      <c r="Q336" s="252">
        <v>0.001</v>
      </c>
      <c r="R336" s="252">
        <f>Q336*H336</f>
        <v>0.027549000000000001</v>
      </c>
      <c r="S336" s="252">
        <v>0</v>
      </c>
      <c r="T336" s="253">
        <f>S336*H336</f>
        <v>0</v>
      </c>
      <c r="U336" s="38"/>
      <c r="V336" s="38"/>
      <c r="W336" s="38"/>
      <c r="X336" s="38"/>
      <c r="Y336" s="38"/>
      <c r="Z336" s="38"/>
      <c r="AA336" s="38"/>
      <c r="AB336" s="38"/>
      <c r="AC336" s="38"/>
      <c r="AD336" s="38"/>
      <c r="AE336" s="38"/>
      <c r="AR336" s="254" t="s">
        <v>227</v>
      </c>
      <c r="AT336" s="254" t="s">
        <v>296</v>
      </c>
      <c r="AU336" s="254" t="s">
        <v>82</v>
      </c>
      <c r="AY336" s="17" t="s">
        <v>161</v>
      </c>
      <c r="BE336" s="255">
        <f>IF(N336="základní",J336,0)</f>
        <v>0</v>
      </c>
      <c r="BF336" s="255">
        <f>IF(N336="snížená",J336,0)</f>
        <v>0</v>
      </c>
      <c r="BG336" s="255">
        <f>IF(N336="zákl. přenesená",J336,0)</f>
        <v>0</v>
      </c>
      <c r="BH336" s="255">
        <f>IF(N336="sníž. přenesená",J336,0)</f>
        <v>0</v>
      </c>
      <c r="BI336" s="255">
        <f>IF(N336="nulová",J336,0)</f>
        <v>0</v>
      </c>
      <c r="BJ336" s="17" t="s">
        <v>80</v>
      </c>
      <c r="BK336" s="255">
        <f>ROUND(I336*H336,2)</f>
        <v>0</v>
      </c>
      <c r="BL336" s="17" t="s">
        <v>168</v>
      </c>
      <c r="BM336" s="254" t="s">
        <v>1729</v>
      </c>
    </row>
    <row r="337" s="2" customFormat="1">
      <c r="A337" s="38"/>
      <c r="B337" s="39"/>
      <c r="C337" s="40"/>
      <c r="D337" s="256" t="s">
        <v>170</v>
      </c>
      <c r="E337" s="40"/>
      <c r="F337" s="257" t="s">
        <v>469</v>
      </c>
      <c r="G337" s="40"/>
      <c r="H337" s="40"/>
      <c r="I337" s="154"/>
      <c r="J337" s="40"/>
      <c r="K337" s="40"/>
      <c r="L337" s="44"/>
      <c r="M337" s="258"/>
      <c r="N337" s="259"/>
      <c r="O337" s="91"/>
      <c r="P337" s="91"/>
      <c r="Q337" s="91"/>
      <c r="R337" s="91"/>
      <c r="S337" s="91"/>
      <c r="T337" s="92"/>
      <c r="U337" s="38"/>
      <c r="V337" s="38"/>
      <c r="W337" s="38"/>
      <c r="X337" s="38"/>
      <c r="Y337" s="38"/>
      <c r="Z337" s="38"/>
      <c r="AA337" s="38"/>
      <c r="AB337" s="38"/>
      <c r="AC337" s="38"/>
      <c r="AD337" s="38"/>
      <c r="AE337" s="38"/>
      <c r="AT337" s="17" t="s">
        <v>170</v>
      </c>
      <c r="AU337" s="17" t="s">
        <v>82</v>
      </c>
    </row>
    <row r="338" s="14" customFormat="1">
      <c r="A338" s="14"/>
      <c r="B338" s="271"/>
      <c r="C338" s="272"/>
      <c r="D338" s="256" t="s">
        <v>174</v>
      </c>
      <c r="E338" s="273" t="s">
        <v>1</v>
      </c>
      <c r="F338" s="274" t="s">
        <v>1730</v>
      </c>
      <c r="G338" s="272"/>
      <c r="H338" s="275">
        <v>27.548999999999999</v>
      </c>
      <c r="I338" s="276"/>
      <c r="J338" s="272"/>
      <c r="K338" s="272"/>
      <c r="L338" s="277"/>
      <c r="M338" s="278"/>
      <c r="N338" s="279"/>
      <c r="O338" s="279"/>
      <c r="P338" s="279"/>
      <c r="Q338" s="279"/>
      <c r="R338" s="279"/>
      <c r="S338" s="279"/>
      <c r="T338" s="280"/>
      <c r="U338" s="14"/>
      <c r="V338" s="14"/>
      <c r="W338" s="14"/>
      <c r="X338" s="14"/>
      <c r="Y338" s="14"/>
      <c r="Z338" s="14"/>
      <c r="AA338" s="14"/>
      <c r="AB338" s="14"/>
      <c r="AC338" s="14"/>
      <c r="AD338" s="14"/>
      <c r="AE338" s="14"/>
      <c r="AT338" s="281" t="s">
        <v>174</v>
      </c>
      <c r="AU338" s="281" t="s">
        <v>82</v>
      </c>
      <c r="AV338" s="14" t="s">
        <v>82</v>
      </c>
      <c r="AW338" s="14" t="s">
        <v>30</v>
      </c>
      <c r="AX338" s="14" t="s">
        <v>80</v>
      </c>
      <c r="AY338" s="281" t="s">
        <v>161</v>
      </c>
    </row>
    <row r="339" s="12" customFormat="1" ht="22.8" customHeight="1">
      <c r="A339" s="12"/>
      <c r="B339" s="227"/>
      <c r="C339" s="228"/>
      <c r="D339" s="229" t="s">
        <v>72</v>
      </c>
      <c r="E339" s="241" t="s">
        <v>233</v>
      </c>
      <c r="F339" s="241" t="s">
        <v>472</v>
      </c>
      <c r="G339" s="228"/>
      <c r="H339" s="228"/>
      <c r="I339" s="231"/>
      <c r="J339" s="242">
        <f>BK339</f>
        <v>0</v>
      </c>
      <c r="K339" s="228"/>
      <c r="L339" s="233"/>
      <c r="M339" s="234"/>
      <c r="N339" s="235"/>
      <c r="O339" s="235"/>
      <c r="P339" s="236">
        <f>SUM(P340:P485)</f>
        <v>0</v>
      </c>
      <c r="Q339" s="235"/>
      <c r="R339" s="236">
        <f>SUM(R340:R485)</f>
        <v>33.411220092000008</v>
      </c>
      <c r="S339" s="235"/>
      <c r="T339" s="237">
        <f>SUM(T340:T485)</f>
        <v>99.953932000000023</v>
      </c>
      <c r="U339" s="12"/>
      <c r="V339" s="12"/>
      <c r="W339" s="12"/>
      <c r="X339" s="12"/>
      <c r="Y339" s="12"/>
      <c r="Z339" s="12"/>
      <c r="AA339" s="12"/>
      <c r="AB339" s="12"/>
      <c r="AC339" s="12"/>
      <c r="AD339" s="12"/>
      <c r="AE339" s="12"/>
      <c r="AR339" s="238" t="s">
        <v>80</v>
      </c>
      <c r="AT339" s="239" t="s">
        <v>72</v>
      </c>
      <c r="AU339" s="239" t="s">
        <v>80</v>
      </c>
      <c r="AY339" s="238" t="s">
        <v>161</v>
      </c>
      <c r="BK339" s="240">
        <f>SUM(BK340:BK485)</f>
        <v>0</v>
      </c>
    </row>
    <row r="340" s="2" customFormat="1" ht="16.5" customHeight="1">
      <c r="A340" s="38"/>
      <c r="B340" s="39"/>
      <c r="C340" s="243" t="s">
        <v>449</v>
      </c>
      <c r="D340" s="243" t="s">
        <v>163</v>
      </c>
      <c r="E340" s="244" t="s">
        <v>474</v>
      </c>
      <c r="F340" s="245" t="s">
        <v>475</v>
      </c>
      <c r="G340" s="246" t="s">
        <v>191</v>
      </c>
      <c r="H340" s="247">
        <v>16</v>
      </c>
      <c r="I340" s="248"/>
      <c r="J340" s="249">
        <f>ROUND(I340*H340,2)</f>
        <v>0</v>
      </c>
      <c r="K340" s="245" t="s">
        <v>167</v>
      </c>
      <c r="L340" s="44"/>
      <c r="M340" s="250" t="s">
        <v>1</v>
      </c>
      <c r="N340" s="251" t="s">
        <v>38</v>
      </c>
      <c r="O340" s="91"/>
      <c r="P340" s="252">
        <f>O340*H340</f>
        <v>0</v>
      </c>
      <c r="Q340" s="252">
        <v>0.00117</v>
      </c>
      <c r="R340" s="252">
        <f>Q340*H340</f>
        <v>0.018720000000000001</v>
      </c>
      <c r="S340" s="252">
        <v>0</v>
      </c>
      <c r="T340" s="253">
        <f>S340*H340</f>
        <v>0</v>
      </c>
      <c r="U340" s="38"/>
      <c r="V340" s="38"/>
      <c r="W340" s="38"/>
      <c r="X340" s="38"/>
      <c r="Y340" s="38"/>
      <c r="Z340" s="38"/>
      <c r="AA340" s="38"/>
      <c r="AB340" s="38"/>
      <c r="AC340" s="38"/>
      <c r="AD340" s="38"/>
      <c r="AE340" s="38"/>
      <c r="AR340" s="254" t="s">
        <v>168</v>
      </c>
      <c r="AT340" s="254" t="s">
        <v>163</v>
      </c>
      <c r="AU340" s="254" t="s">
        <v>82</v>
      </c>
      <c r="AY340" s="17" t="s">
        <v>161</v>
      </c>
      <c r="BE340" s="255">
        <f>IF(N340="základní",J340,0)</f>
        <v>0</v>
      </c>
      <c r="BF340" s="255">
        <f>IF(N340="snížená",J340,0)</f>
        <v>0</v>
      </c>
      <c r="BG340" s="255">
        <f>IF(N340="zákl. přenesená",J340,0)</f>
        <v>0</v>
      </c>
      <c r="BH340" s="255">
        <f>IF(N340="sníž. přenesená",J340,0)</f>
        <v>0</v>
      </c>
      <c r="BI340" s="255">
        <f>IF(N340="nulová",J340,0)</f>
        <v>0</v>
      </c>
      <c r="BJ340" s="17" t="s">
        <v>80</v>
      </c>
      <c r="BK340" s="255">
        <f>ROUND(I340*H340,2)</f>
        <v>0</v>
      </c>
      <c r="BL340" s="17" t="s">
        <v>168</v>
      </c>
      <c r="BM340" s="254" t="s">
        <v>1731</v>
      </c>
    </row>
    <row r="341" s="2" customFormat="1">
      <c r="A341" s="38"/>
      <c r="B341" s="39"/>
      <c r="C341" s="40"/>
      <c r="D341" s="256" t="s">
        <v>170</v>
      </c>
      <c r="E341" s="40"/>
      <c r="F341" s="257" t="s">
        <v>477</v>
      </c>
      <c r="G341" s="40"/>
      <c r="H341" s="40"/>
      <c r="I341" s="154"/>
      <c r="J341" s="40"/>
      <c r="K341" s="40"/>
      <c r="L341" s="44"/>
      <c r="M341" s="258"/>
      <c r="N341" s="259"/>
      <c r="O341" s="91"/>
      <c r="P341" s="91"/>
      <c r="Q341" s="91"/>
      <c r="R341" s="91"/>
      <c r="S341" s="91"/>
      <c r="T341" s="92"/>
      <c r="U341" s="38"/>
      <c r="V341" s="38"/>
      <c r="W341" s="38"/>
      <c r="X341" s="38"/>
      <c r="Y341" s="38"/>
      <c r="Z341" s="38"/>
      <c r="AA341" s="38"/>
      <c r="AB341" s="38"/>
      <c r="AC341" s="38"/>
      <c r="AD341" s="38"/>
      <c r="AE341" s="38"/>
      <c r="AT341" s="17" t="s">
        <v>170</v>
      </c>
      <c r="AU341" s="17" t="s">
        <v>82</v>
      </c>
    </row>
    <row r="342" s="2" customFormat="1">
      <c r="A342" s="38"/>
      <c r="B342" s="39"/>
      <c r="C342" s="40"/>
      <c r="D342" s="256" t="s">
        <v>172</v>
      </c>
      <c r="E342" s="40"/>
      <c r="F342" s="260" t="s">
        <v>478</v>
      </c>
      <c r="G342" s="40"/>
      <c r="H342" s="40"/>
      <c r="I342" s="154"/>
      <c r="J342" s="40"/>
      <c r="K342" s="40"/>
      <c r="L342" s="44"/>
      <c r="M342" s="258"/>
      <c r="N342" s="259"/>
      <c r="O342" s="91"/>
      <c r="P342" s="91"/>
      <c r="Q342" s="91"/>
      <c r="R342" s="91"/>
      <c r="S342" s="91"/>
      <c r="T342" s="92"/>
      <c r="U342" s="38"/>
      <c r="V342" s="38"/>
      <c r="W342" s="38"/>
      <c r="X342" s="38"/>
      <c r="Y342" s="38"/>
      <c r="Z342" s="38"/>
      <c r="AA342" s="38"/>
      <c r="AB342" s="38"/>
      <c r="AC342" s="38"/>
      <c r="AD342" s="38"/>
      <c r="AE342" s="38"/>
      <c r="AT342" s="17" t="s">
        <v>172</v>
      </c>
      <c r="AU342" s="17" t="s">
        <v>82</v>
      </c>
    </row>
    <row r="343" s="14" customFormat="1">
      <c r="A343" s="14"/>
      <c r="B343" s="271"/>
      <c r="C343" s="272"/>
      <c r="D343" s="256" t="s">
        <v>174</v>
      </c>
      <c r="E343" s="273" t="s">
        <v>1</v>
      </c>
      <c r="F343" s="274" t="s">
        <v>1732</v>
      </c>
      <c r="G343" s="272"/>
      <c r="H343" s="275">
        <v>16</v>
      </c>
      <c r="I343" s="276"/>
      <c r="J343" s="272"/>
      <c r="K343" s="272"/>
      <c r="L343" s="277"/>
      <c r="M343" s="278"/>
      <c r="N343" s="279"/>
      <c r="O343" s="279"/>
      <c r="P343" s="279"/>
      <c r="Q343" s="279"/>
      <c r="R343" s="279"/>
      <c r="S343" s="279"/>
      <c r="T343" s="280"/>
      <c r="U343" s="14"/>
      <c r="V343" s="14"/>
      <c r="W343" s="14"/>
      <c r="X343" s="14"/>
      <c r="Y343" s="14"/>
      <c r="Z343" s="14"/>
      <c r="AA343" s="14"/>
      <c r="AB343" s="14"/>
      <c r="AC343" s="14"/>
      <c r="AD343" s="14"/>
      <c r="AE343" s="14"/>
      <c r="AT343" s="281" t="s">
        <v>174</v>
      </c>
      <c r="AU343" s="281" t="s">
        <v>82</v>
      </c>
      <c r="AV343" s="14" t="s">
        <v>82</v>
      </c>
      <c r="AW343" s="14" t="s">
        <v>30</v>
      </c>
      <c r="AX343" s="14" t="s">
        <v>80</v>
      </c>
      <c r="AY343" s="281" t="s">
        <v>161</v>
      </c>
    </row>
    <row r="344" s="2" customFormat="1" ht="16.5" customHeight="1">
      <c r="A344" s="38"/>
      <c r="B344" s="39"/>
      <c r="C344" s="243" t="s">
        <v>458</v>
      </c>
      <c r="D344" s="243" t="s">
        <v>163</v>
      </c>
      <c r="E344" s="244" t="s">
        <v>481</v>
      </c>
      <c r="F344" s="245" t="s">
        <v>482</v>
      </c>
      <c r="G344" s="246" t="s">
        <v>191</v>
      </c>
      <c r="H344" s="247">
        <v>16</v>
      </c>
      <c r="I344" s="248"/>
      <c r="J344" s="249">
        <f>ROUND(I344*H344,2)</f>
        <v>0</v>
      </c>
      <c r="K344" s="245" t="s">
        <v>167</v>
      </c>
      <c r="L344" s="44"/>
      <c r="M344" s="250" t="s">
        <v>1</v>
      </c>
      <c r="N344" s="251" t="s">
        <v>38</v>
      </c>
      <c r="O344" s="91"/>
      <c r="P344" s="252">
        <f>O344*H344</f>
        <v>0</v>
      </c>
      <c r="Q344" s="252">
        <v>0.00066399999999999999</v>
      </c>
      <c r="R344" s="252">
        <f>Q344*H344</f>
        <v>0.010624</v>
      </c>
      <c r="S344" s="252">
        <v>0</v>
      </c>
      <c r="T344" s="253">
        <f>S344*H344</f>
        <v>0</v>
      </c>
      <c r="U344" s="38"/>
      <c r="V344" s="38"/>
      <c r="W344" s="38"/>
      <c r="X344" s="38"/>
      <c r="Y344" s="38"/>
      <c r="Z344" s="38"/>
      <c r="AA344" s="38"/>
      <c r="AB344" s="38"/>
      <c r="AC344" s="38"/>
      <c r="AD344" s="38"/>
      <c r="AE344" s="38"/>
      <c r="AR344" s="254" t="s">
        <v>168</v>
      </c>
      <c r="AT344" s="254" t="s">
        <v>163</v>
      </c>
      <c r="AU344" s="254" t="s">
        <v>82</v>
      </c>
      <c r="AY344" s="17" t="s">
        <v>161</v>
      </c>
      <c r="BE344" s="255">
        <f>IF(N344="základní",J344,0)</f>
        <v>0</v>
      </c>
      <c r="BF344" s="255">
        <f>IF(N344="snížená",J344,0)</f>
        <v>0</v>
      </c>
      <c r="BG344" s="255">
        <f>IF(N344="zákl. přenesená",J344,0)</f>
        <v>0</v>
      </c>
      <c r="BH344" s="255">
        <f>IF(N344="sníž. přenesená",J344,0)</f>
        <v>0</v>
      </c>
      <c r="BI344" s="255">
        <f>IF(N344="nulová",J344,0)</f>
        <v>0</v>
      </c>
      <c r="BJ344" s="17" t="s">
        <v>80</v>
      </c>
      <c r="BK344" s="255">
        <f>ROUND(I344*H344,2)</f>
        <v>0</v>
      </c>
      <c r="BL344" s="17" t="s">
        <v>168</v>
      </c>
      <c r="BM344" s="254" t="s">
        <v>1733</v>
      </c>
    </row>
    <row r="345" s="2" customFormat="1">
      <c r="A345" s="38"/>
      <c r="B345" s="39"/>
      <c r="C345" s="40"/>
      <c r="D345" s="256" t="s">
        <v>170</v>
      </c>
      <c r="E345" s="40"/>
      <c r="F345" s="257" t="s">
        <v>484</v>
      </c>
      <c r="G345" s="40"/>
      <c r="H345" s="40"/>
      <c r="I345" s="154"/>
      <c r="J345" s="40"/>
      <c r="K345" s="40"/>
      <c r="L345" s="44"/>
      <c r="M345" s="258"/>
      <c r="N345" s="259"/>
      <c r="O345" s="91"/>
      <c r="P345" s="91"/>
      <c r="Q345" s="91"/>
      <c r="R345" s="91"/>
      <c r="S345" s="91"/>
      <c r="T345" s="92"/>
      <c r="U345" s="38"/>
      <c r="V345" s="38"/>
      <c r="W345" s="38"/>
      <c r="X345" s="38"/>
      <c r="Y345" s="38"/>
      <c r="Z345" s="38"/>
      <c r="AA345" s="38"/>
      <c r="AB345" s="38"/>
      <c r="AC345" s="38"/>
      <c r="AD345" s="38"/>
      <c r="AE345" s="38"/>
      <c r="AT345" s="17" t="s">
        <v>170</v>
      </c>
      <c r="AU345" s="17" t="s">
        <v>82</v>
      </c>
    </row>
    <row r="346" s="2" customFormat="1">
      <c r="A346" s="38"/>
      <c r="B346" s="39"/>
      <c r="C346" s="40"/>
      <c r="D346" s="256" t="s">
        <v>172</v>
      </c>
      <c r="E346" s="40"/>
      <c r="F346" s="260" t="s">
        <v>478</v>
      </c>
      <c r="G346" s="40"/>
      <c r="H346" s="40"/>
      <c r="I346" s="154"/>
      <c r="J346" s="40"/>
      <c r="K346" s="40"/>
      <c r="L346" s="44"/>
      <c r="M346" s="258"/>
      <c r="N346" s="259"/>
      <c r="O346" s="91"/>
      <c r="P346" s="91"/>
      <c r="Q346" s="91"/>
      <c r="R346" s="91"/>
      <c r="S346" s="91"/>
      <c r="T346" s="92"/>
      <c r="U346" s="38"/>
      <c r="V346" s="38"/>
      <c r="W346" s="38"/>
      <c r="X346" s="38"/>
      <c r="Y346" s="38"/>
      <c r="Z346" s="38"/>
      <c r="AA346" s="38"/>
      <c r="AB346" s="38"/>
      <c r="AC346" s="38"/>
      <c r="AD346" s="38"/>
      <c r="AE346" s="38"/>
      <c r="AT346" s="17" t="s">
        <v>172</v>
      </c>
      <c r="AU346" s="17" t="s">
        <v>82</v>
      </c>
    </row>
    <row r="347" s="2" customFormat="1">
      <c r="A347" s="38"/>
      <c r="B347" s="39"/>
      <c r="C347" s="40"/>
      <c r="D347" s="256" t="s">
        <v>195</v>
      </c>
      <c r="E347" s="40"/>
      <c r="F347" s="260" t="s">
        <v>485</v>
      </c>
      <c r="G347" s="40"/>
      <c r="H347" s="40"/>
      <c r="I347" s="154"/>
      <c r="J347" s="40"/>
      <c r="K347" s="40"/>
      <c r="L347" s="44"/>
      <c r="M347" s="258"/>
      <c r="N347" s="259"/>
      <c r="O347" s="91"/>
      <c r="P347" s="91"/>
      <c r="Q347" s="91"/>
      <c r="R347" s="91"/>
      <c r="S347" s="91"/>
      <c r="T347" s="92"/>
      <c r="U347" s="38"/>
      <c r="V347" s="38"/>
      <c r="W347" s="38"/>
      <c r="X347" s="38"/>
      <c r="Y347" s="38"/>
      <c r="Z347" s="38"/>
      <c r="AA347" s="38"/>
      <c r="AB347" s="38"/>
      <c r="AC347" s="38"/>
      <c r="AD347" s="38"/>
      <c r="AE347" s="38"/>
      <c r="AT347" s="17" t="s">
        <v>195</v>
      </c>
      <c r="AU347" s="17" t="s">
        <v>82</v>
      </c>
    </row>
    <row r="348" s="14" customFormat="1">
      <c r="A348" s="14"/>
      <c r="B348" s="271"/>
      <c r="C348" s="272"/>
      <c r="D348" s="256" t="s">
        <v>174</v>
      </c>
      <c r="E348" s="273" t="s">
        <v>1</v>
      </c>
      <c r="F348" s="274" t="s">
        <v>1732</v>
      </c>
      <c r="G348" s="272"/>
      <c r="H348" s="275">
        <v>16</v>
      </c>
      <c r="I348" s="276"/>
      <c r="J348" s="272"/>
      <c r="K348" s="272"/>
      <c r="L348" s="277"/>
      <c r="M348" s="278"/>
      <c r="N348" s="279"/>
      <c r="O348" s="279"/>
      <c r="P348" s="279"/>
      <c r="Q348" s="279"/>
      <c r="R348" s="279"/>
      <c r="S348" s="279"/>
      <c r="T348" s="280"/>
      <c r="U348" s="14"/>
      <c r="V348" s="14"/>
      <c r="W348" s="14"/>
      <c r="X348" s="14"/>
      <c r="Y348" s="14"/>
      <c r="Z348" s="14"/>
      <c r="AA348" s="14"/>
      <c r="AB348" s="14"/>
      <c r="AC348" s="14"/>
      <c r="AD348" s="14"/>
      <c r="AE348" s="14"/>
      <c r="AT348" s="281" t="s">
        <v>174</v>
      </c>
      <c r="AU348" s="281" t="s">
        <v>82</v>
      </c>
      <c r="AV348" s="14" t="s">
        <v>82</v>
      </c>
      <c r="AW348" s="14" t="s">
        <v>30</v>
      </c>
      <c r="AX348" s="14" t="s">
        <v>80</v>
      </c>
      <c r="AY348" s="281" t="s">
        <v>161</v>
      </c>
    </row>
    <row r="349" s="2" customFormat="1" ht="24" customHeight="1">
      <c r="A349" s="38"/>
      <c r="B349" s="39"/>
      <c r="C349" s="293" t="s">
        <v>467</v>
      </c>
      <c r="D349" s="293" t="s">
        <v>296</v>
      </c>
      <c r="E349" s="294" t="s">
        <v>487</v>
      </c>
      <c r="F349" s="295" t="s">
        <v>488</v>
      </c>
      <c r="G349" s="296" t="s">
        <v>282</v>
      </c>
      <c r="H349" s="297">
        <v>0.499</v>
      </c>
      <c r="I349" s="298"/>
      <c r="J349" s="299">
        <f>ROUND(I349*H349,2)</f>
        <v>0</v>
      </c>
      <c r="K349" s="295" t="s">
        <v>167</v>
      </c>
      <c r="L349" s="300"/>
      <c r="M349" s="301" t="s">
        <v>1</v>
      </c>
      <c r="N349" s="302" t="s">
        <v>38</v>
      </c>
      <c r="O349" s="91"/>
      <c r="P349" s="252">
        <f>O349*H349</f>
        <v>0</v>
      </c>
      <c r="Q349" s="252">
        <v>1</v>
      </c>
      <c r="R349" s="252">
        <f>Q349*H349</f>
        <v>0.499</v>
      </c>
      <c r="S349" s="252">
        <v>0</v>
      </c>
      <c r="T349" s="253">
        <f>S349*H349</f>
        <v>0</v>
      </c>
      <c r="U349" s="38"/>
      <c r="V349" s="38"/>
      <c r="W349" s="38"/>
      <c r="X349" s="38"/>
      <c r="Y349" s="38"/>
      <c r="Z349" s="38"/>
      <c r="AA349" s="38"/>
      <c r="AB349" s="38"/>
      <c r="AC349" s="38"/>
      <c r="AD349" s="38"/>
      <c r="AE349" s="38"/>
      <c r="AR349" s="254" t="s">
        <v>227</v>
      </c>
      <c r="AT349" s="254" t="s">
        <v>296</v>
      </c>
      <c r="AU349" s="254" t="s">
        <v>82</v>
      </c>
      <c r="AY349" s="17" t="s">
        <v>161</v>
      </c>
      <c r="BE349" s="255">
        <f>IF(N349="základní",J349,0)</f>
        <v>0</v>
      </c>
      <c r="BF349" s="255">
        <f>IF(N349="snížená",J349,0)</f>
        <v>0</v>
      </c>
      <c r="BG349" s="255">
        <f>IF(N349="zákl. přenesená",J349,0)</f>
        <v>0</v>
      </c>
      <c r="BH349" s="255">
        <f>IF(N349="sníž. přenesená",J349,0)</f>
        <v>0</v>
      </c>
      <c r="BI349" s="255">
        <f>IF(N349="nulová",J349,0)</f>
        <v>0</v>
      </c>
      <c r="BJ349" s="17" t="s">
        <v>80</v>
      </c>
      <c r="BK349" s="255">
        <f>ROUND(I349*H349,2)</f>
        <v>0</v>
      </c>
      <c r="BL349" s="17" t="s">
        <v>168</v>
      </c>
      <c r="BM349" s="254" t="s">
        <v>1734</v>
      </c>
    </row>
    <row r="350" s="2" customFormat="1">
      <c r="A350" s="38"/>
      <c r="B350" s="39"/>
      <c r="C350" s="40"/>
      <c r="D350" s="256" t="s">
        <v>170</v>
      </c>
      <c r="E350" s="40"/>
      <c r="F350" s="257" t="s">
        <v>488</v>
      </c>
      <c r="G350" s="40"/>
      <c r="H350" s="40"/>
      <c r="I350" s="154"/>
      <c r="J350" s="40"/>
      <c r="K350" s="40"/>
      <c r="L350" s="44"/>
      <c r="M350" s="258"/>
      <c r="N350" s="259"/>
      <c r="O350" s="91"/>
      <c r="P350" s="91"/>
      <c r="Q350" s="91"/>
      <c r="R350" s="91"/>
      <c r="S350" s="91"/>
      <c r="T350" s="92"/>
      <c r="U350" s="38"/>
      <c r="V350" s="38"/>
      <c r="W350" s="38"/>
      <c r="X350" s="38"/>
      <c r="Y350" s="38"/>
      <c r="Z350" s="38"/>
      <c r="AA350" s="38"/>
      <c r="AB350" s="38"/>
      <c r="AC350" s="38"/>
      <c r="AD350" s="38"/>
      <c r="AE350" s="38"/>
      <c r="AT350" s="17" t="s">
        <v>170</v>
      </c>
      <c r="AU350" s="17" t="s">
        <v>82</v>
      </c>
    </row>
    <row r="351" s="2" customFormat="1">
      <c r="A351" s="38"/>
      <c r="B351" s="39"/>
      <c r="C351" s="40"/>
      <c r="D351" s="256" t="s">
        <v>195</v>
      </c>
      <c r="E351" s="40"/>
      <c r="F351" s="260" t="s">
        <v>490</v>
      </c>
      <c r="G351" s="40"/>
      <c r="H351" s="40"/>
      <c r="I351" s="154"/>
      <c r="J351" s="40"/>
      <c r="K351" s="40"/>
      <c r="L351" s="44"/>
      <c r="M351" s="258"/>
      <c r="N351" s="259"/>
      <c r="O351" s="91"/>
      <c r="P351" s="91"/>
      <c r="Q351" s="91"/>
      <c r="R351" s="91"/>
      <c r="S351" s="91"/>
      <c r="T351" s="92"/>
      <c r="U351" s="38"/>
      <c r="V351" s="38"/>
      <c r="W351" s="38"/>
      <c r="X351" s="38"/>
      <c r="Y351" s="38"/>
      <c r="Z351" s="38"/>
      <c r="AA351" s="38"/>
      <c r="AB351" s="38"/>
      <c r="AC351" s="38"/>
      <c r="AD351" s="38"/>
      <c r="AE351" s="38"/>
      <c r="AT351" s="17" t="s">
        <v>195</v>
      </c>
      <c r="AU351" s="17" t="s">
        <v>82</v>
      </c>
    </row>
    <row r="352" s="13" customFormat="1">
      <c r="A352" s="13"/>
      <c r="B352" s="261"/>
      <c r="C352" s="262"/>
      <c r="D352" s="256" t="s">
        <v>174</v>
      </c>
      <c r="E352" s="263" t="s">
        <v>1</v>
      </c>
      <c r="F352" s="264" t="s">
        <v>1316</v>
      </c>
      <c r="G352" s="262"/>
      <c r="H352" s="263" t="s">
        <v>1</v>
      </c>
      <c r="I352" s="265"/>
      <c r="J352" s="262"/>
      <c r="K352" s="262"/>
      <c r="L352" s="266"/>
      <c r="M352" s="267"/>
      <c r="N352" s="268"/>
      <c r="O352" s="268"/>
      <c r="P352" s="268"/>
      <c r="Q352" s="268"/>
      <c r="R352" s="268"/>
      <c r="S352" s="268"/>
      <c r="T352" s="269"/>
      <c r="U352" s="13"/>
      <c r="V352" s="13"/>
      <c r="W352" s="13"/>
      <c r="X352" s="13"/>
      <c r="Y352" s="13"/>
      <c r="Z352" s="13"/>
      <c r="AA352" s="13"/>
      <c r="AB352" s="13"/>
      <c r="AC352" s="13"/>
      <c r="AD352" s="13"/>
      <c r="AE352" s="13"/>
      <c r="AT352" s="270" t="s">
        <v>174</v>
      </c>
      <c r="AU352" s="270" t="s">
        <v>82</v>
      </c>
      <c r="AV352" s="13" t="s">
        <v>80</v>
      </c>
      <c r="AW352" s="13" t="s">
        <v>30</v>
      </c>
      <c r="AX352" s="13" t="s">
        <v>73</v>
      </c>
      <c r="AY352" s="270" t="s">
        <v>161</v>
      </c>
    </row>
    <row r="353" s="14" customFormat="1">
      <c r="A353" s="14"/>
      <c r="B353" s="271"/>
      <c r="C353" s="272"/>
      <c r="D353" s="256" t="s">
        <v>174</v>
      </c>
      <c r="E353" s="273" t="s">
        <v>1</v>
      </c>
      <c r="F353" s="274" t="s">
        <v>1317</v>
      </c>
      <c r="G353" s="272"/>
      <c r="H353" s="275">
        <v>0.499</v>
      </c>
      <c r="I353" s="276"/>
      <c r="J353" s="272"/>
      <c r="K353" s="272"/>
      <c r="L353" s="277"/>
      <c r="M353" s="278"/>
      <c r="N353" s="279"/>
      <c r="O353" s="279"/>
      <c r="P353" s="279"/>
      <c r="Q353" s="279"/>
      <c r="R353" s="279"/>
      <c r="S353" s="279"/>
      <c r="T353" s="280"/>
      <c r="U353" s="14"/>
      <c r="V353" s="14"/>
      <c r="W353" s="14"/>
      <c r="X353" s="14"/>
      <c r="Y353" s="14"/>
      <c r="Z353" s="14"/>
      <c r="AA353" s="14"/>
      <c r="AB353" s="14"/>
      <c r="AC353" s="14"/>
      <c r="AD353" s="14"/>
      <c r="AE353" s="14"/>
      <c r="AT353" s="281" t="s">
        <v>174</v>
      </c>
      <c r="AU353" s="281" t="s">
        <v>82</v>
      </c>
      <c r="AV353" s="14" t="s">
        <v>82</v>
      </c>
      <c r="AW353" s="14" t="s">
        <v>30</v>
      </c>
      <c r="AX353" s="14" t="s">
        <v>80</v>
      </c>
      <c r="AY353" s="281" t="s">
        <v>161</v>
      </c>
    </row>
    <row r="354" s="2" customFormat="1" ht="16.5" customHeight="1">
      <c r="A354" s="38"/>
      <c r="B354" s="39"/>
      <c r="C354" s="293" t="s">
        <v>473</v>
      </c>
      <c r="D354" s="293" t="s">
        <v>296</v>
      </c>
      <c r="E354" s="294" t="s">
        <v>494</v>
      </c>
      <c r="F354" s="295" t="s">
        <v>495</v>
      </c>
      <c r="G354" s="296" t="s">
        <v>282</v>
      </c>
      <c r="H354" s="297">
        <v>0.025000000000000001</v>
      </c>
      <c r="I354" s="298"/>
      <c r="J354" s="299">
        <f>ROUND(I354*H354,2)</f>
        <v>0</v>
      </c>
      <c r="K354" s="295" t="s">
        <v>1</v>
      </c>
      <c r="L354" s="300"/>
      <c r="M354" s="301" t="s">
        <v>1</v>
      </c>
      <c r="N354" s="302" t="s">
        <v>38</v>
      </c>
      <c r="O354" s="91"/>
      <c r="P354" s="252">
        <f>O354*H354</f>
        <v>0</v>
      </c>
      <c r="Q354" s="252">
        <v>1</v>
      </c>
      <c r="R354" s="252">
        <f>Q354*H354</f>
        <v>0.025000000000000001</v>
      </c>
      <c r="S354" s="252">
        <v>0</v>
      </c>
      <c r="T354" s="253">
        <f>S354*H354</f>
        <v>0</v>
      </c>
      <c r="U354" s="38"/>
      <c r="V354" s="38"/>
      <c r="W354" s="38"/>
      <c r="X354" s="38"/>
      <c r="Y354" s="38"/>
      <c r="Z354" s="38"/>
      <c r="AA354" s="38"/>
      <c r="AB354" s="38"/>
      <c r="AC354" s="38"/>
      <c r="AD354" s="38"/>
      <c r="AE354" s="38"/>
      <c r="AR354" s="254" t="s">
        <v>227</v>
      </c>
      <c r="AT354" s="254" t="s">
        <v>296</v>
      </c>
      <c r="AU354" s="254" t="s">
        <v>82</v>
      </c>
      <c r="AY354" s="17" t="s">
        <v>161</v>
      </c>
      <c r="BE354" s="255">
        <f>IF(N354="základní",J354,0)</f>
        <v>0</v>
      </c>
      <c r="BF354" s="255">
        <f>IF(N354="snížená",J354,0)</f>
        <v>0</v>
      </c>
      <c r="BG354" s="255">
        <f>IF(N354="zákl. přenesená",J354,0)</f>
        <v>0</v>
      </c>
      <c r="BH354" s="255">
        <f>IF(N354="sníž. přenesená",J354,0)</f>
        <v>0</v>
      </c>
      <c r="BI354" s="255">
        <f>IF(N354="nulová",J354,0)</f>
        <v>0</v>
      </c>
      <c r="BJ354" s="17" t="s">
        <v>80</v>
      </c>
      <c r="BK354" s="255">
        <f>ROUND(I354*H354,2)</f>
        <v>0</v>
      </c>
      <c r="BL354" s="17" t="s">
        <v>168</v>
      </c>
      <c r="BM354" s="254" t="s">
        <v>1735</v>
      </c>
    </row>
    <row r="355" s="2" customFormat="1">
      <c r="A355" s="38"/>
      <c r="B355" s="39"/>
      <c r="C355" s="40"/>
      <c r="D355" s="256" t="s">
        <v>170</v>
      </c>
      <c r="E355" s="40"/>
      <c r="F355" s="257" t="s">
        <v>497</v>
      </c>
      <c r="G355" s="40"/>
      <c r="H355" s="40"/>
      <c r="I355" s="154"/>
      <c r="J355" s="40"/>
      <c r="K355" s="40"/>
      <c r="L355" s="44"/>
      <c r="M355" s="258"/>
      <c r="N355" s="259"/>
      <c r="O355" s="91"/>
      <c r="P355" s="91"/>
      <c r="Q355" s="91"/>
      <c r="R355" s="91"/>
      <c r="S355" s="91"/>
      <c r="T355" s="92"/>
      <c r="U355" s="38"/>
      <c r="V355" s="38"/>
      <c r="W355" s="38"/>
      <c r="X355" s="38"/>
      <c r="Y355" s="38"/>
      <c r="Z355" s="38"/>
      <c r="AA355" s="38"/>
      <c r="AB355" s="38"/>
      <c r="AC355" s="38"/>
      <c r="AD355" s="38"/>
      <c r="AE355" s="38"/>
      <c r="AT355" s="17" t="s">
        <v>170</v>
      </c>
      <c r="AU355" s="17" t="s">
        <v>82</v>
      </c>
    </row>
    <row r="356" s="13" customFormat="1">
      <c r="A356" s="13"/>
      <c r="B356" s="261"/>
      <c r="C356" s="262"/>
      <c r="D356" s="256" t="s">
        <v>174</v>
      </c>
      <c r="E356" s="263" t="s">
        <v>1</v>
      </c>
      <c r="F356" s="264" t="s">
        <v>498</v>
      </c>
      <c r="G356" s="262"/>
      <c r="H356" s="263" t="s">
        <v>1</v>
      </c>
      <c r="I356" s="265"/>
      <c r="J356" s="262"/>
      <c r="K356" s="262"/>
      <c r="L356" s="266"/>
      <c r="M356" s="267"/>
      <c r="N356" s="268"/>
      <c r="O356" s="268"/>
      <c r="P356" s="268"/>
      <c r="Q356" s="268"/>
      <c r="R356" s="268"/>
      <c r="S356" s="268"/>
      <c r="T356" s="269"/>
      <c r="U356" s="13"/>
      <c r="V356" s="13"/>
      <c r="W356" s="13"/>
      <c r="X356" s="13"/>
      <c r="Y356" s="13"/>
      <c r="Z356" s="13"/>
      <c r="AA356" s="13"/>
      <c r="AB356" s="13"/>
      <c r="AC356" s="13"/>
      <c r="AD356" s="13"/>
      <c r="AE356" s="13"/>
      <c r="AT356" s="270" t="s">
        <v>174</v>
      </c>
      <c r="AU356" s="270" t="s">
        <v>82</v>
      </c>
      <c r="AV356" s="13" t="s">
        <v>80</v>
      </c>
      <c r="AW356" s="13" t="s">
        <v>30</v>
      </c>
      <c r="AX356" s="13" t="s">
        <v>73</v>
      </c>
      <c r="AY356" s="270" t="s">
        <v>161</v>
      </c>
    </row>
    <row r="357" s="14" customFormat="1">
      <c r="A357" s="14"/>
      <c r="B357" s="271"/>
      <c r="C357" s="272"/>
      <c r="D357" s="256" t="s">
        <v>174</v>
      </c>
      <c r="E357" s="273" t="s">
        <v>1</v>
      </c>
      <c r="F357" s="274" t="s">
        <v>1736</v>
      </c>
      <c r="G357" s="272"/>
      <c r="H357" s="275">
        <v>0.025000000000000001</v>
      </c>
      <c r="I357" s="276"/>
      <c r="J357" s="272"/>
      <c r="K357" s="272"/>
      <c r="L357" s="277"/>
      <c r="M357" s="278"/>
      <c r="N357" s="279"/>
      <c r="O357" s="279"/>
      <c r="P357" s="279"/>
      <c r="Q357" s="279"/>
      <c r="R357" s="279"/>
      <c r="S357" s="279"/>
      <c r="T357" s="280"/>
      <c r="U357" s="14"/>
      <c r="V357" s="14"/>
      <c r="W357" s="14"/>
      <c r="X357" s="14"/>
      <c r="Y357" s="14"/>
      <c r="Z357" s="14"/>
      <c r="AA357" s="14"/>
      <c r="AB357" s="14"/>
      <c r="AC357" s="14"/>
      <c r="AD357" s="14"/>
      <c r="AE357" s="14"/>
      <c r="AT357" s="281" t="s">
        <v>174</v>
      </c>
      <c r="AU357" s="281" t="s">
        <v>82</v>
      </c>
      <c r="AV357" s="14" t="s">
        <v>82</v>
      </c>
      <c r="AW357" s="14" t="s">
        <v>30</v>
      </c>
      <c r="AX357" s="14" t="s">
        <v>80</v>
      </c>
      <c r="AY357" s="281" t="s">
        <v>161</v>
      </c>
    </row>
    <row r="358" s="2" customFormat="1" ht="24" customHeight="1">
      <c r="A358" s="38"/>
      <c r="B358" s="39"/>
      <c r="C358" s="293" t="s">
        <v>480</v>
      </c>
      <c r="D358" s="293" t="s">
        <v>296</v>
      </c>
      <c r="E358" s="294" t="s">
        <v>501</v>
      </c>
      <c r="F358" s="295" t="s">
        <v>502</v>
      </c>
      <c r="G358" s="296" t="s">
        <v>282</v>
      </c>
      <c r="H358" s="297">
        <v>0.158</v>
      </c>
      <c r="I358" s="298"/>
      <c r="J358" s="299">
        <f>ROUND(I358*H358,2)</f>
        <v>0</v>
      </c>
      <c r="K358" s="295" t="s">
        <v>167</v>
      </c>
      <c r="L358" s="300"/>
      <c r="M358" s="301" t="s">
        <v>1</v>
      </c>
      <c r="N358" s="302" t="s">
        <v>38</v>
      </c>
      <c r="O358" s="91"/>
      <c r="P358" s="252">
        <f>O358*H358</f>
        <v>0</v>
      </c>
      <c r="Q358" s="252">
        <v>1</v>
      </c>
      <c r="R358" s="252">
        <f>Q358*H358</f>
        <v>0.158</v>
      </c>
      <c r="S358" s="252">
        <v>0</v>
      </c>
      <c r="T358" s="253">
        <f>S358*H358</f>
        <v>0</v>
      </c>
      <c r="U358" s="38"/>
      <c r="V358" s="38"/>
      <c r="W358" s="38"/>
      <c r="X358" s="38"/>
      <c r="Y358" s="38"/>
      <c r="Z358" s="38"/>
      <c r="AA358" s="38"/>
      <c r="AB358" s="38"/>
      <c r="AC358" s="38"/>
      <c r="AD358" s="38"/>
      <c r="AE358" s="38"/>
      <c r="AR358" s="254" t="s">
        <v>227</v>
      </c>
      <c r="AT358" s="254" t="s">
        <v>296</v>
      </c>
      <c r="AU358" s="254" t="s">
        <v>82</v>
      </c>
      <c r="AY358" s="17" t="s">
        <v>161</v>
      </c>
      <c r="BE358" s="255">
        <f>IF(N358="základní",J358,0)</f>
        <v>0</v>
      </c>
      <c r="BF358" s="255">
        <f>IF(N358="snížená",J358,0)</f>
        <v>0</v>
      </c>
      <c r="BG358" s="255">
        <f>IF(N358="zákl. přenesená",J358,0)</f>
        <v>0</v>
      </c>
      <c r="BH358" s="255">
        <f>IF(N358="sníž. přenesená",J358,0)</f>
        <v>0</v>
      </c>
      <c r="BI358" s="255">
        <f>IF(N358="nulová",J358,0)</f>
        <v>0</v>
      </c>
      <c r="BJ358" s="17" t="s">
        <v>80</v>
      </c>
      <c r="BK358" s="255">
        <f>ROUND(I358*H358,2)</f>
        <v>0</v>
      </c>
      <c r="BL358" s="17" t="s">
        <v>168</v>
      </c>
      <c r="BM358" s="254" t="s">
        <v>1737</v>
      </c>
    </row>
    <row r="359" s="2" customFormat="1">
      <c r="A359" s="38"/>
      <c r="B359" s="39"/>
      <c r="C359" s="40"/>
      <c r="D359" s="256" t="s">
        <v>170</v>
      </c>
      <c r="E359" s="40"/>
      <c r="F359" s="257" t="s">
        <v>502</v>
      </c>
      <c r="G359" s="40"/>
      <c r="H359" s="40"/>
      <c r="I359" s="154"/>
      <c r="J359" s="40"/>
      <c r="K359" s="40"/>
      <c r="L359" s="44"/>
      <c r="M359" s="258"/>
      <c r="N359" s="259"/>
      <c r="O359" s="91"/>
      <c r="P359" s="91"/>
      <c r="Q359" s="91"/>
      <c r="R359" s="91"/>
      <c r="S359" s="91"/>
      <c r="T359" s="92"/>
      <c r="U359" s="38"/>
      <c r="V359" s="38"/>
      <c r="W359" s="38"/>
      <c r="X359" s="38"/>
      <c r="Y359" s="38"/>
      <c r="Z359" s="38"/>
      <c r="AA359" s="38"/>
      <c r="AB359" s="38"/>
      <c r="AC359" s="38"/>
      <c r="AD359" s="38"/>
      <c r="AE359" s="38"/>
      <c r="AT359" s="17" t="s">
        <v>170</v>
      </c>
      <c r="AU359" s="17" t="s">
        <v>82</v>
      </c>
    </row>
    <row r="360" s="2" customFormat="1">
      <c r="A360" s="38"/>
      <c r="B360" s="39"/>
      <c r="C360" s="40"/>
      <c r="D360" s="256" t="s">
        <v>195</v>
      </c>
      <c r="E360" s="40"/>
      <c r="F360" s="260" t="s">
        <v>504</v>
      </c>
      <c r="G360" s="40"/>
      <c r="H360" s="40"/>
      <c r="I360" s="154"/>
      <c r="J360" s="40"/>
      <c r="K360" s="40"/>
      <c r="L360" s="44"/>
      <c r="M360" s="258"/>
      <c r="N360" s="259"/>
      <c r="O360" s="91"/>
      <c r="P360" s="91"/>
      <c r="Q360" s="91"/>
      <c r="R360" s="91"/>
      <c r="S360" s="91"/>
      <c r="T360" s="92"/>
      <c r="U360" s="38"/>
      <c r="V360" s="38"/>
      <c r="W360" s="38"/>
      <c r="X360" s="38"/>
      <c r="Y360" s="38"/>
      <c r="Z360" s="38"/>
      <c r="AA360" s="38"/>
      <c r="AB360" s="38"/>
      <c r="AC360" s="38"/>
      <c r="AD360" s="38"/>
      <c r="AE360" s="38"/>
      <c r="AT360" s="17" t="s">
        <v>195</v>
      </c>
      <c r="AU360" s="17" t="s">
        <v>82</v>
      </c>
    </row>
    <row r="361" s="13" customFormat="1">
      <c r="A361" s="13"/>
      <c r="B361" s="261"/>
      <c r="C361" s="262"/>
      <c r="D361" s="256" t="s">
        <v>174</v>
      </c>
      <c r="E361" s="263" t="s">
        <v>1</v>
      </c>
      <c r="F361" s="264" t="s">
        <v>1738</v>
      </c>
      <c r="G361" s="262"/>
      <c r="H361" s="263" t="s">
        <v>1</v>
      </c>
      <c r="I361" s="265"/>
      <c r="J361" s="262"/>
      <c r="K361" s="262"/>
      <c r="L361" s="266"/>
      <c r="M361" s="267"/>
      <c r="N361" s="268"/>
      <c r="O361" s="268"/>
      <c r="P361" s="268"/>
      <c r="Q361" s="268"/>
      <c r="R361" s="268"/>
      <c r="S361" s="268"/>
      <c r="T361" s="269"/>
      <c r="U361" s="13"/>
      <c r="V361" s="13"/>
      <c r="W361" s="13"/>
      <c r="X361" s="13"/>
      <c r="Y361" s="13"/>
      <c r="Z361" s="13"/>
      <c r="AA361" s="13"/>
      <c r="AB361" s="13"/>
      <c r="AC361" s="13"/>
      <c r="AD361" s="13"/>
      <c r="AE361" s="13"/>
      <c r="AT361" s="270" t="s">
        <v>174</v>
      </c>
      <c r="AU361" s="270" t="s">
        <v>82</v>
      </c>
      <c r="AV361" s="13" t="s">
        <v>80</v>
      </c>
      <c r="AW361" s="13" t="s">
        <v>30</v>
      </c>
      <c r="AX361" s="13" t="s">
        <v>73</v>
      </c>
      <c r="AY361" s="270" t="s">
        <v>161</v>
      </c>
    </row>
    <row r="362" s="14" customFormat="1">
      <c r="A362" s="14"/>
      <c r="B362" s="271"/>
      <c r="C362" s="272"/>
      <c r="D362" s="256" t="s">
        <v>174</v>
      </c>
      <c r="E362" s="273" t="s">
        <v>1</v>
      </c>
      <c r="F362" s="274" t="s">
        <v>1739</v>
      </c>
      <c r="G362" s="272"/>
      <c r="H362" s="275">
        <v>0.158</v>
      </c>
      <c r="I362" s="276"/>
      <c r="J362" s="272"/>
      <c r="K362" s="272"/>
      <c r="L362" s="277"/>
      <c r="M362" s="278"/>
      <c r="N362" s="279"/>
      <c r="O362" s="279"/>
      <c r="P362" s="279"/>
      <c r="Q362" s="279"/>
      <c r="R362" s="279"/>
      <c r="S362" s="279"/>
      <c r="T362" s="280"/>
      <c r="U362" s="14"/>
      <c r="V362" s="14"/>
      <c r="W362" s="14"/>
      <c r="X362" s="14"/>
      <c r="Y362" s="14"/>
      <c r="Z362" s="14"/>
      <c r="AA362" s="14"/>
      <c r="AB362" s="14"/>
      <c r="AC362" s="14"/>
      <c r="AD362" s="14"/>
      <c r="AE362" s="14"/>
      <c r="AT362" s="281" t="s">
        <v>174</v>
      </c>
      <c r="AU362" s="281" t="s">
        <v>82</v>
      </c>
      <c r="AV362" s="14" t="s">
        <v>82</v>
      </c>
      <c r="AW362" s="14" t="s">
        <v>30</v>
      </c>
      <c r="AX362" s="14" t="s">
        <v>80</v>
      </c>
      <c r="AY362" s="281" t="s">
        <v>161</v>
      </c>
    </row>
    <row r="363" s="2" customFormat="1" ht="24" customHeight="1">
      <c r="A363" s="38"/>
      <c r="B363" s="39"/>
      <c r="C363" s="243" t="s">
        <v>486</v>
      </c>
      <c r="D363" s="243" t="s">
        <v>163</v>
      </c>
      <c r="E363" s="244" t="s">
        <v>515</v>
      </c>
      <c r="F363" s="245" t="s">
        <v>516</v>
      </c>
      <c r="G363" s="246" t="s">
        <v>517</v>
      </c>
      <c r="H363" s="247">
        <v>2</v>
      </c>
      <c r="I363" s="248"/>
      <c r="J363" s="249">
        <f>ROUND(I363*H363,2)</f>
        <v>0</v>
      </c>
      <c r="K363" s="245" t="s">
        <v>167</v>
      </c>
      <c r="L363" s="44"/>
      <c r="M363" s="250" t="s">
        <v>1</v>
      </c>
      <c r="N363" s="251" t="s">
        <v>38</v>
      </c>
      <c r="O363" s="91"/>
      <c r="P363" s="252">
        <f>O363*H363</f>
        <v>0</v>
      </c>
      <c r="Q363" s="252">
        <v>0.0064850000000000003</v>
      </c>
      <c r="R363" s="252">
        <f>Q363*H363</f>
        <v>0.012970000000000001</v>
      </c>
      <c r="S363" s="252">
        <v>0</v>
      </c>
      <c r="T363" s="253">
        <f>S363*H363</f>
        <v>0</v>
      </c>
      <c r="U363" s="38"/>
      <c r="V363" s="38"/>
      <c r="W363" s="38"/>
      <c r="X363" s="38"/>
      <c r="Y363" s="38"/>
      <c r="Z363" s="38"/>
      <c r="AA363" s="38"/>
      <c r="AB363" s="38"/>
      <c r="AC363" s="38"/>
      <c r="AD363" s="38"/>
      <c r="AE363" s="38"/>
      <c r="AR363" s="254" t="s">
        <v>168</v>
      </c>
      <c r="AT363" s="254" t="s">
        <v>163</v>
      </c>
      <c r="AU363" s="254" t="s">
        <v>82</v>
      </c>
      <c r="AY363" s="17" t="s">
        <v>161</v>
      </c>
      <c r="BE363" s="255">
        <f>IF(N363="základní",J363,0)</f>
        <v>0</v>
      </c>
      <c r="BF363" s="255">
        <f>IF(N363="snížená",J363,0)</f>
        <v>0</v>
      </c>
      <c r="BG363" s="255">
        <f>IF(N363="zákl. přenesená",J363,0)</f>
        <v>0</v>
      </c>
      <c r="BH363" s="255">
        <f>IF(N363="sníž. přenesená",J363,0)</f>
        <v>0</v>
      </c>
      <c r="BI363" s="255">
        <f>IF(N363="nulová",J363,0)</f>
        <v>0</v>
      </c>
      <c r="BJ363" s="17" t="s">
        <v>80</v>
      </c>
      <c r="BK363" s="255">
        <f>ROUND(I363*H363,2)</f>
        <v>0</v>
      </c>
      <c r="BL363" s="17" t="s">
        <v>168</v>
      </c>
      <c r="BM363" s="254" t="s">
        <v>1740</v>
      </c>
    </row>
    <row r="364" s="2" customFormat="1">
      <c r="A364" s="38"/>
      <c r="B364" s="39"/>
      <c r="C364" s="40"/>
      <c r="D364" s="256" t="s">
        <v>170</v>
      </c>
      <c r="E364" s="40"/>
      <c r="F364" s="257" t="s">
        <v>519</v>
      </c>
      <c r="G364" s="40"/>
      <c r="H364" s="40"/>
      <c r="I364" s="154"/>
      <c r="J364" s="40"/>
      <c r="K364" s="40"/>
      <c r="L364" s="44"/>
      <c r="M364" s="258"/>
      <c r="N364" s="259"/>
      <c r="O364" s="91"/>
      <c r="P364" s="91"/>
      <c r="Q364" s="91"/>
      <c r="R364" s="91"/>
      <c r="S364" s="91"/>
      <c r="T364" s="92"/>
      <c r="U364" s="38"/>
      <c r="V364" s="38"/>
      <c r="W364" s="38"/>
      <c r="X364" s="38"/>
      <c r="Y364" s="38"/>
      <c r="Z364" s="38"/>
      <c r="AA364" s="38"/>
      <c r="AB364" s="38"/>
      <c r="AC364" s="38"/>
      <c r="AD364" s="38"/>
      <c r="AE364" s="38"/>
      <c r="AT364" s="17" t="s">
        <v>170</v>
      </c>
      <c r="AU364" s="17" t="s">
        <v>82</v>
      </c>
    </row>
    <row r="365" s="2" customFormat="1">
      <c r="A365" s="38"/>
      <c r="B365" s="39"/>
      <c r="C365" s="40"/>
      <c r="D365" s="256" t="s">
        <v>195</v>
      </c>
      <c r="E365" s="40"/>
      <c r="F365" s="260" t="s">
        <v>520</v>
      </c>
      <c r="G365" s="40"/>
      <c r="H365" s="40"/>
      <c r="I365" s="154"/>
      <c r="J365" s="40"/>
      <c r="K365" s="40"/>
      <c r="L365" s="44"/>
      <c r="M365" s="258"/>
      <c r="N365" s="259"/>
      <c r="O365" s="91"/>
      <c r="P365" s="91"/>
      <c r="Q365" s="91"/>
      <c r="R365" s="91"/>
      <c r="S365" s="91"/>
      <c r="T365" s="92"/>
      <c r="U365" s="38"/>
      <c r="V365" s="38"/>
      <c r="W365" s="38"/>
      <c r="X365" s="38"/>
      <c r="Y365" s="38"/>
      <c r="Z365" s="38"/>
      <c r="AA365" s="38"/>
      <c r="AB365" s="38"/>
      <c r="AC365" s="38"/>
      <c r="AD365" s="38"/>
      <c r="AE365" s="38"/>
      <c r="AT365" s="17" t="s">
        <v>195</v>
      </c>
      <c r="AU365" s="17" t="s">
        <v>82</v>
      </c>
    </row>
    <row r="366" s="2" customFormat="1" ht="24" customHeight="1">
      <c r="A366" s="38"/>
      <c r="B366" s="39"/>
      <c r="C366" s="243" t="s">
        <v>493</v>
      </c>
      <c r="D366" s="243" t="s">
        <v>163</v>
      </c>
      <c r="E366" s="244" t="s">
        <v>522</v>
      </c>
      <c r="F366" s="245" t="s">
        <v>523</v>
      </c>
      <c r="G366" s="246" t="s">
        <v>166</v>
      </c>
      <c r="H366" s="247">
        <v>154.75</v>
      </c>
      <c r="I366" s="248"/>
      <c r="J366" s="249">
        <f>ROUND(I366*H366,2)</f>
        <v>0</v>
      </c>
      <c r="K366" s="245" t="s">
        <v>167</v>
      </c>
      <c r="L366" s="44"/>
      <c r="M366" s="250" t="s">
        <v>1</v>
      </c>
      <c r="N366" s="251" t="s">
        <v>38</v>
      </c>
      <c r="O366" s="91"/>
      <c r="P366" s="252">
        <f>O366*H366</f>
        <v>0</v>
      </c>
      <c r="Q366" s="252">
        <v>0</v>
      </c>
      <c r="R366" s="252">
        <f>Q366*H366</f>
        <v>0</v>
      </c>
      <c r="S366" s="252">
        <v>0.00050000000000000001</v>
      </c>
      <c r="T366" s="253">
        <f>S366*H366</f>
        <v>0.077374999999999999</v>
      </c>
      <c r="U366" s="38"/>
      <c r="V366" s="38"/>
      <c r="W366" s="38"/>
      <c r="X366" s="38"/>
      <c r="Y366" s="38"/>
      <c r="Z366" s="38"/>
      <c r="AA366" s="38"/>
      <c r="AB366" s="38"/>
      <c r="AC366" s="38"/>
      <c r="AD366" s="38"/>
      <c r="AE366" s="38"/>
      <c r="AR366" s="254" t="s">
        <v>168</v>
      </c>
      <c r="AT366" s="254" t="s">
        <v>163</v>
      </c>
      <c r="AU366" s="254" t="s">
        <v>82</v>
      </c>
      <c r="AY366" s="17" t="s">
        <v>161</v>
      </c>
      <c r="BE366" s="255">
        <f>IF(N366="základní",J366,0)</f>
        <v>0</v>
      </c>
      <c r="BF366" s="255">
        <f>IF(N366="snížená",J366,0)</f>
        <v>0</v>
      </c>
      <c r="BG366" s="255">
        <f>IF(N366="zákl. přenesená",J366,0)</f>
        <v>0</v>
      </c>
      <c r="BH366" s="255">
        <f>IF(N366="sníž. přenesená",J366,0)</f>
        <v>0</v>
      </c>
      <c r="BI366" s="255">
        <f>IF(N366="nulová",J366,0)</f>
        <v>0</v>
      </c>
      <c r="BJ366" s="17" t="s">
        <v>80</v>
      </c>
      <c r="BK366" s="255">
        <f>ROUND(I366*H366,2)</f>
        <v>0</v>
      </c>
      <c r="BL366" s="17" t="s">
        <v>168</v>
      </c>
      <c r="BM366" s="254" t="s">
        <v>1741</v>
      </c>
    </row>
    <row r="367" s="2" customFormat="1">
      <c r="A367" s="38"/>
      <c r="B367" s="39"/>
      <c r="C367" s="40"/>
      <c r="D367" s="256" t="s">
        <v>170</v>
      </c>
      <c r="E367" s="40"/>
      <c r="F367" s="257" t="s">
        <v>525</v>
      </c>
      <c r="G367" s="40"/>
      <c r="H367" s="40"/>
      <c r="I367" s="154"/>
      <c r="J367" s="40"/>
      <c r="K367" s="40"/>
      <c r="L367" s="44"/>
      <c r="M367" s="258"/>
      <c r="N367" s="259"/>
      <c r="O367" s="91"/>
      <c r="P367" s="91"/>
      <c r="Q367" s="91"/>
      <c r="R367" s="91"/>
      <c r="S367" s="91"/>
      <c r="T367" s="92"/>
      <c r="U367" s="38"/>
      <c r="V367" s="38"/>
      <c r="W367" s="38"/>
      <c r="X367" s="38"/>
      <c r="Y367" s="38"/>
      <c r="Z367" s="38"/>
      <c r="AA367" s="38"/>
      <c r="AB367" s="38"/>
      <c r="AC367" s="38"/>
      <c r="AD367" s="38"/>
      <c r="AE367" s="38"/>
      <c r="AT367" s="17" t="s">
        <v>170</v>
      </c>
      <c r="AU367" s="17" t="s">
        <v>82</v>
      </c>
    </row>
    <row r="368" s="13" customFormat="1">
      <c r="A368" s="13"/>
      <c r="B368" s="261"/>
      <c r="C368" s="262"/>
      <c r="D368" s="256" t="s">
        <v>174</v>
      </c>
      <c r="E368" s="263" t="s">
        <v>1</v>
      </c>
      <c r="F368" s="264" t="s">
        <v>526</v>
      </c>
      <c r="G368" s="262"/>
      <c r="H368" s="263" t="s">
        <v>1</v>
      </c>
      <c r="I368" s="265"/>
      <c r="J368" s="262"/>
      <c r="K368" s="262"/>
      <c r="L368" s="266"/>
      <c r="M368" s="267"/>
      <c r="N368" s="268"/>
      <c r="O368" s="268"/>
      <c r="P368" s="268"/>
      <c r="Q368" s="268"/>
      <c r="R368" s="268"/>
      <c r="S368" s="268"/>
      <c r="T368" s="269"/>
      <c r="U368" s="13"/>
      <c r="V368" s="13"/>
      <c r="W368" s="13"/>
      <c r="X368" s="13"/>
      <c r="Y368" s="13"/>
      <c r="Z368" s="13"/>
      <c r="AA368" s="13"/>
      <c r="AB368" s="13"/>
      <c r="AC368" s="13"/>
      <c r="AD368" s="13"/>
      <c r="AE368" s="13"/>
      <c r="AT368" s="270" t="s">
        <v>174</v>
      </c>
      <c r="AU368" s="270" t="s">
        <v>82</v>
      </c>
      <c r="AV368" s="13" t="s">
        <v>80</v>
      </c>
      <c r="AW368" s="13" t="s">
        <v>30</v>
      </c>
      <c r="AX368" s="13" t="s">
        <v>73</v>
      </c>
      <c r="AY368" s="270" t="s">
        <v>161</v>
      </c>
    </row>
    <row r="369" s="13" customFormat="1">
      <c r="A369" s="13"/>
      <c r="B369" s="261"/>
      <c r="C369" s="262"/>
      <c r="D369" s="256" t="s">
        <v>174</v>
      </c>
      <c r="E369" s="263" t="s">
        <v>1</v>
      </c>
      <c r="F369" s="264" t="s">
        <v>175</v>
      </c>
      <c r="G369" s="262"/>
      <c r="H369" s="263" t="s">
        <v>1</v>
      </c>
      <c r="I369" s="265"/>
      <c r="J369" s="262"/>
      <c r="K369" s="262"/>
      <c r="L369" s="266"/>
      <c r="M369" s="267"/>
      <c r="N369" s="268"/>
      <c r="O369" s="268"/>
      <c r="P369" s="268"/>
      <c r="Q369" s="268"/>
      <c r="R369" s="268"/>
      <c r="S369" s="268"/>
      <c r="T369" s="269"/>
      <c r="U369" s="13"/>
      <c r="V369" s="13"/>
      <c r="W369" s="13"/>
      <c r="X369" s="13"/>
      <c r="Y369" s="13"/>
      <c r="Z369" s="13"/>
      <c r="AA369" s="13"/>
      <c r="AB369" s="13"/>
      <c r="AC369" s="13"/>
      <c r="AD369" s="13"/>
      <c r="AE369" s="13"/>
      <c r="AT369" s="270" t="s">
        <v>174</v>
      </c>
      <c r="AU369" s="270" t="s">
        <v>82</v>
      </c>
      <c r="AV369" s="13" t="s">
        <v>80</v>
      </c>
      <c r="AW369" s="13" t="s">
        <v>30</v>
      </c>
      <c r="AX369" s="13" t="s">
        <v>73</v>
      </c>
      <c r="AY369" s="270" t="s">
        <v>161</v>
      </c>
    </row>
    <row r="370" s="14" customFormat="1">
      <c r="A370" s="14"/>
      <c r="B370" s="271"/>
      <c r="C370" s="272"/>
      <c r="D370" s="256" t="s">
        <v>174</v>
      </c>
      <c r="E370" s="273" t="s">
        <v>1</v>
      </c>
      <c r="F370" s="274" t="s">
        <v>1742</v>
      </c>
      <c r="G370" s="272"/>
      <c r="H370" s="275">
        <v>82.875</v>
      </c>
      <c r="I370" s="276"/>
      <c r="J370" s="272"/>
      <c r="K370" s="272"/>
      <c r="L370" s="277"/>
      <c r="M370" s="278"/>
      <c r="N370" s="279"/>
      <c r="O370" s="279"/>
      <c r="P370" s="279"/>
      <c r="Q370" s="279"/>
      <c r="R370" s="279"/>
      <c r="S370" s="279"/>
      <c r="T370" s="280"/>
      <c r="U370" s="14"/>
      <c r="V370" s="14"/>
      <c r="W370" s="14"/>
      <c r="X370" s="14"/>
      <c r="Y370" s="14"/>
      <c r="Z370" s="14"/>
      <c r="AA370" s="14"/>
      <c r="AB370" s="14"/>
      <c r="AC370" s="14"/>
      <c r="AD370" s="14"/>
      <c r="AE370" s="14"/>
      <c r="AT370" s="281" t="s">
        <v>174</v>
      </c>
      <c r="AU370" s="281" t="s">
        <v>82</v>
      </c>
      <c r="AV370" s="14" t="s">
        <v>82</v>
      </c>
      <c r="AW370" s="14" t="s">
        <v>30</v>
      </c>
      <c r="AX370" s="14" t="s">
        <v>73</v>
      </c>
      <c r="AY370" s="281" t="s">
        <v>161</v>
      </c>
    </row>
    <row r="371" s="14" customFormat="1">
      <c r="A371" s="14"/>
      <c r="B371" s="271"/>
      <c r="C371" s="272"/>
      <c r="D371" s="256" t="s">
        <v>174</v>
      </c>
      <c r="E371" s="273" t="s">
        <v>1</v>
      </c>
      <c r="F371" s="274" t="s">
        <v>1743</v>
      </c>
      <c r="G371" s="272"/>
      <c r="H371" s="275">
        <v>71.875</v>
      </c>
      <c r="I371" s="276"/>
      <c r="J371" s="272"/>
      <c r="K371" s="272"/>
      <c r="L371" s="277"/>
      <c r="M371" s="278"/>
      <c r="N371" s="279"/>
      <c r="O371" s="279"/>
      <c r="P371" s="279"/>
      <c r="Q371" s="279"/>
      <c r="R371" s="279"/>
      <c r="S371" s="279"/>
      <c r="T371" s="280"/>
      <c r="U371" s="14"/>
      <c r="V371" s="14"/>
      <c r="W371" s="14"/>
      <c r="X371" s="14"/>
      <c r="Y371" s="14"/>
      <c r="Z371" s="14"/>
      <c r="AA371" s="14"/>
      <c r="AB371" s="14"/>
      <c r="AC371" s="14"/>
      <c r="AD371" s="14"/>
      <c r="AE371" s="14"/>
      <c r="AT371" s="281" t="s">
        <v>174</v>
      </c>
      <c r="AU371" s="281" t="s">
        <v>82</v>
      </c>
      <c r="AV371" s="14" t="s">
        <v>82</v>
      </c>
      <c r="AW371" s="14" t="s">
        <v>30</v>
      </c>
      <c r="AX371" s="14" t="s">
        <v>73</v>
      </c>
      <c r="AY371" s="281" t="s">
        <v>161</v>
      </c>
    </row>
    <row r="372" s="15" customFormat="1">
      <c r="A372" s="15"/>
      <c r="B372" s="282"/>
      <c r="C372" s="283"/>
      <c r="D372" s="256" t="s">
        <v>174</v>
      </c>
      <c r="E372" s="284" t="s">
        <v>1</v>
      </c>
      <c r="F372" s="285" t="s">
        <v>180</v>
      </c>
      <c r="G372" s="283"/>
      <c r="H372" s="286">
        <v>154.75</v>
      </c>
      <c r="I372" s="287"/>
      <c r="J372" s="283"/>
      <c r="K372" s="283"/>
      <c r="L372" s="288"/>
      <c r="M372" s="289"/>
      <c r="N372" s="290"/>
      <c r="O372" s="290"/>
      <c r="P372" s="290"/>
      <c r="Q372" s="290"/>
      <c r="R372" s="290"/>
      <c r="S372" s="290"/>
      <c r="T372" s="291"/>
      <c r="U372" s="15"/>
      <c r="V372" s="15"/>
      <c r="W372" s="15"/>
      <c r="X372" s="15"/>
      <c r="Y372" s="15"/>
      <c r="Z372" s="15"/>
      <c r="AA372" s="15"/>
      <c r="AB372" s="15"/>
      <c r="AC372" s="15"/>
      <c r="AD372" s="15"/>
      <c r="AE372" s="15"/>
      <c r="AT372" s="292" t="s">
        <v>174</v>
      </c>
      <c r="AU372" s="292" t="s">
        <v>82</v>
      </c>
      <c r="AV372" s="15" t="s">
        <v>168</v>
      </c>
      <c r="AW372" s="15" t="s">
        <v>30</v>
      </c>
      <c r="AX372" s="15" t="s">
        <v>80</v>
      </c>
      <c r="AY372" s="292" t="s">
        <v>161</v>
      </c>
    </row>
    <row r="373" s="2" customFormat="1" ht="24" customHeight="1">
      <c r="A373" s="38"/>
      <c r="B373" s="39"/>
      <c r="C373" s="243" t="s">
        <v>500</v>
      </c>
      <c r="D373" s="243" t="s">
        <v>163</v>
      </c>
      <c r="E373" s="244" t="s">
        <v>529</v>
      </c>
      <c r="F373" s="245" t="s">
        <v>530</v>
      </c>
      <c r="G373" s="246" t="s">
        <v>166</v>
      </c>
      <c r="H373" s="247">
        <v>80.888999999999996</v>
      </c>
      <c r="I373" s="248"/>
      <c r="J373" s="249">
        <f>ROUND(I373*H373,2)</f>
        <v>0</v>
      </c>
      <c r="K373" s="245" t="s">
        <v>167</v>
      </c>
      <c r="L373" s="44"/>
      <c r="M373" s="250" t="s">
        <v>1</v>
      </c>
      <c r="N373" s="251" t="s">
        <v>38</v>
      </c>
      <c r="O373" s="91"/>
      <c r="P373" s="252">
        <f>O373*H373</f>
        <v>0</v>
      </c>
      <c r="Q373" s="252">
        <v>0</v>
      </c>
      <c r="R373" s="252">
        <f>Q373*H373</f>
        <v>0</v>
      </c>
      <c r="S373" s="252">
        <v>0</v>
      </c>
      <c r="T373" s="253">
        <f>S373*H373</f>
        <v>0</v>
      </c>
      <c r="U373" s="38"/>
      <c r="V373" s="38"/>
      <c r="W373" s="38"/>
      <c r="X373" s="38"/>
      <c r="Y373" s="38"/>
      <c r="Z373" s="38"/>
      <c r="AA373" s="38"/>
      <c r="AB373" s="38"/>
      <c r="AC373" s="38"/>
      <c r="AD373" s="38"/>
      <c r="AE373" s="38"/>
      <c r="AR373" s="254" t="s">
        <v>168</v>
      </c>
      <c r="AT373" s="254" t="s">
        <v>163</v>
      </c>
      <c r="AU373" s="254" t="s">
        <v>82</v>
      </c>
      <c r="AY373" s="17" t="s">
        <v>161</v>
      </c>
      <c r="BE373" s="255">
        <f>IF(N373="základní",J373,0)</f>
        <v>0</v>
      </c>
      <c r="BF373" s="255">
        <f>IF(N373="snížená",J373,0)</f>
        <v>0</v>
      </c>
      <c r="BG373" s="255">
        <f>IF(N373="zákl. přenesená",J373,0)</f>
        <v>0</v>
      </c>
      <c r="BH373" s="255">
        <f>IF(N373="sníž. přenesená",J373,0)</f>
        <v>0</v>
      </c>
      <c r="BI373" s="255">
        <f>IF(N373="nulová",J373,0)</f>
        <v>0</v>
      </c>
      <c r="BJ373" s="17" t="s">
        <v>80</v>
      </c>
      <c r="BK373" s="255">
        <f>ROUND(I373*H373,2)</f>
        <v>0</v>
      </c>
      <c r="BL373" s="17" t="s">
        <v>168</v>
      </c>
      <c r="BM373" s="254" t="s">
        <v>1744</v>
      </c>
    </row>
    <row r="374" s="2" customFormat="1">
      <c r="A374" s="38"/>
      <c r="B374" s="39"/>
      <c r="C374" s="40"/>
      <c r="D374" s="256" t="s">
        <v>170</v>
      </c>
      <c r="E374" s="40"/>
      <c r="F374" s="257" t="s">
        <v>532</v>
      </c>
      <c r="G374" s="40"/>
      <c r="H374" s="40"/>
      <c r="I374" s="154"/>
      <c r="J374" s="40"/>
      <c r="K374" s="40"/>
      <c r="L374" s="44"/>
      <c r="M374" s="258"/>
      <c r="N374" s="259"/>
      <c r="O374" s="91"/>
      <c r="P374" s="91"/>
      <c r="Q374" s="91"/>
      <c r="R374" s="91"/>
      <c r="S374" s="91"/>
      <c r="T374" s="92"/>
      <c r="U374" s="38"/>
      <c r="V374" s="38"/>
      <c r="W374" s="38"/>
      <c r="X374" s="38"/>
      <c r="Y374" s="38"/>
      <c r="Z374" s="38"/>
      <c r="AA374" s="38"/>
      <c r="AB374" s="38"/>
      <c r="AC374" s="38"/>
      <c r="AD374" s="38"/>
      <c r="AE374" s="38"/>
      <c r="AT374" s="17" t="s">
        <v>170</v>
      </c>
      <c r="AU374" s="17" t="s">
        <v>82</v>
      </c>
    </row>
    <row r="375" s="2" customFormat="1">
      <c r="A375" s="38"/>
      <c r="B375" s="39"/>
      <c r="C375" s="40"/>
      <c r="D375" s="256" t="s">
        <v>172</v>
      </c>
      <c r="E375" s="40"/>
      <c r="F375" s="260" t="s">
        <v>533</v>
      </c>
      <c r="G375" s="40"/>
      <c r="H375" s="40"/>
      <c r="I375" s="154"/>
      <c r="J375" s="40"/>
      <c r="K375" s="40"/>
      <c r="L375" s="44"/>
      <c r="M375" s="258"/>
      <c r="N375" s="259"/>
      <c r="O375" s="91"/>
      <c r="P375" s="91"/>
      <c r="Q375" s="91"/>
      <c r="R375" s="91"/>
      <c r="S375" s="91"/>
      <c r="T375" s="92"/>
      <c r="U375" s="38"/>
      <c r="V375" s="38"/>
      <c r="W375" s="38"/>
      <c r="X375" s="38"/>
      <c r="Y375" s="38"/>
      <c r="Z375" s="38"/>
      <c r="AA375" s="38"/>
      <c r="AB375" s="38"/>
      <c r="AC375" s="38"/>
      <c r="AD375" s="38"/>
      <c r="AE375" s="38"/>
      <c r="AT375" s="17" t="s">
        <v>172</v>
      </c>
      <c r="AU375" s="17" t="s">
        <v>82</v>
      </c>
    </row>
    <row r="376" s="14" customFormat="1">
      <c r="A376" s="14"/>
      <c r="B376" s="271"/>
      <c r="C376" s="272"/>
      <c r="D376" s="256" t="s">
        <v>174</v>
      </c>
      <c r="E376" s="273" t="s">
        <v>1</v>
      </c>
      <c r="F376" s="274" t="s">
        <v>1745</v>
      </c>
      <c r="G376" s="272"/>
      <c r="H376" s="275">
        <v>37.031999999999996</v>
      </c>
      <c r="I376" s="276"/>
      <c r="J376" s="272"/>
      <c r="K376" s="272"/>
      <c r="L376" s="277"/>
      <c r="M376" s="278"/>
      <c r="N376" s="279"/>
      <c r="O376" s="279"/>
      <c r="P376" s="279"/>
      <c r="Q376" s="279"/>
      <c r="R376" s="279"/>
      <c r="S376" s="279"/>
      <c r="T376" s="280"/>
      <c r="U376" s="14"/>
      <c r="V376" s="14"/>
      <c r="W376" s="14"/>
      <c r="X376" s="14"/>
      <c r="Y376" s="14"/>
      <c r="Z376" s="14"/>
      <c r="AA376" s="14"/>
      <c r="AB376" s="14"/>
      <c r="AC376" s="14"/>
      <c r="AD376" s="14"/>
      <c r="AE376" s="14"/>
      <c r="AT376" s="281" t="s">
        <v>174</v>
      </c>
      <c r="AU376" s="281" t="s">
        <v>82</v>
      </c>
      <c r="AV376" s="14" t="s">
        <v>82</v>
      </c>
      <c r="AW376" s="14" t="s">
        <v>30</v>
      </c>
      <c r="AX376" s="14" t="s">
        <v>73</v>
      </c>
      <c r="AY376" s="281" t="s">
        <v>161</v>
      </c>
    </row>
    <row r="377" s="14" customFormat="1">
      <c r="A377" s="14"/>
      <c r="B377" s="271"/>
      <c r="C377" s="272"/>
      <c r="D377" s="256" t="s">
        <v>174</v>
      </c>
      <c r="E377" s="273" t="s">
        <v>1</v>
      </c>
      <c r="F377" s="274" t="s">
        <v>1746</v>
      </c>
      <c r="G377" s="272"/>
      <c r="H377" s="275">
        <v>43.856999999999999</v>
      </c>
      <c r="I377" s="276"/>
      <c r="J377" s="272"/>
      <c r="K377" s="272"/>
      <c r="L377" s="277"/>
      <c r="M377" s="278"/>
      <c r="N377" s="279"/>
      <c r="O377" s="279"/>
      <c r="P377" s="279"/>
      <c r="Q377" s="279"/>
      <c r="R377" s="279"/>
      <c r="S377" s="279"/>
      <c r="T377" s="280"/>
      <c r="U377" s="14"/>
      <c r="V377" s="14"/>
      <c r="W377" s="14"/>
      <c r="X377" s="14"/>
      <c r="Y377" s="14"/>
      <c r="Z377" s="14"/>
      <c r="AA377" s="14"/>
      <c r="AB377" s="14"/>
      <c r="AC377" s="14"/>
      <c r="AD377" s="14"/>
      <c r="AE377" s="14"/>
      <c r="AT377" s="281" t="s">
        <v>174</v>
      </c>
      <c r="AU377" s="281" t="s">
        <v>82</v>
      </c>
      <c r="AV377" s="14" t="s">
        <v>82</v>
      </c>
      <c r="AW377" s="14" t="s">
        <v>30</v>
      </c>
      <c r="AX377" s="14" t="s">
        <v>73</v>
      </c>
      <c r="AY377" s="281" t="s">
        <v>161</v>
      </c>
    </row>
    <row r="378" s="15" customFormat="1">
      <c r="A378" s="15"/>
      <c r="B378" s="282"/>
      <c r="C378" s="283"/>
      <c r="D378" s="256" t="s">
        <v>174</v>
      </c>
      <c r="E378" s="284" t="s">
        <v>1</v>
      </c>
      <c r="F378" s="285" t="s">
        <v>180</v>
      </c>
      <c r="G378" s="283"/>
      <c r="H378" s="286">
        <v>80.888999999999996</v>
      </c>
      <c r="I378" s="287"/>
      <c r="J378" s="283"/>
      <c r="K378" s="283"/>
      <c r="L378" s="288"/>
      <c r="M378" s="289"/>
      <c r="N378" s="290"/>
      <c r="O378" s="290"/>
      <c r="P378" s="290"/>
      <c r="Q378" s="290"/>
      <c r="R378" s="290"/>
      <c r="S378" s="290"/>
      <c r="T378" s="291"/>
      <c r="U378" s="15"/>
      <c r="V378" s="15"/>
      <c r="W378" s="15"/>
      <c r="X378" s="15"/>
      <c r="Y378" s="15"/>
      <c r="Z378" s="15"/>
      <c r="AA378" s="15"/>
      <c r="AB378" s="15"/>
      <c r="AC378" s="15"/>
      <c r="AD378" s="15"/>
      <c r="AE378" s="15"/>
      <c r="AT378" s="292" t="s">
        <v>174</v>
      </c>
      <c r="AU378" s="292" t="s">
        <v>82</v>
      </c>
      <c r="AV378" s="15" t="s">
        <v>168</v>
      </c>
      <c r="AW378" s="15" t="s">
        <v>4</v>
      </c>
      <c r="AX378" s="15" t="s">
        <v>80</v>
      </c>
      <c r="AY378" s="292" t="s">
        <v>161</v>
      </c>
    </row>
    <row r="379" s="2" customFormat="1" ht="24" customHeight="1">
      <c r="A379" s="38"/>
      <c r="B379" s="39"/>
      <c r="C379" s="243" t="s">
        <v>507</v>
      </c>
      <c r="D379" s="243" t="s">
        <v>163</v>
      </c>
      <c r="E379" s="244" t="s">
        <v>537</v>
      </c>
      <c r="F379" s="245" t="s">
        <v>538</v>
      </c>
      <c r="G379" s="246" t="s">
        <v>166</v>
      </c>
      <c r="H379" s="247">
        <v>3235.5599999999999</v>
      </c>
      <c r="I379" s="248"/>
      <c r="J379" s="249">
        <f>ROUND(I379*H379,2)</f>
        <v>0</v>
      </c>
      <c r="K379" s="245" t="s">
        <v>167</v>
      </c>
      <c r="L379" s="44"/>
      <c r="M379" s="250" t="s">
        <v>1</v>
      </c>
      <c r="N379" s="251" t="s">
        <v>38</v>
      </c>
      <c r="O379" s="91"/>
      <c r="P379" s="252">
        <f>O379*H379</f>
        <v>0</v>
      </c>
      <c r="Q379" s="252">
        <v>0</v>
      </c>
      <c r="R379" s="252">
        <f>Q379*H379</f>
        <v>0</v>
      </c>
      <c r="S379" s="252">
        <v>0</v>
      </c>
      <c r="T379" s="253">
        <f>S379*H379</f>
        <v>0</v>
      </c>
      <c r="U379" s="38"/>
      <c r="V379" s="38"/>
      <c r="W379" s="38"/>
      <c r="X379" s="38"/>
      <c r="Y379" s="38"/>
      <c r="Z379" s="38"/>
      <c r="AA379" s="38"/>
      <c r="AB379" s="38"/>
      <c r="AC379" s="38"/>
      <c r="AD379" s="38"/>
      <c r="AE379" s="38"/>
      <c r="AR379" s="254" t="s">
        <v>168</v>
      </c>
      <c r="AT379" s="254" t="s">
        <v>163</v>
      </c>
      <c r="AU379" s="254" t="s">
        <v>82</v>
      </c>
      <c r="AY379" s="17" t="s">
        <v>161</v>
      </c>
      <c r="BE379" s="255">
        <f>IF(N379="základní",J379,0)</f>
        <v>0</v>
      </c>
      <c r="BF379" s="255">
        <f>IF(N379="snížená",J379,0)</f>
        <v>0</v>
      </c>
      <c r="BG379" s="255">
        <f>IF(N379="zákl. přenesená",J379,0)</f>
        <v>0</v>
      </c>
      <c r="BH379" s="255">
        <f>IF(N379="sníž. přenesená",J379,0)</f>
        <v>0</v>
      </c>
      <c r="BI379" s="255">
        <f>IF(N379="nulová",J379,0)</f>
        <v>0</v>
      </c>
      <c r="BJ379" s="17" t="s">
        <v>80</v>
      </c>
      <c r="BK379" s="255">
        <f>ROUND(I379*H379,2)</f>
        <v>0</v>
      </c>
      <c r="BL379" s="17" t="s">
        <v>168</v>
      </c>
      <c r="BM379" s="254" t="s">
        <v>1747</v>
      </c>
    </row>
    <row r="380" s="2" customFormat="1">
      <c r="A380" s="38"/>
      <c r="B380" s="39"/>
      <c r="C380" s="40"/>
      <c r="D380" s="256" t="s">
        <v>170</v>
      </c>
      <c r="E380" s="40"/>
      <c r="F380" s="257" t="s">
        <v>540</v>
      </c>
      <c r="G380" s="40"/>
      <c r="H380" s="40"/>
      <c r="I380" s="154"/>
      <c r="J380" s="40"/>
      <c r="K380" s="40"/>
      <c r="L380" s="44"/>
      <c r="M380" s="258"/>
      <c r="N380" s="259"/>
      <c r="O380" s="91"/>
      <c r="P380" s="91"/>
      <c r="Q380" s="91"/>
      <c r="R380" s="91"/>
      <c r="S380" s="91"/>
      <c r="T380" s="92"/>
      <c r="U380" s="38"/>
      <c r="V380" s="38"/>
      <c r="W380" s="38"/>
      <c r="X380" s="38"/>
      <c r="Y380" s="38"/>
      <c r="Z380" s="38"/>
      <c r="AA380" s="38"/>
      <c r="AB380" s="38"/>
      <c r="AC380" s="38"/>
      <c r="AD380" s="38"/>
      <c r="AE380" s="38"/>
      <c r="AT380" s="17" t="s">
        <v>170</v>
      </c>
      <c r="AU380" s="17" t="s">
        <v>82</v>
      </c>
    </row>
    <row r="381" s="2" customFormat="1">
      <c r="A381" s="38"/>
      <c r="B381" s="39"/>
      <c r="C381" s="40"/>
      <c r="D381" s="256" t="s">
        <v>172</v>
      </c>
      <c r="E381" s="40"/>
      <c r="F381" s="260" t="s">
        <v>533</v>
      </c>
      <c r="G381" s="40"/>
      <c r="H381" s="40"/>
      <c r="I381" s="154"/>
      <c r="J381" s="40"/>
      <c r="K381" s="40"/>
      <c r="L381" s="44"/>
      <c r="M381" s="258"/>
      <c r="N381" s="259"/>
      <c r="O381" s="91"/>
      <c r="P381" s="91"/>
      <c r="Q381" s="91"/>
      <c r="R381" s="91"/>
      <c r="S381" s="91"/>
      <c r="T381" s="92"/>
      <c r="U381" s="38"/>
      <c r="V381" s="38"/>
      <c r="W381" s="38"/>
      <c r="X381" s="38"/>
      <c r="Y381" s="38"/>
      <c r="Z381" s="38"/>
      <c r="AA381" s="38"/>
      <c r="AB381" s="38"/>
      <c r="AC381" s="38"/>
      <c r="AD381" s="38"/>
      <c r="AE381" s="38"/>
      <c r="AT381" s="17" t="s">
        <v>172</v>
      </c>
      <c r="AU381" s="17" t="s">
        <v>82</v>
      </c>
    </row>
    <row r="382" s="14" customFormat="1">
      <c r="A382" s="14"/>
      <c r="B382" s="271"/>
      <c r="C382" s="272"/>
      <c r="D382" s="256" t="s">
        <v>174</v>
      </c>
      <c r="E382" s="273" t="s">
        <v>1</v>
      </c>
      <c r="F382" s="274" t="s">
        <v>1748</v>
      </c>
      <c r="G382" s="272"/>
      <c r="H382" s="275">
        <v>3235.5599999999999</v>
      </c>
      <c r="I382" s="276"/>
      <c r="J382" s="272"/>
      <c r="K382" s="272"/>
      <c r="L382" s="277"/>
      <c r="M382" s="278"/>
      <c r="N382" s="279"/>
      <c r="O382" s="279"/>
      <c r="P382" s="279"/>
      <c r="Q382" s="279"/>
      <c r="R382" s="279"/>
      <c r="S382" s="279"/>
      <c r="T382" s="280"/>
      <c r="U382" s="14"/>
      <c r="V382" s="14"/>
      <c r="W382" s="14"/>
      <c r="X382" s="14"/>
      <c r="Y382" s="14"/>
      <c r="Z382" s="14"/>
      <c r="AA382" s="14"/>
      <c r="AB382" s="14"/>
      <c r="AC382" s="14"/>
      <c r="AD382" s="14"/>
      <c r="AE382" s="14"/>
      <c r="AT382" s="281" t="s">
        <v>174</v>
      </c>
      <c r="AU382" s="281" t="s">
        <v>82</v>
      </c>
      <c r="AV382" s="14" t="s">
        <v>82</v>
      </c>
      <c r="AW382" s="14" t="s">
        <v>30</v>
      </c>
      <c r="AX382" s="14" t="s">
        <v>73</v>
      </c>
      <c r="AY382" s="281" t="s">
        <v>161</v>
      </c>
    </row>
    <row r="383" s="15" customFormat="1">
      <c r="A383" s="15"/>
      <c r="B383" s="282"/>
      <c r="C383" s="283"/>
      <c r="D383" s="256" t="s">
        <v>174</v>
      </c>
      <c r="E383" s="284" t="s">
        <v>1</v>
      </c>
      <c r="F383" s="285" t="s">
        <v>180</v>
      </c>
      <c r="G383" s="283"/>
      <c r="H383" s="286">
        <v>3235.5599999999999</v>
      </c>
      <c r="I383" s="287"/>
      <c r="J383" s="283"/>
      <c r="K383" s="283"/>
      <c r="L383" s="288"/>
      <c r="M383" s="289"/>
      <c r="N383" s="290"/>
      <c r="O383" s="290"/>
      <c r="P383" s="290"/>
      <c r="Q383" s="290"/>
      <c r="R383" s="290"/>
      <c r="S383" s="290"/>
      <c r="T383" s="291"/>
      <c r="U383" s="15"/>
      <c r="V383" s="15"/>
      <c r="W383" s="15"/>
      <c r="X383" s="15"/>
      <c r="Y383" s="15"/>
      <c r="Z383" s="15"/>
      <c r="AA383" s="15"/>
      <c r="AB383" s="15"/>
      <c r="AC383" s="15"/>
      <c r="AD383" s="15"/>
      <c r="AE383" s="15"/>
      <c r="AT383" s="292" t="s">
        <v>174</v>
      </c>
      <c r="AU383" s="292" t="s">
        <v>82</v>
      </c>
      <c r="AV383" s="15" t="s">
        <v>168</v>
      </c>
      <c r="AW383" s="15" t="s">
        <v>4</v>
      </c>
      <c r="AX383" s="15" t="s">
        <v>80</v>
      </c>
      <c r="AY383" s="292" t="s">
        <v>161</v>
      </c>
    </row>
    <row r="384" s="2" customFormat="1" ht="24" customHeight="1">
      <c r="A384" s="38"/>
      <c r="B384" s="39"/>
      <c r="C384" s="243" t="s">
        <v>514</v>
      </c>
      <c r="D384" s="243" t="s">
        <v>163</v>
      </c>
      <c r="E384" s="244" t="s">
        <v>543</v>
      </c>
      <c r="F384" s="245" t="s">
        <v>544</v>
      </c>
      <c r="G384" s="246" t="s">
        <v>166</v>
      </c>
      <c r="H384" s="247">
        <v>80.888999999999996</v>
      </c>
      <c r="I384" s="248"/>
      <c r="J384" s="249">
        <f>ROUND(I384*H384,2)</f>
        <v>0</v>
      </c>
      <c r="K384" s="245" t="s">
        <v>167</v>
      </c>
      <c r="L384" s="44"/>
      <c r="M384" s="250" t="s">
        <v>1</v>
      </c>
      <c r="N384" s="251" t="s">
        <v>38</v>
      </c>
      <c r="O384" s="91"/>
      <c r="P384" s="252">
        <f>O384*H384</f>
        <v>0</v>
      </c>
      <c r="Q384" s="252">
        <v>0</v>
      </c>
      <c r="R384" s="252">
        <f>Q384*H384</f>
        <v>0</v>
      </c>
      <c r="S384" s="252">
        <v>0</v>
      </c>
      <c r="T384" s="253">
        <f>S384*H384</f>
        <v>0</v>
      </c>
      <c r="U384" s="38"/>
      <c r="V384" s="38"/>
      <c r="W384" s="38"/>
      <c r="X384" s="38"/>
      <c r="Y384" s="38"/>
      <c r="Z384" s="38"/>
      <c r="AA384" s="38"/>
      <c r="AB384" s="38"/>
      <c r="AC384" s="38"/>
      <c r="AD384" s="38"/>
      <c r="AE384" s="38"/>
      <c r="AR384" s="254" t="s">
        <v>168</v>
      </c>
      <c r="AT384" s="254" t="s">
        <v>163</v>
      </c>
      <c r="AU384" s="254" t="s">
        <v>82</v>
      </c>
      <c r="AY384" s="17" t="s">
        <v>161</v>
      </c>
      <c r="BE384" s="255">
        <f>IF(N384="základní",J384,0)</f>
        <v>0</v>
      </c>
      <c r="BF384" s="255">
        <f>IF(N384="snížená",J384,0)</f>
        <v>0</v>
      </c>
      <c r="BG384" s="255">
        <f>IF(N384="zákl. přenesená",J384,0)</f>
        <v>0</v>
      </c>
      <c r="BH384" s="255">
        <f>IF(N384="sníž. přenesená",J384,0)</f>
        <v>0</v>
      </c>
      <c r="BI384" s="255">
        <f>IF(N384="nulová",J384,0)</f>
        <v>0</v>
      </c>
      <c r="BJ384" s="17" t="s">
        <v>80</v>
      </c>
      <c r="BK384" s="255">
        <f>ROUND(I384*H384,2)</f>
        <v>0</v>
      </c>
      <c r="BL384" s="17" t="s">
        <v>168</v>
      </c>
      <c r="BM384" s="254" t="s">
        <v>1749</v>
      </c>
    </row>
    <row r="385" s="2" customFormat="1">
      <c r="A385" s="38"/>
      <c r="B385" s="39"/>
      <c r="C385" s="40"/>
      <c r="D385" s="256" t="s">
        <v>170</v>
      </c>
      <c r="E385" s="40"/>
      <c r="F385" s="257" t="s">
        <v>546</v>
      </c>
      <c r="G385" s="40"/>
      <c r="H385" s="40"/>
      <c r="I385" s="154"/>
      <c r="J385" s="40"/>
      <c r="K385" s="40"/>
      <c r="L385" s="44"/>
      <c r="M385" s="258"/>
      <c r="N385" s="259"/>
      <c r="O385" s="91"/>
      <c r="P385" s="91"/>
      <c r="Q385" s="91"/>
      <c r="R385" s="91"/>
      <c r="S385" s="91"/>
      <c r="T385" s="92"/>
      <c r="U385" s="38"/>
      <c r="V385" s="38"/>
      <c r="W385" s="38"/>
      <c r="X385" s="38"/>
      <c r="Y385" s="38"/>
      <c r="Z385" s="38"/>
      <c r="AA385" s="38"/>
      <c r="AB385" s="38"/>
      <c r="AC385" s="38"/>
      <c r="AD385" s="38"/>
      <c r="AE385" s="38"/>
      <c r="AT385" s="17" t="s">
        <v>170</v>
      </c>
      <c r="AU385" s="17" t="s">
        <v>82</v>
      </c>
    </row>
    <row r="386" s="2" customFormat="1">
      <c r="A386" s="38"/>
      <c r="B386" s="39"/>
      <c r="C386" s="40"/>
      <c r="D386" s="256" t="s">
        <v>172</v>
      </c>
      <c r="E386" s="40"/>
      <c r="F386" s="260" t="s">
        <v>547</v>
      </c>
      <c r="G386" s="40"/>
      <c r="H386" s="40"/>
      <c r="I386" s="154"/>
      <c r="J386" s="40"/>
      <c r="K386" s="40"/>
      <c r="L386" s="44"/>
      <c r="M386" s="258"/>
      <c r="N386" s="259"/>
      <c r="O386" s="91"/>
      <c r="P386" s="91"/>
      <c r="Q386" s="91"/>
      <c r="R386" s="91"/>
      <c r="S386" s="91"/>
      <c r="T386" s="92"/>
      <c r="U386" s="38"/>
      <c r="V386" s="38"/>
      <c r="W386" s="38"/>
      <c r="X386" s="38"/>
      <c r="Y386" s="38"/>
      <c r="Z386" s="38"/>
      <c r="AA386" s="38"/>
      <c r="AB386" s="38"/>
      <c r="AC386" s="38"/>
      <c r="AD386" s="38"/>
      <c r="AE386" s="38"/>
      <c r="AT386" s="17" t="s">
        <v>172</v>
      </c>
      <c r="AU386" s="17" t="s">
        <v>82</v>
      </c>
    </row>
    <row r="387" s="14" customFormat="1">
      <c r="A387" s="14"/>
      <c r="B387" s="271"/>
      <c r="C387" s="272"/>
      <c r="D387" s="256" t="s">
        <v>174</v>
      </c>
      <c r="E387" s="273" t="s">
        <v>1</v>
      </c>
      <c r="F387" s="274" t="s">
        <v>1745</v>
      </c>
      <c r="G387" s="272"/>
      <c r="H387" s="275">
        <v>37.031999999999996</v>
      </c>
      <c r="I387" s="276"/>
      <c r="J387" s="272"/>
      <c r="K387" s="272"/>
      <c r="L387" s="277"/>
      <c r="M387" s="278"/>
      <c r="N387" s="279"/>
      <c r="O387" s="279"/>
      <c r="P387" s="279"/>
      <c r="Q387" s="279"/>
      <c r="R387" s="279"/>
      <c r="S387" s="279"/>
      <c r="T387" s="280"/>
      <c r="U387" s="14"/>
      <c r="V387" s="14"/>
      <c r="W387" s="14"/>
      <c r="X387" s="14"/>
      <c r="Y387" s="14"/>
      <c r="Z387" s="14"/>
      <c r="AA387" s="14"/>
      <c r="AB387" s="14"/>
      <c r="AC387" s="14"/>
      <c r="AD387" s="14"/>
      <c r="AE387" s="14"/>
      <c r="AT387" s="281" t="s">
        <v>174</v>
      </c>
      <c r="AU387" s="281" t="s">
        <v>82</v>
      </c>
      <c r="AV387" s="14" t="s">
        <v>82</v>
      </c>
      <c r="AW387" s="14" t="s">
        <v>30</v>
      </c>
      <c r="AX387" s="14" t="s">
        <v>73</v>
      </c>
      <c r="AY387" s="281" t="s">
        <v>161</v>
      </c>
    </row>
    <row r="388" s="14" customFormat="1">
      <c r="A388" s="14"/>
      <c r="B388" s="271"/>
      <c r="C388" s="272"/>
      <c r="D388" s="256" t="s">
        <v>174</v>
      </c>
      <c r="E388" s="273" t="s">
        <v>1</v>
      </c>
      <c r="F388" s="274" t="s">
        <v>1746</v>
      </c>
      <c r="G388" s="272"/>
      <c r="H388" s="275">
        <v>43.856999999999999</v>
      </c>
      <c r="I388" s="276"/>
      <c r="J388" s="272"/>
      <c r="K388" s="272"/>
      <c r="L388" s="277"/>
      <c r="M388" s="278"/>
      <c r="N388" s="279"/>
      <c r="O388" s="279"/>
      <c r="P388" s="279"/>
      <c r="Q388" s="279"/>
      <c r="R388" s="279"/>
      <c r="S388" s="279"/>
      <c r="T388" s="280"/>
      <c r="U388" s="14"/>
      <c r="V388" s="14"/>
      <c r="W388" s="14"/>
      <c r="X388" s="14"/>
      <c r="Y388" s="14"/>
      <c r="Z388" s="14"/>
      <c r="AA388" s="14"/>
      <c r="AB388" s="14"/>
      <c r="AC388" s="14"/>
      <c r="AD388" s="14"/>
      <c r="AE388" s="14"/>
      <c r="AT388" s="281" t="s">
        <v>174</v>
      </c>
      <c r="AU388" s="281" t="s">
        <v>82</v>
      </c>
      <c r="AV388" s="14" t="s">
        <v>82</v>
      </c>
      <c r="AW388" s="14" t="s">
        <v>30</v>
      </c>
      <c r="AX388" s="14" t="s">
        <v>73</v>
      </c>
      <c r="AY388" s="281" t="s">
        <v>161</v>
      </c>
    </row>
    <row r="389" s="15" customFormat="1">
      <c r="A389" s="15"/>
      <c r="B389" s="282"/>
      <c r="C389" s="283"/>
      <c r="D389" s="256" t="s">
        <v>174</v>
      </c>
      <c r="E389" s="284" t="s">
        <v>1</v>
      </c>
      <c r="F389" s="285" t="s">
        <v>180</v>
      </c>
      <c r="G389" s="283"/>
      <c r="H389" s="286">
        <v>80.888999999999996</v>
      </c>
      <c r="I389" s="287"/>
      <c r="J389" s="283"/>
      <c r="K389" s="283"/>
      <c r="L389" s="288"/>
      <c r="M389" s="289"/>
      <c r="N389" s="290"/>
      <c r="O389" s="290"/>
      <c r="P389" s="290"/>
      <c r="Q389" s="290"/>
      <c r="R389" s="290"/>
      <c r="S389" s="290"/>
      <c r="T389" s="291"/>
      <c r="U389" s="15"/>
      <c r="V389" s="15"/>
      <c r="W389" s="15"/>
      <c r="X389" s="15"/>
      <c r="Y389" s="15"/>
      <c r="Z389" s="15"/>
      <c r="AA389" s="15"/>
      <c r="AB389" s="15"/>
      <c r="AC389" s="15"/>
      <c r="AD389" s="15"/>
      <c r="AE389" s="15"/>
      <c r="AT389" s="292" t="s">
        <v>174</v>
      </c>
      <c r="AU389" s="292" t="s">
        <v>82</v>
      </c>
      <c r="AV389" s="15" t="s">
        <v>168</v>
      </c>
      <c r="AW389" s="15" t="s">
        <v>30</v>
      </c>
      <c r="AX389" s="15" t="s">
        <v>80</v>
      </c>
      <c r="AY389" s="292" t="s">
        <v>161</v>
      </c>
    </row>
    <row r="390" s="2" customFormat="1" ht="24" customHeight="1">
      <c r="A390" s="38"/>
      <c r="B390" s="39"/>
      <c r="C390" s="243" t="s">
        <v>521</v>
      </c>
      <c r="D390" s="243" t="s">
        <v>163</v>
      </c>
      <c r="E390" s="244" t="s">
        <v>549</v>
      </c>
      <c r="F390" s="245" t="s">
        <v>550</v>
      </c>
      <c r="G390" s="246" t="s">
        <v>183</v>
      </c>
      <c r="H390" s="247">
        <v>65.706999999999994</v>
      </c>
      <c r="I390" s="248"/>
      <c r="J390" s="249">
        <f>ROUND(I390*H390,2)</f>
        <v>0</v>
      </c>
      <c r="K390" s="245" t="s">
        <v>167</v>
      </c>
      <c r="L390" s="44"/>
      <c r="M390" s="250" t="s">
        <v>1</v>
      </c>
      <c r="N390" s="251" t="s">
        <v>38</v>
      </c>
      <c r="O390" s="91"/>
      <c r="P390" s="252">
        <f>O390*H390</f>
        <v>0</v>
      </c>
      <c r="Q390" s="252">
        <v>0</v>
      </c>
      <c r="R390" s="252">
        <f>Q390*H390</f>
        <v>0</v>
      </c>
      <c r="S390" s="252">
        <v>0</v>
      </c>
      <c r="T390" s="253">
        <f>S390*H390</f>
        <v>0</v>
      </c>
      <c r="U390" s="38"/>
      <c r="V390" s="38"/>
      <c r="W390" s="38"/>
      <c r="X390" s="38"/>
      <c r="Y390" s="38"/>
      <c r="Z390" s="38"/>
      <c r="AA390" s="38"/>
      <c r="AB390" s="38"/>
      <c r="AC390" s="38"/>
      <c r="AD390" s="38"/>
      <c r="AE390" s="38"/>
      <c r="AR390" s="254" t="s">
        <v>168</v>
      </c>
      <c r="AT390" s="254" t="s">
        <v>163</v>
      </c>
      <c r="AU390" s="254" t="s">
        <v>82</v>
      </c>
      <c r="AY390" s="17" t="s">
        <v>161</v>
      </c>
      <c r="BE390" s="255">
        <f>IF(N390="základní",J390,0)</f>
        <v>0</v>
      </c>
      <c r="BF390" s="255">
        <f>IF(N390="snížená",J390,0)</f>
        <v>0</v>
      </c>
      <c r="BG390" s="255">
        <f>IF(N390="zákl. přenesená",J390,0)</f>
        <v>0</v>
      </c>
      <c r="BH390" s="255">
        <f>IF(N390="sníž. přenesená",J390,0)</f>
        <v>0</v>
      </c>
      <c r="BI390" s="255">
        <f>IF(N390="nulová",J390,0)</f>
        <v>0</v>
      </c>
      <c r="BJ390" s="17" t="s">
        <v>80</v>
      </c>
      <c r="BK390" s="255">
        <f>ROUND(I390*H390,2)</f>
        <v>0</v>
      </c>
      <c r="BL390" s="17" t="s">
        <v>168</v>
      </c>
      <c r="BM390" s="254" t="s">
        <v>1750</v>
      </c>
    </row>
    <row r="391" s="2" customFormat="1">
      <c r="A391" s="38"/>
      <c r="B391" s="39"/>
      <c r="C391" s="40"/>
      <c r="D391" s="256" t="s">
        <v>170</v>
      </c>
      <c r="E391" s="40"/>
      <c r="F391" s="257" t="s">
        <v>552</v>
      </c>
      <c r="G391" s="40"/>
      <c r="H391" s="40"/>
      <c r="I391" s="154"/>
      <c r="J391" s="40"/>
      <c r="K391" s="40"/>
      <c r="L391" s="44"/>
      <c r="M391" s="258"/>
      <c r="N391" s="259"/>
      <c r="O391" s="91"/>
      <c r="P391" s="91"/>
      <c r="Q391" s="91"/>
      <c r="R391" s="91"/>
      <c r="S391" s="91"/>
      <c r="T391" s="92"/>
      <c r="U391" s="38"/>
      <c r="V391" s="38"/>
      <c r="W391" s="38"/>
      <c r="X391" s="38"/>
      <c r="Y391" s="38"/>
      <c r="Z391" s="38"/>
      <c r="AA391" s="38"/>
      <c r="AB391" s="38"/>
      <c r="AC391" s="38"/>
      <c r="AD391" s="38"/>
      <c r="AE391" s="38"/>
      <c r="AT391" s="17" t="s">
        <v>170</v>
      </c>
      <c r="AU391" s="17" t="s">
        <v>82</v>
      </c>
    </row>
    <row r="392" s="2" customFormat="1">
      <c r="A392" s="38"/>
      <c r="B392" s="39"/>
      <c r="C392" s="40"/>
      <c r="D392" s="256" t="s">
        <v>172</v>
      </c>
      <c r="E392" s="40"/>
      <c r="F392" s="260" t="s">
        <v>553</v>
      </c>
      <c r="G392" s="40"/>
      <c r="H392" s="40"/>
      <c r="I392" s="154"/>
      <c r="J392" s="40"/>
      <c r="K392" s="40"/>
      <c r="L392" s="44"/>
      <c r="M392" s="258"/>
      <c r="N392" s="259"/>
      <c r="O392" s="91"/>
      <c r="P392" s="91"/>
      <c r="Q392" s="91"/>
      <c r="R392" s="91"/>
      <c r="S392" s="91"/>
      <c r="T392" s="92"/>
      <c r="U392" s="38"/>
      <c r="V392" s="38"/>
      <c r="W392" s="38"/>
      <c r="X392" s="38"/>
      <c r="Y392" s="38"/>
      <c r="Z392" s="38"/>
      <c r="AA392" s="38"/>
      <c r="AB392" s="38"/>
      <c r="AC392" s="38"/>
      <c r="AD392" s="38"/>
      <c r="AE392" s="38"/>
      <c r="AT392" s="17" t="s">
        <v>172</v>
      </c>
      <c r="AU392" s="17" t="s">
        <v>82</v>
      </c>
    </row>
    <row r="393" s="14" customFormat="1">
      <c r="A393" s="14"/>
      <c r="B393" s="271"/>
      <c r="C393" s="272"/>
      <c r="D393" s="256" t="s">
        <v>174</v>
      </c>
      <c r="E393" s="273" t="s">
        <v>1</v>
      </c>
      <c r="F393" s="274" t="s">
        <v>1751</v>
      </c>
      <c r="G393" s="272"/>
      <c r="H393" s="275">
        <v>65.706999999999994</v>
      </c>
      <c r="I393" s="276"/>
      <c r="J393" s="272"/>
      <c r="K393" s="272"/>
      <c r="L393" s="277"/>
      <c r="M393" s="278"/>
      <c r="N393" s="279"/>
      <c r="O393" s="279"/>
      <c r="P393" s="279"/>
      <c r="Q393" s="279"/>
      <c r="R393" s="279"/>
      <c r="S393" s="279"/>
      <c r="T393" s="280"/>
      <c r="U393" s="14"/>
      <c r="V393" s="14"/>
      <c r="W393" s="14"/>
      <c r="X393" s="14"/>
      <c r="Y393" s="14"/>
      <c r="Z393" s="14"/>
      <c r="AA393" s="14"/>
      <c r="AB393" s="14"/>
      <c r="AC393" s="14"/>
      <c r="AD393" s="14"/>
      <c r="AE393" s="14"/>
      <c r="AT393" s="281" t="s">
        <v>174</v>
      </c>
      <c r="AU393" s="281" t="s">
        <v>82</v>
      </c>
      <c r="AV393" s="14" t="s">
        <v>82</v>
      </c>
      <c r="AW393" s="14" t="s">
        <v>30</v>
      </c>
      <c r="AX393" s="14" t="s">
        <v>80</v>
      </c>
      <c r="AY393" s="281" t="s">
        <v>161</v>
      </c>
    </row>
    <row r="394" s="2" customFormat="1" ht="24" customHeight="1">
      <c r="A394" s="38"/>
      <c r="B394" s="39"/>
      <c r="C394" s="243" t="s">
        <v>528</v>
      </c>
      <c r="D394" s="243" t="s">
        <v>163</v>
      </c>
      <c r="E394" s="244" t="s">
        <v>556</v>
      </c>
      <c r="F394" s="245" t="s">
        <v>557</v>
      </c>
      <c r="G394" s="246" t="s">
        <v>183</v>
      </c>
      <c r="H394" s="247">
        <v>2628.2800000000002</v>
      </c>
      <c r="I394" s="248"/>
      <c r="J394" s="249">
        <f>ROUND(I394*H394,2)</f>
        <v>0</v>
      </c>
      <c r="K394" s="245" t="s">
        <v>167</v>
      </c>
      <c r="L394" s="44"/>
      <c r="M394" s="250" t="s">
        <v>1</v>
      </c>
      <c r="N394" s="251" t="s">
        <v>38</v>
      </c>
      <c r="O394" s="91"/>
      <c r="P394" s="252">
        <f>O394*H394</f>
        <v>0</v>
      </c>
      <c r="Q394" s="252">
        <v>0</v>
      </c>
      <c r="R394" s="252">
        <f>Q394*H394</f>
        <v>0</v>
      </c>
      <c r="S394" s="252">
        <v>0</v>
      </c>
      <c r="T394" s="253">
        <f>S394*H394</f>
        <v>0</v>
      </c>
      <c r="U394" s="38"/>
      <c r="V394" s="38"/>
      <c r="W394" s="38"/>
      <c r="X394" s="38"/>
      <c r="Y394" s="38"/>
      <c r="Z394" s="38"/>
      <c r="AA394" s="38"/>
      <c r="AB394" s="38"/>
      <c r="AC394" s="38"/>
      <c r="AD394" s="38"/>
      <c r="AE394" s="38"/>
      <c r="AR394" s="254" t="s">
        <v>168</v>
      </c>
      <c r="AT394" s="254" t="s">
        <v>163</v>
      </c>
      <c r="AU394" s="254" t="s">
        <v>82</v>
      </c>
      <c r="AY394" s="17" t="s">
        <v>161</v>
      </c>
      <c r="BE394" s="255">
        <f>IF(N394="základní",J394,0)</f>
        <v>0</v>
      </c>
      <c r="BF394" s="255">
        <f>IF(N394="snížená",J394,0)</f>
        <v>0</v>
      </c>
      <c r="BG394" s="255">
        <f>IF(N394="zákl. přenesená",J394,0)</f>
        <v>0</v>
      </c>
      <c r="BH394" s="255">
        <f>IF(N394="sníž. přenesená",J394,0)</f>
        <v>0</v>
      </c>
      <c r="BI394" s="255">
        <f>IF(N394="nulová",J394,0)</f>
        <v>0</v>
      </c>
      <c r="BJ394" s="17" t="s">
        <v>80</v>
      </c>
      <c r="BK394" s="255">
        <f>ROUND(I394*H394,2)</f>
        <v>0</v>
      </c>
      <c r="BL394" s="17" t="s">
        <v>168</v>
      </c>
      <c r="BM394" s="254" t="s">
        <v>1752</v>
      </c>
    </row>
    <row r="395" s="2" customFormat="1">
      <c r="A395" s="38"/>
      <c r="B395" s="39"/>
      <c r="C395" s="40"/>
      <c r="D395" s="256" t="s">
        <v>170</v>
      </c>
      <c r="E395" s="40"/>
      <c r="F395" s="257" t="s">
        <v>559</v>
      </c>
      <c r="G395" s="40"/>
      <c r="H395" s="40"/>
      <c r="I395" s="154"/>
      <c r="J395" s="40"/>
      <c r="K395" s="40"/>
      <c r="L395" s="44"/>
      <c r="M395" s="258"/>
      <c r="N395" s="259"/>
      <c r="O395" s="91"/>
      <c r="P395" s="91"/>
      <c r="Q395" s="91"/>
      <c r="R395" s="91"/>
      <c r="S395" s="91"/>
      <c r="T395" s="92"/>
      <c r="U395" s="38"/>
      <c r="V395" s="38"/>
      <c r="W395" s="38"/>
      <c r="X395" s="38"/>
      <c r="Y395" s="38"/>
      <c r="Z395" s="38"/>
      <c r="AA395" s="38"/>
      <c r="AB395" s="38"/>
      <c r="AC395" s="38"/>
      <c r="AD395" s="38"/>
      <c r="AE395" s="38"/>
      <c r="AT395" s="17" t="s">
        <v>170</v>
      </c>
      <c r="AU395" s="17" t="s">
        <v>82</v>
      </c>
    </row>
    <row r="396" s="2" customFormat="1">
      <c r="A396" s="38"/>
      <c r="B396" s="39"/>
      <c r="C396" s="40"/>
      <c r="D396" s="256" t="s">
        <v>172</v>
      </c>
      <c r="E396" s="40"/>
      <c r="F396" s="260" t="s">
        <v>553</v>
      </c>
      <c r="G396" s="40"/>
      <c r="H396" s="40"/>
      <c r="I396" s="154"/>
      <c r="J396" s="40"/>
      <c r="K396" s="40"/>
      <c r="L396" s="44"/>
      <c r="M396" s="258"/>
      <c r="N396" s="259"/>
      <c r="O396" s="91"/>
      <c r="P396" s="91"/>
      <c r="Q396" s="91"/>
      <c r="R396" s="91"/>
      <c r="S396" s="91"/>
      <c r="T396" s="92"/>
      <c r="U396" s="38"/>
      <c r="V396" s="38"/>
      <c r="W396" s="38"/>
      <c r="X396" s="38"/>
      <c r="Y396" s="38"/>
      <c r="Z396" s="38"/>
      <c r="AA396" s="38"/>
      <c r="AB396" s="38"/>
      <c r="AC396" s="38"/>
      <c r="AD396" s="38"/>
      <c r="AE396" s="38"/>
      <c r="AT396" s="17" t="s">
        <v>172</v>
      </c>
      <c r="AU396" s="17" t="s">
        <v>82</v>
      </c>
    </row>
    <row r="397" s="14" customFormat="1">
      <c r="A397" s="14"/>
      <c r="B397" s="271"/>
      <c r="C397" s="272"/>
      <c r="D397" s="256" t="s">
        <v>174</v>
      </c>
      <c r="E397" s="273" t="s">
        <v>1</v>
      </c>
      <c r="F397" s="274" t="s">
        <v>1753</v>
      </c>
      <c r="G397" s="272"/>
      <c r="H397" s="275">
        <v>2628.2800000000002</v>
      </c>
      <c r="I397" s="276"/>
      <c r="J397" s="272"/>
      <c r="K397" s="272"/>
      <c r="L397" s="277"/>
      <c r="M397" s="278"/>
      <c r="N397" s="279"/>
      <c r="O397" s="279"/>
      <c r="P397" s="279"/>
      <c r="Q397" s="279"/>
      <c r="R397" s="279"/>
      <c r="S397" s="279"/>
      <c r="T397" s="280"/>
      <c r="U397" s="14"/>
      <c r="V397" s="14"/>
      <c r="W397" s="14"/>
      <c r="X397" s="14"/>
      <c r="Y397" s="14"/>
      <c r="Z397" s="14"/>
      <c r="AA397" s="14"/>
      <c r="AB397" s="14"/>
      <c r="AC397" s="14"/>
      <c r="AD397" s="14"/>
      <c r="AE397" s="14"/>
      <c r="AT397" s="281" t="s">
        <v>174</v>
      </c>
      <c r="AU397" s="281" t="s">
        <v>82</v>
      </c>
      <c r="AV397" s="14" t="s">
        <v>82</v>
      </c>
      <c r="AW397" s="14" t="s">
        <v>30</v>
      </c>
      <c r="AX397" s="14" t="s">
        <v>80</v>
      </c>
      <c r="AY397" s="281" t="s">
        <v>161</v>
      </c>
    </row>
    <row r="398" s="2" customFormat="1" ht="24" customHeight="1">
      <c r="A398" s="38"/>
      <c r="B398" s="39"/>
      <c r="C398" s="243" t="s">
        <v>536</v>
      </c>
      <c r="D398" s="243" t="s">
        <v>163</v>
      </c>
      <c r="E398" s="244" t="s">
        <v>562</v>
      </c>
      <c r="F398" s="245" t="s">
        <v>563</v>
      </c>
      <c r="G398" s="246" t="s">
        <v>183</v>
      </c>
      <c r="H398" s="247">
        <v>65.706999999999994</v>
      </c>
      <c r="I398" s="248"/>
      <c r="J398" s="249">
        <f>ROUND(I398*H398,2)</f>
        <v>0</v>
      </c>
      <c r="K398" s="245" t="s">
        <v>167</v>
      </c>
      <c r="L398" s="44"/>
      <c r="M398" s="250" t="s">
        <v>1</v>
      </c>
      <c r="N398" s="251" t="s">
        <v>38</v>
      </c>
      <c r="O398" s="91"/>
      <c r="P398" s="252">
        <f>O398*H398</f>
        <v>0</v>
      </c>
      <c r="Q398" s="252">
        <v>0</v>
      </c>
      <c r="R398" s="252">
        <f>Q398*H398</f>
        <v>0</v>
      </c>
      <c r="S398" s="252">
        <v>0</v>
      </c>
      <c r="T398" s="253">
        <f>S398*H398</f>
        <v>0</v>
      </c>
      <c r="U398" s="38"/>
      <c r="V398" s="38"/>
      <c r="W398" s="38"/>
      <c r="X398" s="38"/>
      <c r="Y398" s="38"/>
      <c r="Z398" s="38"/>
      <c r="AA398" s="38"/>
      <c r="AB398" s="38"/>
      <c r="AC398" s="38"/>
      <c r="AD398" s="38"/>
      <c r="AE398" s="38"/>
      <c r="AR398" s="254" t="s">
        <v>168</v>
      </c>
      <c r="AT398" s="254" t="s">
        <v>163</v>
      </c>
      <c r="AU398" s="254" t="s">
        <v>82</v>
      </c>
      <c r="AY398" s="17" t="s">
        <v>161</v>
      </c>
      <c r="BE398" s="255">
        <f>IF(N398="základní",J398,0)</f>
        <v>0</v>
      </c>
      <c r="BF398" s="255">
        <f>IF(N398="snížená",J398,0)</f>
        <v>0</v>
      </c>
      <c r="BG398" s="255">
        <f>IF(N398="zákl. přenesená",J398,0)</f>
        <v>0</v>
      </c>
      <c r="BH398" s="255">
        <f>IF(N398="sníž. přenesená",J398,0)</f>
        <v>0</v>
      </c>
      <c r="BI398" s="255">
        <f>IF(N398="nulová",J398,0)</f>
        <v>0</v>
      </c>
      <c r="BJ398" s="17" t="s">
        <v>80</v>
      </c>
      <c r="BK398" s="255">
        <f>ROUND(I398*H398,2)</f>
        <v>0</v>
      </c>
      <c r="BL398" s="17" t="s">
        <v>168</v>
      </c>
      <c r="BM398" s="254" t="s">
        <v>1754</v>
      </c>
    </row>
    <row r="399" s="2" customFormat="1">
      <c r="A399" s="38"/>
      <c r="B399" s="39"/>
      <c r="C399" s="40"/>
      <c r="D399" s="256" t="s">
        <v>170</v>
      </c>
      <c r="E399" s="40"/>
      <c r="F399" s="257" t="s">
        <v>565</v>
      </c>
      <c r="G399" s="40"/>
      <c r="H399" s="40"/>
      <c r="I399" s="154"/>
      <c r="J399" s="40"/>
      <c r="K399" s="40"/>
      <c r="L399" s="44"/>
      <c r="M399" s="258"/>
      <c r="N399" s="259"/>
      <c r="O399" s="91"/>
      <c r="P399" s="91"/>
      <c r="Q399" s="91"/>
      <c r="R399" s="91"/>
      <c r="S399" s="91"/>
      <c r="T399" s="92"/>
      <c r="U399" s="38"/>
      <c r="V399" s="38"/>
      <c r="W399" s="38"/>
      <c r="X399" s="38"/>
      <c r="Y399" s="38"/>
      <c r="Z399" s="38"/>
      <c r="AA399" s="38"/>
      <c r="AB399" s="38"/>
      <c r="AC399" s="38"/>
      <c r="AD399" s="38"/>
      <c r="AE399" s="38"/>
      <c r="AT399" s="17" t="s">
        <v>170</v>
      </c>
      <c r="AU399" s="17" t="s">
        <v>82</v>
      </c>
    </row>
    <row r="400" s="2" customFormat="1">
      <c r="A400" s="38"/>
      <c r="B400" s="39"/>
      <c r="C400" s="40"/>
      <c r="D400" s="256" t="s">
        <v>172</v>
      </c>
      <c r="E400" s="40"/>
      <c r="F400" s="260" t="s">
        <v>566</v>
      </c>
      <c r="G400" s="40"/>
      <c r="H400" s="40"/>
      <c r="I400" s="154"/>
      <c r="J400" s="40"/>
      <c r="K400" s="40"/>
      <c r="L400" s="44"/>
      <c r="M400" s="258"/>
      <c r="N400" s="259"/>
      <c r="O400" s="91"/>
      <c r="P400" s="91"/>
      <c r="Q400" s="91"/>
      <c r="R400" s="91"/>
      <c r="S400" s="91"/>
      <c r="T400" s="92"/>
      <c r="U400" s="38"/>
      <c r="V400" s="38"/>
      <c r="W400" s="38"/>
      <c r="X400" s="38"/>
      <c r="Y400" s="38"/>
      <c r="Z400" s="38"/>
      <c r="AA400" s="38"/>
      <c r="AB400" s="38"/>
      <c r="AC400" s="38"/>
      <c r="AD400" s="38"/>
      <c r="AE400" s="38"/>
      <c r="AT400" s="17" t="s">
        <v>172</v>
      </c>
      <c r="AU400" s="17" t="s">
        <v>82</v>
      </c>
    </row>
    <row r="401" s="14" customFormat="1">
      <c r="A401" s="14"/>
      <c r="B401" s="271"/>
      <c r="C401" s="272"/>
      <c r="D401" s="256" t="s">
        <v>174</v>
      </c>
      <c r="E401" s="273" t="s">
        <v>1</v>
      </c>
      <c r="F401" s="274" t="s">
        <v>1755</v>
      </c>
      <c r="G401" s="272"/>
      <c r="H401" s="275">
        <v>65.706999999999994</v>
      </c>
      <c r="I401" s="276"/>
      <c r="J401" s="272"/>
      <c r="K401" s="272"/>
      <c r="L401" s="277"/>
      <c r="M401" s="278"/>
      <c r="N401" s="279"/>
      <c r="O401" s="279"/>
      <c r="P401" s="279"/>
      <c r="Q401" s="279"/>
      <c r="R401" s="279"/>
      <c r="S401" s="279"/>
      <c r="T401" s="280"/>
      <c r="U401" s="14"/>
      <c r="V401" s="14"/>
      <c r="W401" s="14"/>
      <c r="X401" s="14"/>
      <c r="Y401" s="14"/>
      <c r="Z401" s="14"/>
      <c r="AA401" s="14"/>
      <c r="AB401" s="14"/>
      <c r="AC401" s="14"/>
      <c r="AD401" s="14"/>
      <c r="AE401" s="14"/>
      <c r="AT401" s="281" t="s">
        <v>174</v>
      </c>
      <c r="AU401" s="281" t="s">
        <v>82</v>
      </c>
      <c r="AV401" s="14" t="s">
        <v>82</v>
      </c>
      <c r="AW401" s="14" t="s">
        <v>30</v>
      </c>
      <c r="AX401" s="14" t="s">
        <v>80</v>
      </c>
      <c r="AY401" s="281" t="s">
        <v>161</v>
      </c>
    </row>
    <row r="402" s="2" customFormat="1" ht="24" customHeight="1">
      <c r="A402" s="38"/>
      <c r="B402" s="39"/>
      <c r="C402" s="243" t="s">
        <v>542</v>
      </c>
      <c r="D402" s="243" t="s">
        <v>163</v>
      </c>
      <c r="E402" s="244" t="s">
        <v>568</v>
      </c>
      <c r="F402" s="245" t="s">
        <v>569</v>
      </c>
      <c r="G402" s="246" t="s">
        <v>191</v>
      </c>
      <c r="H402" s="247">
        <v>11</v>
      </c>
      <c r="I402" s="248"/>
      <c r="J402" s="249">
        <f>ROUND(I402*H402,2)</f>
        <v>0</v>
      </c>
      <c r="K402" s="245" t="s">
        <v>167</v>
      </c>
      <c r="L402" s="44"/>
      <c r="M402" s="250" t="s">
        <v>1</v>
      </c>
      <c r="N402" s="251" t="s">
        <v>38</v>
      </c>
      <c r="O402" s="91"/>
      <c r="P402" s="252">
        <f>O402*H402</f>
        <v>0</v>
      </c>
      <c r="Q402" s="252">
        <v>0</v>
      </c>
      <c r="R402" s="252">
        <f>Q402*H402</f>
        <v>0</v>
      </c>
      <c r="S402" s="252">
        <v>0.00050000000000000001</v>
      </c>
      <c r="T402" s="253">
        <f>S402*H402</f>
        <v>0.0054999999999999997</v>
      </c>
      <c r="U402" s="38"/>
      <c r="V402" s="38"/>
      <c r="W402" s="38"/>
      <c r="X402" s="38"/>
      <c r="Y402" s="38"/>
      <c r="Z402" s="38"/>
      <c r="AA402" s="38"/>
      <c r="AB402" s="38"/>
      <c r="AC402" s="38"/>
      <c r="AD402" s="38"/>
      <c r="AE402" s="38"/>
      <c r="AR402" s="254" t="s">
        <v>168</v>
      </c>
      <c r="AT402" s="254" t="s">
        <v>163</v>
      </c>
      <c r="AU402" s="254" t="s">
        <v>82</v>
      </c>
      <c r="AY402" s="17" t="s">
        <v>161</v>
      </c>
      <c r="BE402" s="255">
        <f>IF(N402="základní",J402,0)</f>
        <v>0</v>
      </c>
      <c r="BF402" s="255">
        <f>IF(N402="snížená",J402,0)</f>
        <v>0</v>
      </c>
      <c r="BG402" s="255">
        <f>IF(N402="zákl. přenesená",J402,0)</f>
        <v>0</v>
      </c>
      <c r="BH402" s="255">
        <f>IF(N402="sníž. přenesená",J402,0)</f>
        <v>0</v>
      </c>
      <c r="BI402" s="255">
        <f>IF(N402="nulová",J402,0)</f>
        <v>0</v>
      </c>
      <c r="BJ402" s="17" t="s">
        <v>80</v>
      </c>
      <c r="BK402" s="255">
        <f>ROUND(I402*H402,2)</f>
        <v>0</v>
      </c>
      <c r="BL402" s="17" t="s">
        <v>168</v>
      </c>
      <c r="BM402" s="254" t="s">
        <v>1756</v>
      </c>
    </row>
    <row r="403" s="2" customFormat="1">
      <c r="A403" s="38"/>
      <c r="B403" s="39"/>
      <c r="C403" s="40"/>
      <c r="D403" s="256" t="s">
        <v>170</v>
      </c>
      <c r="E403" s="40"/>
      <c r="F403" s="257" t="s">
        <v>571</v>
      </c>
      <c r="G403" s="40"/>
      <c r="H403" s="40"/>
      <c r="I403" s="154"/>
      <c r="J403" s="40"/>
      <c r="K403" s="40"/>
      <c r="L403" s="44"/>
      <c r="M403" s="258"/>
      <c r="N403" s="259"/>
      <c r="O403" s="91"/>
      <c r="P403" s="91"/>
      <c r="Q403" s="91"/>
      <c r="R403" s="91"/>
      <c r="S403" s="91"/>
      <c r="T403" s="92"/>
      <c r="U403" s="38"/>
      <c r="V403" s="38"/>
      <c r="W403" s="38"/>
      <c r="X403" s="38"/>
      <c r="Y403" s="38"/>
      <c r="Z403" s="38"/>
      <c r="AA403" s="38"/>
      <c r="AB403" s="38"/>
      <c r="AC403" s="38"/>
      <c r="AD403" s="38"/>
      <c r="AE403" s="38"/>
      <c r="AT403" s="17" t="s">
        <v>170</v>
      </c>
      <c r="AU403" s="17" t="s">
        <v>82</v>
      </c>
    </row>
    <row r="404" s="2" customFormat="1">
      <c r="A404" s="38"/>
      <c r="B404" s="39"/>
      <c r="C404" s="40"/>
      <c r="D404" s="256" t="s">
        <v>172</v>
      </c>
      <c r="E404" s="40"/>
      <c r="F404" s="260" t="s">
        <v>572</v>
      </c>
      <c r="G404" s="40"/>
      <c r="H404" s="40"/>
      <c r="I404" s="154"/>
      <c r="J404" s="40"/>
      <c r="K404" s="40"/>
      <c r="L404" s="44"/>
      <c r="M404" s="258"/>
      <c r="N404" s="259"/>
      <c r="O404" s="91"/>
      <c r="P404" s="91"/>
      <c r="Q404" s="91"/>
      <c r="R404" s="91"/>
      <c r="S404" s="91"/>
      <c r="T404" s="92"/>
      <c r="U404" s="38"/>
      <c r="V404" s="38"/>
      <c r="W404" s="38"/>
      <c r="X404" s="38"/>
      <c r="Y404" s="38"/>
      <c r="Z404" s="38"/>
      <c r="AA404" s="38"/>
      <c r="AB404" s="38"/>
      <c r="AC404" s="38"/>
      <c r="AD404" s="38"/>
      <c r="AE404" s="38"/>
      <c r="AT404" s="17" t="s">
        <v>172</v>
      </c>
      <c r="AU404" s="17" t="s">
        <v>82</v>
      </c>
    </row>
    <row r="405" s="13" customFormat="1">
      <c r="A405" s="13"/>
      <c r="B405" s="261"/>
      <c r="C405" s="262"/>
      <c r="D405" s="256" t="s">
        <v>174</v>
      </c>
      <c r="E405" s="263" t="s">
        <v>1</v>
      </c>
      <c r="F405" s="264" t="s">
        <v>1757</v>
      </c>
      <c r="G405" s="262"/>
      <c r="H405" s="263" t="s">
        <v>1</v>
      </c>
      <c r="I405" s="265"/>
      <c r="J405" s="262"/>
      <c r="K405" s="262"/>
      <c r="L405" s="266"/>
      <c r="M405" s="267"/>
      <c r="N405" s="268"/>
      <c r="O405" s="268"/>
      <c r="P405" s="268"/>
      <c r="Q405" s="268"/>
      <c r="R405" s="268"/>
      <c r="S405" s="268"/>
      <c r="T405" s="269"/>
      <c r="U405" s="13"/>
      <c r="V405" s="13"/>
      <c r="W405" s="13"/>
      <c r="X405" s="13"/>
      <c r="Y405" s="13"/>
      <c r="Z405" s="13"/>
      <c r="AA405" s="13"/>
      <c r="AB405" s="13"/>
      <c r="AC405" s="13"/>
      <c r="AD405" s="13"/>
      <c r="AE405" s="13"/>
      <c r="AT405" s="270" t="s">
        <v>174</v>
      </c>
      <c r="AU405" s="270" t="s">
        <v>82</v>
      </c>
      <c r="AV405" s="13" t="s">
        <v>80</v>
      </c>
      <c r="AW405" s="13" t="s">
        <v>30</v>
      </c>
      <c r="AX405" s="13" t="s">
        <v>73</v>
      </c>
      <c r="AY405" s="270" t="s">
        <v>161</v>
      </c>
    </row>
    <row r="406" s="14" customFormat="1">
      <c r="A406" s="14"/>
      <c r="B406" s="271"/>
      <c r="C406" s="272"/>
      <c r="D406" s="256" t="s">
        <v>174</v>
      </c>
      <c r="E406" s="273" t="s">
        <v>1</v>
      </c>
      <c r="F406" s="274" t="s">
        <v>1758</v>
      </c>
      <c r="G406" s="272"/>
      <c r="H406" s="275">
        <v>8.8000000000000007</v>
      </c>
      <c r="I406" s="276"/>
      <c r="J406" s="272"/>
      <c r="K406" s="272"/>
      <c r="L406" s="277"/>
      <c r="M406" s="278"/>
      <c r="N406" s="279"/>
      <c r="O406" s="279"/>
      <c r="P406" s="279"/>
      <c r="Q406" s="279"/>
      <c r="R406" s="279"/>
      <c r="S406" s="279"/>
      <c r="T406" s="280"/>
      <c r="U406" s="14"/>
      <c r="V406" s="14"/>
      <c r="W406" s="14"/>
      <c r="X406" s="14"/>
      <c r="Y406" s="14"/>
      <c r="Z406" s="14"/>
      <c r="AA406" s="14"/>
      <c r="AB406" s="14"/>
      <c r="AC406" s="14"/>
      <c r="AD406" s="14"/>
      <c r="AE406" s="14"/>
      <c r="AT406" s="281" t="s">
        <v>174</v>
      </c>
      <c r="AU406" s="281" t="s">
        <v>82</v>
      </c>
      <c r="AV406" s="14" t="s">
        <v>82</v>
      </c>
      <c r="AW406" s="14" t="s">
        <v>30</v>
      </c>
      <c r="AX406" s="14" t="s">
        <v>73</v>
      </c>
      <c r="AY406" s="281" t="s">
        <v>161</v>
      </c>
    </row>
    <row r="407" s="13" customFormat="1">
      <c r="A407" s="13"/>
      <c r="B407" s="261"/>
      <c r="C407" s="262"/>
      <c r="D407" s="256" t="s">
        <v>174</v>
      </c>
      <c r="E407" s="263" t="s">
        <v>1</v>
      </c>
      <c r="F407" s="264" t="s">
        <v>1038</v>
      </c>
      <c r="G407" s="262"/>
      <c r="H407" s="263" t="s">
        <v>1</v>
      </c>
      <c r="I407" s="265"/>
      <c r="J407" s="262"/>
      <c r="K407" s="262"/>
      <c r="L407" s="266"/>
      <c r="M407" s="267"/>
      <c r="N407" s="268"/>
      <c r="O407" s="268"/>
      <c r="P407" s="268"/>
      <c r="Q407" s="268"/>
      <c r="R407" s="268"/>
      <c r="S407" s="268"/>
      <c r="T407" s="269"/>
      <c r="U407" s="13"/>
      <c r="V407" s="13"/>
      <c r="W407" s="13"/>
      <c r="X407" s="13"/>
      <c r="Y407" s="13"/>
      <c r="Z407" s="13"/>
      <c r="AA407" s="13"/>
      <c r="AB407" s="13"/>
      <c r="AC407" s="13"/>
      <c r="AD407" s="13"/>
      <c r="AE407" s="13"/>
      <c r="AT407" s="270" t="s">
        <v>174</v>
      </c>
      <c r="AU407" s="270" t="s">
        <v>82</v>
      </c>
      <c r="AV407" s="13" t="s">
        <v>80</v>
      </c>
      <c r="AW407" s="13" t="s">
        <v>30</v>
      </c>
      <c r="AX407" s="13" t="s">
        <v>73</v>
      </c>
      <c r="AY407" s="270" t="s">
        <v>161</v>
      </c>
    </row>
    <row r="408" s="14" customFormat="1">
      <c r="A408" s="14"/>
      <c r="B408" s="271"/>
      <c r="C408" s="272"/>
      <c r="D408" s="256" t="s">
        <v>174</v>
      </c>
      <c r="E408" s="273" t="s">
        <v>1</v>
      </c>
      <c r="F408" s="274" t="s">
        <v>1759</v>
      </c>
      <c r="G408" s="272"/>
      <c r="H408" s="275">
        <v>2.2000000000000002</v>
      </c>
      <c r="I408" s="276"/>
      <c r="J408" s="272"/>
      <c r="K408" s="272"/>
      <c r="L408" s="277"/>
      <c r="M408" s="278"/>
      <c r="N408" s="279"/>
      <c r="O408" s="279"/>
      <c r="P408" s="279"/>
      <c r="Q408" s="279"/>
      <c r="R408" s="279"/>
      <c r="S408" s="279"/>
      <c r="T408" s="280"/>
      <c r="U408" s="14"/>
      <c r="V408" s="14"/>
      <c r="W408" s="14"/>
      <c r="X408" s="14"/>
      <c r="Y408" s="14"/>
      <c r="Z408" s="14"/>
      <c r="AA408" s="14"/>
      <c r="AB408" s="14"/>
      <c r="AC408" s="14"/>
      <c r="AD408" s="14"/>
      <c r="AE408" s="14"/>
      <c r="AT408" s="281" t="s">
        <v>174</v>
      </c>
      <c r="AU408" s="281" t="s">
        <v>82</v>
      </c>
      <c r="AV408" s="14" t="s">
        <v>82</v>
      </c>
      <c r="AW408" s="14" t="s">
        <v>30</v>
      </c>
      <c r="AX408" s="14" t="s">
        <v>73</v>
      </c>
      <c r="AY408" s="281" t="s">
        <v>161</v>
      </c>
    </row>
    <row r="409" s="15" customFormat="1">
      <c r="A409" s="15"/>
      <c r="B409" s="282"/>
      <c r="C409" s="283"/>
      <c r="D409" s="256" t="s">
        <v>174</v>
      </c>
      <c r="E409" s="284" t="s">
        <v>1</v>
      </c>
      <c r="F409" s="285" t="s">
        <v>180</v>
      </c>
      <c r="G409" s="283"/>
      <c r="H409" s="286">
        <v>11</v>
      </c>
      <c r="I409" s="287"/>
      <c r="J409" s="283"/>
      <c r="K409" s="283"/>
      <c r="L409" s="288"/>
      <c r="M409" s="289"/>
      <c r="N409" s="290"/>
      <c r="O409" s="290"/>
      <c r="P409" s="290"/>
      <c r="Q409" s="290"/>
      <c r="R409" s="290"/>
      <c r="S409" s="290"/>
      <c r="T409" s="291"/>
      <c r="U409" s="15"/>
      <c r="V409" s="15"/>
      <c r="W409" s="15"/>
      <c r="X409" s="15"/>
      <c r="Y409" s="15"/>
      <c r="Z409" s="15"/>
      <c r="AA409" s="15"/>
      <c r="AB409" s="15"/>
      <c r="AC409" s="15"/>
      <c r="AD409" s="15"/>
      <c r="AE409" s="15"/>
      <c r="AT409" s="292" t="s">
        <v>174</v>
      </c>
      <c r="AU409" s="292" t="s">
        <v>82</v>
      </c>
      <c r="AV409" s="15" t="s">
        <v>168</v>
      </c>
      <c r="AW409" s="15" t="s">
        <v>30</v>
      </c>
      <c r="AX409" s="15" t="s">
        <v>80</v>
      </c>
      <c r="AY409" s="292" t="s">
        <v>161</v>
      </c>
    </row>
    <row r="410" s="2" customFormat="1" ht="16.5" customHeight="1">
      <c r="A410" s="38"/>
      <c r="B410" s="39"/>
      <c r="C410" s="243" t="s">
        <v>548</v>
      </c>
      <c r="D410" s="243" t="s">
        <v>163</v>
      </c>
      <c r="E410" s="244" t="s">
        <v>576</v>
      </c>
      <c r="F410" s="245" t="s">
        <v>577</v>
      </c>
      <c r="G410" s="246" t="s">
        <v>517</v>
      </c>
      <c r="H410" s="247">
        <v>20</v>
      </c>
      <c r="I410" s="248"/>
      <c r="J410" s="249">
        <f>ROUND(I410*H410,2)</f>
        <v>0</v>
      </c>
      <c r="K410" s="245" t="s">
        <v>167</v>
      </c>
      <c r="L410" s="44"/>
      <c r="M410" s="250" t="s">
        <v>1</v>
      </c>
      <c r="N410" s="251" t="s">
        <v>38</v>
      </c>
      <c r="O410" s="91"/>
      <c r="P410" s="252">
        <f>O410*H410</f>
        <v>0</v>
      </c>
      <c r="Q410" s="252">
        <v>0.00029</v>
      </c>
      <c r="R410" s="252">
        <f>Q410*H410</f>
        <v>0.0057999999999999996</v>
      </c>
      <c r="S410" s="252">
        <v>0</v>
      </c>
      <c r="T410" s="253">
        <f>S410*H410</f>
        <v>0</v>
      </c>
      <c r="U410" s="38"/>
      <c r="V410" s="38"/>
      <c r="W410" s="38"/>
      <c r="X410" s="38"/>
      <c r="Y410" s="38"/>
      <c r="Z410" s="38"/>
      <c r="AA410" s="38"/>
      <c r="AB410" s="38"/>
      <c r="AC410" s="38"/>
      <c r="AD410" s="38"/>
      <c r="AE410" s="38"/>
      <c r="AR410" s="254" t="s">
        <v>168</v>
      </c>
      <c r="AT410" s="254" t="s">
        <v>163</v>
      </c>
      <c r="AU410" s="254" t="s">
        <v>82</v>
      </c>
      <c r="AY410" s="17" t="s">
        <v>161</v>
      </c>
      <c r="BE410" s="255">
        <f>IF(N410="základní",J410,0)</f>
        <v>0</v>
      </c>
      <c r="BF410" s="255">
        <f>IF(N410="snížená",J410,0)</f>
        <v>0</v>
      </c>
      <c r="BG410" s="255">
        <f>IF(N410="zákl. přenesená",J410,0)</f>
        <v>0</v>
      </c>
      <c r="BH410" s="255">
        <f>IF(N410="sníž. přenesená",J410,0)</f>
        <v>0</v>
      </c>
      <c r="BI410" s="255">
        <f>IF(N410="nulová",J410,0)</f>
        <v>0</v>
      </c>
      <c r="BJ410" s="17" t="s">
        <v>80</v>
      </c>
      <c r="BK410" s="255">
        <f>ROUND(I410*H410,2)</f>
        <v>0</v>
      </c>
      <c r="BL410" s="17" t="s">
        <v>168</v>
      </c>
      <c r="BM410" s="254" t="s">
        <v>1760</v>
      </c>
    </row>
    <row r="411" s="2" customFormat="1">
      <c r="A411" s="38"/>
      <c r="B411" s="39"/>
      <c r="C411" s="40"/>
      <c r="D411" s="256" t="s">
        <v>170</v>
      </c>
      <c r="E411" s="40"/>
      <c r="F411" s="257" t="s">
        <v>579</v>
      </c>
      <c r="G411" s="40"/>
      <c r="H411" s="40"/>
      <c r="I411" s="154"/>
      <c r="J411" s="40"/>
      <c r="K411" s="40"/>
      <c r="L411" s="44"/>
      <c r="M411" s="258"/>
      <c r="N411" s="259"/>
      <c r="O411" s="91"/>
      <c r="P411" s="91"/>
      <c r="Q411" s="91"/>
      <c r="R411" s="91"/>
      <c r="S411" s="91"/>
      <c r="T411" s="92"/>
      <c r="U411" s="38"/>
      <c r="V411" s="38"/>
      <c r="W411" s="38"/>
      <c r="X411" s="38"/>
      <c r="Y411" s="38"/>
      <c r="Z411" s="38"/>
      <c r="AA411" s="38"/>
      <c r="AB411" s="38"/>
      <c r="AC411" s="38"/>
      <c r="AD411" s="38"/>
      <c r="AE411" s="38"/>
      <c r="AT411" s="17" t="s">
        <v>170</v>
      </c>
      <c r="AU411" s="17" t="s">
        <v>82</v>
      </c>
    </row>
    <row r="412" s="2" customFormat="1">
      <c r="A412" s="38"/>
      <c r="B412" s="39"/>
      <c r="C412" s="40"/>
      <c r="D412" s="256" t="s">
        <v>172</v>
      </c>
      <c r="E412" s="40"/>
      <c r="F412" s="260" t="s">
        <v>580</v>
      </c>
      <c r="G412" s="40"/>
      <c r="H412" s="40"/>
      <c r="I412" s="154"/>
      <c r="J412" s="40"/>
      <c r="K412" s="40"/>
      <c r="L412" s="44"/>
      <c r="M412" s="258"/>
      <c r="N412" s="259"/>
      <c r="O412" s="91"/>
      <c r="P412" s="91"/>
      <c r="Q412" s="91"/>
      <c r="R412" s="91"/>
      <c r="S412" s="91"/>
      <c r="T412" s="92"/>
      <c r="U412" s="38"/>
      <c r="V412" s="38"/>
      <c r="W412" s="38"/>
      <c r="X412" s="38"/>
      <c r="Y412" s="38"/>
      <c r="Z412" s="38"/>
      <c r="AA412" s="38"/>
      <c r="AB412" s="38"/>
      <c r="AC412" s="38"/>
      <c r="AD412" s="38"/>
      <c r="AE412" s="38"/>
      <c r="AT412" s="17" t="s">
        <v>172</v>
      </c>
      <c r="AU412" s="17" t="s">
        <v>82</v>
      </c>
    </row>
    <row r="413" s="2" customFormat="1">
      <c r="A413" s="38"/>
      <c r="B413" s="39"/>
      <c r="C413" s="40"/>
      <c r="D413" s="256" t="s">
        <v>195</v>
      </c>
      <c r="E413" s="40"/>
      <c r="F413" s="260" t="s">
        <v>581</v>
      </c>
      <c r="G413" s="40"/>
      <c r="H413" s="40"/>
      <c r="I413" s="154"/>
      <c r="J413" s="40"/>
      <c r="K413" s="40"/>
      <c r="L413" s="44"/>
      <c r="M413" s="258"/>
      <c r="N413" s="259"/>
      <c r="O413" s="91"/>
      <c r="P413" s="91"/>
      <c r="Q413" s="91"/>
      <c r="R413" s="91"/>
      <c r="S413" s="91"/>
      <c r="T413" s="92"/>
      <c r="U413" s="38"/>
      <c r="V413" s="38"/>
      <c r="W413" s="38"/>
      <c r="X413" s="38"/>
      <c r="Y413" s="38"/>
      <c r="Z413" s="38"/>
      <c r="AA413" s="38"/>
      <c r="AB413" s="38"/>
      <c r="AC413" s="38"/>
      <c r="AD413" s="38"/>
      <c r="AE413" s="38"/>
      <c r="AT413" s="17" t="s">
        <v>195</v>
      </c>
      <c r="AU413" s="17" t="s">
        <v>82</v>
      </c>
    </row>
    <row r="414" s="13" customFormat="1">
      <c r="A414" s="13"/>
      <c r="B414" s="261"/>
      <c r="C414" s="262"/>
      <c r="D414" s="256" t="s">
        <v>174</v>
      </c>
      <c r="E414" s="263" t="s">
        <v>1</v>
      </c>
      <c r="F414" s="264" t="s">
        <v>582</v>
      </c>
      <c r="G414" s="262"/>
      <c r="H414" s="263" t="s">
        <v>1</v>
      </c>
      <c r="I414" s="265"/>
      <c r="J414" s="262"/>
      <c r="K414" s="262"/>
      <c r="L414" s="266"/>
      <c r="M414" s="267"/>
      <c r="N414" s="268"/>
      <c r="O414" s="268"/>
      <c r="P414" s="268"/>
      <c r="Q414" s="268"/>
      <c r="R414" s="268"/>
      <c r="S414" s="268"/>
      <c r="T414" s="269"/>
      <c r="U414" s="13"/>
      <c r="V414" s="13"/>
      <c r="W414" s="13"/>
      <c r="X414" s="13"/>
      <c r="Y414" s="13"/>
      <c r="Z414" s="13"/>
      <c r="AA414" s="13"/>
      <c r="AB414" s="13"/>
      <c r="AC414" s="13"/>
      <c r="AD414" s="13"/>
      <c r="AE414" s="13"/>
      <c r="AT414" s="270" t="s">
        <v>174</v>
      </c>
      <c r="AU414" s="270" t="s">
        <v>82</v>
      </c>
      <c r="AV414" s="13" t="s">
        <v>80</v>
      </c>
      <c r="AW414" s="13" t="s">
        <v>30</v>
      </c>
      <c r="AX414" s="13" t="s">
        <v>73</v>
      </c>
      <c r="AY414" s="270" t="s">
        <v>161</v>
      </c>
    </row>
    <row r="415" s="14" customFormat="1">
      <c r="A415" s="14"/>
      <c r="B415" s="271"/>
      <c r="C415" s="272"/>
      <c r="D415" s="256" t="s">
        <v>174</v>
      </c>
      <c r="E415" s="273" t="s">
        <v>1</v>
      </c>
      <c r="F415" s="274" t="s">
        <v>1761</v>
      </c>
      <c r="G415" s="272"/>
      <c r="H415" s="275">
        <v>20</v>
      </c>
      <c r="I415" s="276"/>
      <c r="J415" s="272"/>
      <c r="K415" s="272"/>
      <c r="L415" s="277"/>
      <c r="M415" s="278"/>
      <c r="N415" s="279"/>
      <c r="O415" s="279"/>
      <c r="P415" s="279"/>
      <c r="Q415" s="279"/>
      <c r="R415" s="279"/>
      <c r="S415" s="279"/>
      <c r="T415" s="280"/>
      <c r="U415" s="14"/>
      <c r="V415" s="14"/>
      <c r="W415" s="14"/>
      <c r="X415" s="14"/>
      <c r="Y415" s="14"/>
      <c r="Z415" s="14"/>
      <c r="AA415" s="14"/>
      <c r="AB415" s="14"/>
      <c r="AC415" s="14"/>
      <c r="AD415" s="14"/>
      <c r="AE415" s="14"/>
      <c r="AT415" s="281" t="s">
        <v>174</v>
      </c>
      <c r="AU415" s="281" t="s">
        <v>82</v>
      </c>
      <c r="AV415" s="14" t="s">
        <v>82</v>
      </c>
      <c r="AW415" s="14" t="s">
        <v>30</v>
      </c>
      <c r="AX415" s="14" t="s">
        <v>80</v>
      </c>
      <c r="AY415" s="281" t="s">
        <v>161</v>
      </c>
    </row>
    <row r="416" s="2" customFormat="1" ht="24" customHeight="1">
      <c r="A416" s="38"/>
      <c r="B416" s="39"/>
      <c r="C416" s="243" t="s">
        <v>555</v>
      </c>
      <c r="D416" s="243" t="s">
        <v>163</v>
      </c>
      <c r="E416" s="244" t="s">
        <v>585</v>
      </c>
      <c r="F416" s="245" t="s">
        <v>586</v>
      </c>
      <c r="G416" s="246" t="s">
        <v>183</v>
      </c>
      <c r="H416" s="247">
        <v>3.8769999999999998</v>
      </c>
      <c r="I416" s="248"/>
      <c r="J416" s="249">
        <f>ROUND(I416*H416,2)</f>
        <v>0</v>
      </c>
      <c r="K416" s="245" t="s">
        <v>167</v>
      </c>
      <c r="L416" s="44"/>
      <c r="M416" s="250" t="s">
        <v>1</v>
      </c>
      <c r="N416" s="251" t="s">
        <v>38</v>
      </c>
      <c r="O416" s="91"/>
      <c r="P416" s="252">
        <f>O416*H416</f>
        <v>0</v>
      </c>
      <c r="Q416" s="252">
        <v>0</v>
      </c>
      <c r="R416" s="252">
        <f>Q416*H416</f>
        <v>0</v>
      </c>
      <c r="S416" s="252">
        <v>2.5</v>
      </c>
      <c r="T416" s="253">
        <f>S416*H416</f>
        <v>9.692499999999999</v>
      </c>
      <c r="U416" s="38"/>
      <c r="V416" s="38"/>
      <c r="W416" s="38"/>
      <c r="X416" s="38"/>
      <c r="Y416" s="38"/>
      <c r="Z416" s="38"/>
      <c r="AA416" s="38"/>
      <c r="AB416" s="38"/>
      <c r="AC416" s="38"/>
      <c r="AD416" s="38"/>
      <c r="AE416" s="38"/>
      <c r="AR416" s="254" t="s">
        <v>168</v>
      </c>
      <c r="AT416" s="254" t="s">
        <v>163</v>
      </c>
      <c r="AU416" s="254" t="s">
        <v>82</v>
      </c>
      <c r="AY416" s="17" t="s">
        <v>161</v>
      </c>
      <c r="BE416" s="255">
        <f>IF(N416="základní",J416,0)</f>
        <v>0</v>
      </c>
      <c r="BF416" s="255">
        <f>IF(N416="snížená",J416,0)</f>
        <v>0</v>
      </c>
      <c r="BG416" s="255">
        <f>IF(N416="zákl. přenesená",J416,0)</f>
        <v>0</v>
      </c>
      <c r="BH416" s="255">
        <f>IF(N416="sníž. přenesená",J416,0)</f>
        <v>0</v>
      </c>
      <c r="BI416" s="255">
        <f>IF(N416="nulová",J416,0)</f>
        <v>0</v>
      </c>
      <c r="BJ416" s="17" t="s">
        <v>80</v>
      </c>
      <c r="BK416" s="255">
        <f>ROUND(I416*H416,2)</f>
        <v>0</v>
      </c>
      <c r="BL416" s="17" t="s">
        <v>168</v>
      </c>
      <c r="BM416" s="254" t="s">
        <v>1762</v>
      </c>
    </row>
    <row r="417" s="2" customFormat="1">
      <c r="A417" s="38"/>
      <c r="B417" s="39"/>
      <c r="C417" s="40"/>
      <c r="D417" s="256" t="s">
        <v>170</v>
      </c>
      <c r="E417" s="40"/>
      <c r="F417" s="257" t="s">
        <v>588</v>
      </c>
      <c r="G417" s="40"/>
      <c r="H417" s="40"/>
      <c r="I417" s="154"/>
      <c r="J417" s="40"/>
      <c r="K417" s="40"/>
      <c r="L417" s="44"/>
      <c r="M417" s="258"/>
      <c r="N417" s="259"/>
      <c r="O417" s="91"/>
      <c r="P417" s="91"/>
      <c r="Q417" s="91"/>
      <c r="R417" s="91"/>
      <c r="S417" s="91"/>
      <c r="T417" s="92"/>
      <c r="U417" s="38"/>
      <c r="V417" s="38"/>
      <c r="W417" s="38"/>
      <c r="X417" s="38"/>
      <c r="Y417" s="38"/>
      <c r="Z417" s="38"/>
      <c r="AA417" s="38"/>
      <c r="AB417" s="38"/>
      <c r="AC417" s="38"/>
      <c r="AD417" s="38"/>
      <c r="AE417" s="38"/>
      <c r="AT417" s="17" t="s">
        <v>170</v>
      </c>
      <c r="AU417" s="17" t="s">
        <v>82</v>
      </c>
    </row>
    <row r="418" s="2" customFormat="1">
      <c r="A418" s="38"/>
      <c r="B418" s="39"/>
      <c r="C418" s="40"/>
      <c r="D418" s="256" t="s">
        <v>172</v>
      </c>
      <c r="E418" s="40"/>
      <c r="F418" s="260" t="s">
        <v>589</v>
      </c>
      <c r="G418" s="40"/>
      <c r="H418" s="40"/>
      <c r="I418" s="154"/>
      <c r="J418" s="40"/>
      <c r="K418" s="40"/>
      <c r="L418" s="44"/>
      <c r="M418" s="258"/>
      <c r="N418" s="259"/>
      <c r="O418" s="91"/>
      <c r="P418" s="91"/>
      <c r="Q418" s="91"/>
      <c r="R418" s="91"/>
      <c r="S418" s="91"/>
      <c r="T418" s="92"/>
      <c r="U418" s="38"/>
      <c r="V418" s="38"/>
      <c r="W418" s="38"/>
      <c r="X418" s="38"/>
      <c r="Y418" s="38"/>
      <c r="Z418" s="38"/>
      <c r="AA418" s="38"/>
      <c r="AB418" s="38"/>
      <c r="AC418" s="38"/>
      <c r="AD418" s="38"/>
      <c r="AE418" s="38"/>
      <c r="AT418" s="17" t="s">
        <v>172</v>
      </c>
      <c r="AU418" s="17" t="s">
        <v>82</v>
      </c>
    </row>
    <row r="419" s="13" customFormat="1">
      <c r="A419" s="13"/>
      <c r="B419" s="261"/>
      <c r="C419" s="262"/>
      <c r="D419" s="256" t="s">
        <v>174</v>
      </c>
      <c r="E419" s="263" t="s">
        <v>1</v>
      </c>
      <c r="F419" s="264" t="s">
        <v>1763</v>
      </c>
      <c r="G419" s="262"/>
      <c r="H419" s="263" t="s">
        <v>1</v>
      </c>
      <c r="I419" s="265"/>
      <c r="J419" s="262"/>
      <c r="K419" s="262"/>
      <c r="L419" s="266"/>
      <c r="M419" s="267"/>
      <c r="N419" s="268"/>
      <c r="O419" s="268"/>
      <c r="P419" s="268"/>
      <c r="Q419" s="268"/>
      <c r="R419" s="268"/>
      <c r="S419" s="268"/>
      <c r="T419" s="269"/>
      <c r="U419" s="13"/>
      <c r="V419" s="13"/>
      <c r="W419" s="13"/>
      <c r="X419" s="13"/>
      <c r="Y419" s="13"/>
      <c r="Z419" s="13"/>
      <c r="AA419" s="13"/>
      <c r="AB419" s="13"/>
      <c r="AC419" s="13"/>
      <c r="AD419" s="13"/>
      <c r="AE419" s="13"/>
      <c r="AT419" s="270" t="s">
        <v>174</v>
      </c>
      <c r="AU419" s="270" t="s">
        <v>82</v>
      </c>
      <c r="AV419" s="13" t="s">
        <v>80</v>
      </c>
      <c r="AW419" s="13" t="s">
        <v>30</v>
      </c>
      <c r="AX419" s="13" t="s">
        <v>73</v>
      </c>
      <c r="AY419" s="270" t="s">
        <v>161</v>
      </c>
    </row>
    <row r="420" s="14" customFormat="1">
      <c r="A420" s="14"/>
      <c r="B420" s="271"/>
      <c r="C420" s="272"/>
      <c r="D420" s="256" t="s">
        <v>174</v>
      </c>
      <c r="E420" s="273" t="s">
        <v>1</v>
      </c>
      <c r="F420" s="274" t="s">
        <v>1764</v>
      </c>
      <c r="G420" s="272"/>
      <c r="H420" s="275">
        <v>1.895</v>
      </c>
      <c r="I420" s="276"/>
      <c r="J420" s="272"/>
      <c r="K420" s="272"/>
      <c r="L420" s="277"/>
      <c r="M420" s="278"/>
      <c r="N420" s="279"/>
      <c r="O420" s="279"/>
      <c r="P420" s="279"/>
      <c r="Q420" s="279"/>
      <c r="R420" s="279"/>
      <c r="S420" s="279"/>
      <c r="T420" s="280"/>
      <c r="U420" s="14"/>
      <c r="V420" s="14"/>
      <c r="W420" s="14"/>
      <c r="X420" s="14"/>
      <c r="Y420" s="14"/>
      <c r="Z420" s="14"/>
      <c r="AA420" s="14"/>
      <c r="AB420" s="14"/>
      <c r="AC420" s="14"/>
      <c r="AD420" s="14"/>
      <c r="AE420" s="14"/>
      <c r="AT420" s="281" t="s">
        <v>174</v>
      </c>
      <c r="AU420" s="281" t="s">
        <v>82</v>
      </c>
      <c r="AV420" s="14" t="s">
        <v>82</v>
      </c>
      <c r="AW420" s="14" t="s">
        <v>30</v>
      </c>
      <c r="AX420" s="14" t="s">
        <v>73</v>
      </c>
      <c r="AY420" s="281" t="s">
        <v>161</v>
      </c>
    </row>
    <row r="421" s="14" customFormat="1">
      <c r="A421" s="14"/>
      <c r="B421" s="271"/>
      <c r="C421" s="272"/>
      <c r="D421" s="256" t="s">
        <v>174</v>
      </c>
      <c r="E421" s="273" t="s">
        <v>1</v>
      </c>
      <c r="F421" s="274" t="s">
        <v>1765</v>
      </c>
      <c r="G421" s="272"/>
      <c r="H421" s="275">
        <v>1.982</v>
      </c>
      <c r="I421" s="276"/>
      <c r="J421" s="272"/>
      <c r="K421" s="272"/>
      <c r="L421" s="277"/>
      <c r="M421" s="278"/>
      <c r="N421" s="279"/>
      <c r="O421" s="279"/>
      <c r="P421" s="279"/>
      <c r="Q421" s="279"/>
      <c r="R421" s="279"/>
      <c r="S421" s="279"/>
      <c r="T421" s="280"/>
      <c r="U421" s="14"/>
      <c r="V421" s="14"/>
      <c r="W421" s="14"/>
      <c r="X421" s="14"/>
      <c r="Y421" s="14"/>
      <c r="Z421" s="14"/>
      <c r="AA421" s="14"/>
      <c r="AB421" s="14"/>
      <c r="AC421" s="14"/>
      <c r="AD421" s="14"/>
      <c r="AE421" s="14"/>
      <c r="AT421" s="281" t="s">
        <v>174</v>
      </c>
      <c r="AU421" s="281" t="s">
        <v>82</v>
      </c>
      <c r="AV421" s="14" t="s">
        <v>82</v>
      </c>
      <c r="AW421" s="14" t="s">
        <v>30</v>
      </c>
      <c r="AX421" s="14" t="s">
        <v>73</v>
      </c>
      <c r="AY421" s="281" t="s">
        <v>161</v>
      </c>
    </row>
    <row r="422" s="15" customFormat="1">
      <c r="A422" s="15"/>
      <c r="B422" s="282"/>
      <c r="C422" s="283"/>
      <c r="D422" s="256" t="s">
        <v>174</v>
      </c>
      <c r="E422" s="284" t="s">
        <v>1</v>
      </c>
      <c r="F422" s="285" t="s">
        <v>180</v>
      </c>
      <c r="G422" s="283"/>
      <c r="H422" s="286">
        <v>3.8769999999999998</v>
      </c>
      <c r="I422" s="287"/>
      <c r="J422" s="283"/>
      <c r="K422" s="283"/>
      <c r="L422" s="288"/>
      <c r="M422" s="289"/>
      <c r="N422" s="290"/>
      <c r="O422" s="290"/>
      <c r="P422" s="290"/>
      <c r="Q422" s="290"/>
      <c r="R422" s="290"/>
      <c r="S422" s="290"/>
      <c r="T422" s="291"/>
      <c r="U422" s="15"/>
      <c r="V422" s="15"/>
      <c r="W422" s="15"/>
      <c r="X422" s="15"/>
      <c r="Y422" s="15"/>
      <c r="Z422" s="15"/>
      <c r="AA422" s="15"/>
      <c r="AB422" s="15"/>
      <c r="AC422" s="15"/>
      <c r="AD422" s="15"/>
      <c r="AE422" s="15"/>
      <c r="AT422" s="292" t="s">
        <v>174</v>
      </c>
      <c r="AU422" s="292" t="s">
        <v>82</v>
      </c>
      <c r="AV422" s="15" t="s">
        <v>168</v>
      </c>
      <c r="AW422" s="15" t="s">
        <v>30</v>
      </c>
      <c r="AX422" s="15" t="s">
        <v>80</v>
      </c>
      <c r="AY422" s="292" t="s">
        <v>161</v>
      </c>
    </row>
    <row r="423" s="2" customFormat="1" ht="24" customHeight="1">
      <c r="A423" s="38"/>
      <c r="B423" s="39"/>
      <c r="C423" s="243" t="s">
        <v>561</v>
      </c>
      <c r="D423" s="243" t="s">
        <v>163</v>
      </c>
      <c r="E423" s="244" t="s">
        <v>1766</v>
      </c>
      <c r="F423" s="245" t="s">
        <v>1767</v>
      </c>
      <c r="G423" s="246" t="s">
        <v>183</v>
      </c>
      <c r="H423" s="247">
        <v>6.4889999999999999</v>
      </c>
      <c r="I423" s="248"/>
      <c r="J423" s="249">
        <f>ROUND(I423*H423,2)</f>
        <v>0</v>
      </c>
      <c r="K423" s="245" t="s">
        <v>167</v>
      </c>
      <c r="L423" s="44"/>
      <c r="M423" s="250" t="s">
        <v>1</v>
      </c>
      <c r="N423" s="251" t="s">
        <v>38</v>
      </c>
      <c r="O423" s="91"/>
      <c r="P423" s="252">
        <f>O423*H423</f>
        <v>0</v>
      </c>
      <c r="Q423" s="252">
        <v>0</v>
      </c>
      <c r="R423" s="252">
        <f>Q423*H423</f>
        <v>0</v>
      </c>
      <c r="S423" s="252">
        <v>2.6000000000000001</v>
      </c>
      <c r="T423" s="253">
        <f>S423*H423</f>
        <v>16.871400000000001</v>
      </c>
      <c r="U423" s="38"/>
      <c r="V423" s="38"/>
      <c r="W423" s="38"/>
      <c r="X423" s="38"/>
      <c r="Y423" s="38"/>
      <c r="Z423" s="38"/>
      <c r="AA423" s="38"/>
      <c r="AB423" s="38"/>
      <c r="AC423" s="38"/>
      <c r="AD423" s="38"/>
      <c r="AE423" s="38"/>
      <c r="AR423" s="254" t="s">
        <v>168</v>
      </c>
      <c r="AT423" s="254" t="s">
        <v>163</v>
      </c>
      <c r="AU423" s="254" t="s">
        <v>82</v>
      </c>
      <c r="AY423" s="17" t="s">
        <v>161</v>
      </c>
      <c r="BE423" s="255">
        <f>IF(N423="základní",J423,0)</f>
        <v>0</v>
      </c>
      <c r="BF423" s="255">
        <f>IF(N423="snížená",J423,0)</f>
        <v>0</v>
      </c>
      <c r="BG423" s="255">
        <f>IF(N423="zákl. přenesená",J423,0)</f>
        <v>0</v>
      </c>
      <c r="BH423" s="255">
        <f>IF(N423="sníž. přenesená",J423,0)</f>
        <v>0</v>
      </c>
      <c r="BI423" s="255">
        <f>IF(N423="nulová",J423,0)</f>
        <v>0</v>
      </c>
      <c r="BJ423" s="17" t="s">
        <v>80</v>
      </c>
      <c r="BK423" s="255">
        <f>ROUND(I423*H423,2)</f>
        <v>0</v>
      </c>
      <c r="BL423" s="17" t="s">
        <v>168</v>
      </c>
      <c r="BM423" s="254" t="s">
        <v>1768</v>
      </c>
    </row>
    <row r="424" s="2" customFormat="1">
      <c r="A424" s="38"/>
      <c r="B424" s="39"/>
      <c r="C424" s="40"/>
      <c r="D424" s="256" t="s">
        <v>170</v>
      </c>
      <c r="E424" s="40"/>
      <c r="F424" s="257" t="s">
        <v>1769</v>
      </c>
      <c r="G424" s="40"/>
      <c r="H424" s="40"/>
      <c r="I424" s="154"/>
      <c r="J424" s="40"/>
      <c r="K424" s="40"/>
      <c r="L424" s="44"/>
      <c r="M424" s="258"/>
      <c r="N424" s="259"/>
      <c r="O424" s="91"/>
      <c r="P424" s="91"/>
      <c r="Q424" s="91"/>
      <c r="R424" s="91"/>
      <c r="S424" s="91"/>
      <c r="T424" s="92"/>
      <c r="U424" s="38"/>
      <c r="V424" s="38"/>
      <c r="W424" s="38"/>
      <c r="X424" s="38"/>
      <c r="Y424" s="38"/>
      <c r="Z424" s="38"/>
      <c r="AA424" s="38"/>
      <c r="AB424" s="38"/>
      <c r="AC424" s="38"/>
      <c r="AD424" s="38"/>
      <c r="AE424" s="38"/>
      <c r="AT424" s="17" t="s">
        <v>170</v>
      </c>
      <c r="AU424" s="17" t="s">
        <v>82</v>
      </c>
    </row>
    <row r="425" s="14" customFormat="1">
      <c r="A425" s="14"/>
      <c r="B425" s="271"/>
      <c r="C425" s="272"/>
      <c r="D425" s="256" t="s">
        <v>174</v>
      </c>
      <c r="E425" s="273" t="s">
        <v>1</v>
      </c>
      <c r="F425" s="274" t="s">
        <v>1770</v>
      </c>
      <c r="G425" s="272"/>
      <c r="H425" s="275">
        <v>4.5499999999999998</v>
      </c>
      <c r="I425" s="276"/>
      <c r="J425" s="272"/>
      <c r="K425" s="272"/>
      <c r="L425" s="277"/>
      <c r="M425" s="278"/>
      <c r="N425" s="279"/>
      <c r="O425" s="279"/>
      <c r="P425" s="279"/>
      <c r="Q425" s="279"/>
      <c r="R425" s="279"/>
      <c r="S425" s="279"/>
      <c r="T425" s="280"/>
      <c r="U425" s="14"/>
      <c r="V425" s="14"/>
      <c r="W425" s="14"/>
      <c r="X425" s="14"/>
      <c r="Y425" s="14"/>
      <c r="Z425" s="14"/>
      <c r="AA425" s="14"/>
      <c r="AB425" s="14"/>
      <c r="AC425" s="14"/>
      <c r="AD425" s="14"/>
      <c r="AE425" s="14"/>
      <c r="AT425" s="281" t="s">
        <v>174</v>
      </c>
      <c r="AU425" s="281" t="s">
        <v>82</v>
      </c>
      <c r="AV425" s="14" t="s">
        <v>82</v>
      </c>
      <c r="AW425" s="14" t="s">
        <v>30</v>
      </c>
      <c r="AX425" s="14" t="s">
        <v>73</v>
      </c>
      <c r="AY425" s="281" t="s">
        <v>161</v>
      </c>
    </row>
    <row r="426" s="14" customFormat="1">
      <c r="A426" s="14"/>
      <c r="B426" s="271"/>
      <c r="C426" s="272"/>
      <c r="D426" s="256" t="s">
        <v>174</v>
      </c>
      <c r="E426" s="273" t="s">
        <v>1</v>
      </c>
      <c r="F426" s="274" t="s">
        <v>1771</v>
      </c>
      <c r="G426" s="272"/>
      <c r="H426" s="275">
        <v>1.9390000000000001</v>
      </c>
      <c r="I426" s="276"/>
      <c r="J426" s="272"/>
      <c r="K426" s="272"/>
      <c r="L426" s="277"/>
      <c r="M426" s="278"/>
      <c r="N426" s="279"/>
      <c r="O426" s="279"/>
      <c r="P426" s="279"/>
      <c r="Q426" s="279"/>
      <c r="R426" s="279"/>
      <c r="S426" s="279"/>
      <c r="T426" s="280"/>
      <c r="U426" s="14"/>
      <c r="V426" s="14"/>
      <c r="W426" s="14"/>
      <c r="X426" s="14"/>
      <c r="Y426" s="14"/>
      <c r="Z426" s="14"/>
      <c r="AA426" s="14"/>
      <c r="AB426" s="14"/>
      <c r="AC426" s="14"/>
      <c r="AD426" s="14"/>
      <c r="AE426" s="14"/>
      <c r="AT426" s="281" t="s">
        <v>174</v>
      </c>
      <c r="AU426" s="281" t="s">
        <v>82</v>
      </c>
      <c r="AV426" s="14" t="s">
        <v>82</v>
      </c>
      <c r="AW426" s="14" t="s">
        <v>30</v>
      </c>
      <c r="AX426" s="14" t="s">
        <v>73</v>
      </c>
      <c r="AY426" s="281" t="s">
        <v>161</v>
      </c>
    </row>
    <row r="427" s="15" customFormat="1">
      <c r="A427" s="15"/>
      <c r="B427" s="282"/>
      <c r="C427" s="283"/>
      <c r="D427" s="256" t="s">
        <v>174</v>
      </c>
      <c r="E427" s="284" t="s">
        <v>1</v>
      </c>
      <c r="F427" s="285" t="s">
        <v>180</v>
      </c>
      <c r="G427" s="283"/>
      <c r="H427" s="286">
        <v>6.4889999999999999</v>
      </c>
      <c r="I427" s="287"/>
      <c r="J427" s="283"/>
      <c r="K427" s="283"/>
      <c r="L427" s="288"/>
      <c r="M427" s="289"/>
      <c r="N427" s="290"/>
      <c r="O427" s="290"/>
      <c r="P427" s="290"/>
      <c r="Q427" s="290"/>
      <c r="R427" s="290"/>
      <c r="S427" s="290"/>
      <c r="T427" s="291"/>
      <c r="U427" s="15"/>
      <c r="V427" s="15"/>
      <c r="W427" s="15"/>
      <c r="X427" s="15"/>
      <c r="Y427" s="15"/>
      <c r="Z427" s="15"/>
      <c r="AA427" s="15"/>
      <c r="AB427" s="15"/>
      <c r="AC427" s="15"/>
      <c r="AD427" s="15"/>
      <c r="AE427" s="15"/>
      <c r="AT427" s="292" t="s">
        <v>174</v>
      </c>
      <c r="AU427" s="292" t="s">
        <v>82</v>
      </c>
      <c r="AV427" s="15" t="s">
        <v>168</v>
      </c>
      <c r="AW427" s="15" t="s">
        <v>30</v>
      </c>
      <c r="AX427" s="15" t="s">
        <v>80</v>
      </c>
      <c r="AY427" s="292" t="s">
        <v>161</v>
      </c>
    </row>
    <row r="428" s="2" customFormat="1" ht="24" customHeight="1">
      <c r="A428" s="38"/>
      <c r="B428" s="39"/>
      <c r="C428" s="243" t="s">
        <v>567</v>
      </c>
      <c r="D428" s="243" t="s">
        <v>163</v>
      </c>
      <c r="E428" s="244" t="s">
        <v>1057</v>
      </c>
      <c r="F428" s="245" t="s">
        <v>1058</v>
      </c>
      <c r="G428" s="246" t="s">
        <v>166</v>
      </c>
      <c r="H428" s="247">
        <v>158.553</v>
      </c>
      <c r="I428" s="248"/>
      <c r="J428" s="249">
        <f>ROUND(I428*H428,2)</f>
        <v>0</v>
      </c>
      <c r="K428" s="245" t="s">
        <v>167</v>
      </c>
      <c r="L428" s="44"/>
      <c r="M428" s="250" t="s">
        <v>1</v>
      </c>
      <c r="N428" s="251" t="s">
        <v>38</v>
      </c>
      <c r="O428" s="91"/>
      <c r="P428" s="252">
        <f>O428*H428</f>
        <v>0</v>
      </c>
      <c r="Q428" s="252">
        <v>0</v>
      </c>
      <c r="R428" s="252">
        <f>Q428*H428</f>
        <v>0</v>
      </c>
      <c r="S428" s="252">
        <v>0.070000000000000007</v>
      </c>
      <c r="T428" s="253">
        <f>S428*H428</f>
        <v>11.098710000000001</v>
      </c>
      <c r="U428" s="38"/>
      <c r="V428" s="38"/>
      <c r="W428" s="38"/>
      <c r="X428" s="38"/>
      <c r="Y428" s="38"/>
      <c r="Z428" s="38"/>
      <c r="AA428" s="38"/>
      <c r="AB428" s="38"/>
      <c r="AC428" s="38"/>
      <c r="AD428" s="38"/>
      <c r="AE428" s="38"/>
      <c r="AR428" s="254" t="s">
        <v>168</v>
      </c>
      <c r="AT428" s="254" t="s">
        <v>163</v>
      </c>
      <c r="AU428" s="254" t="s">
        <v>82</v>
      </c>
      <c r="AY428" s="17" t="s">
        <v>161</v>
      </c>
      <c r="BE428" s="255">
        <f>IF(N428="základní",J428,0)</f>
        <v>0</v>
      </c>
      <c r="BF428" s="255">
        <f>IF(N428="snížená",J428,0)</f>
        <v>0</v>
      </c>
      <c r="BG428" s="255">
        <f>IF(N428="zákl. přenesená",J428,0)</f>
        <v>0</v>
      </c>
      <c r="BH428" s="255">
        <f>IF(N428="sníž. přenesená",J428,0)</f>
        <v>0</v>
      </c>
      <c r="BI428" s="255">
        <f>IF(N428="nulová",J428,0)</f>
        <v>0</v>
      </c>
      <c r="BJ428" s="17" t="s">
        <v>80</v>
      </c>
      <c r="BK428" s="255">
        <f>ROUND(I428*H428,2)</f>
        <v>0</v>
      </c>
      <c r="BL428" s="17" t="s">
        <v>168</v>
      </c>
      <c r="BM428" s="254" t="s">
        <v>1772</v>
      </c>
    </row>
    <row r="429" s="2" customFormat="1">
      <c r="A429" s="38"/>
      <c r="B429" s="39"/>
      <c r="C429" s="40"/>
      <c r="D429" s="256" t="s">
        <v>170</v>
      </c>
      <c r="E429" s="40"/>
      <c r="F429" s="257" t="s">
        <v>1060</v>
      </c>
      <c r="G429" s="40"/>
      <c r="H429" s="40"/>
      <c r="I429" s="154"/>
      <c r="J429" s="40"/>
      <c r="K429" s="40"/>
      <c r="L429" s="44"/>
      <c r="M429" s="258"/>
      <c r="N429" s="259"/>
      <c r="O429" s="91"/>
      <c r="P429" s="91"/>
      <c r="Q429" s="91"/>
      <c r="R429" s="91"/>
      <c r="S429" s="91"/>
      <c r="T429" s="92"/>
      <c r="U429" s="38"/>
      <c r="V429" s="38"/>
      <c r="W429" s="38"/>
      <c r="X429" s="38"/>
      <c r="Y429" s="38"/>
      <c r="Z429" s="38"/>
      <c r="AA429" s="38"/>
      <c r="AB429" s="38"/>
      <c r="AC429" s="38"/>
      <c r="AD429" s="38"/>
      <c r="AE429" s="38"/>
      <c r="AT429" s="17" t="s">
        <v>170</v>
      </c>
      <c r="AU429" s="17" t="s">
        <v>82</v>
      </c>
    </row>
    <row r="430" s="2" customFormat="1">
      <c r="A430" s="38"/>
      <c r="B430" s="39"/>
      <c r="C430" s="40"/>
      <c r="D430" s="256" t="s">
        <v>172</v>
      </c>
      <c r="E430" s="40"/>
      <c r="F430" s="260" t="s">
        <v>1061</v>
      </c>
      <c r="G430" s="40"/>
      <c r="H430" s="40"/>
      <c r="I430" s="154"/>
      <c r="J430" s="40"/>
      <c r="K430" s="40"/>
      <c r="L430" s="44"/>
      <c r="M430" s="258"/>
      <c r="N430" s="259"/>
      <c r="O430" s="91"/>
      <c r="P430" s="91"/>
      <c r="Q430" s="91"/>
      <c r="R430" s="91"/>
      <c r="S430" s="91"/>
      <c r="T430" s="92"/>
      <c r="U430" s="38"/>
      <c r="V430" s="38"/>
      <c r="W430" s="38"/>
      <c r="X430" s="38"/>
      <c r="Y430" s="38"/>
      <c r="Z430" s="38"/>
      <c r="AA430" s="38"/>
      <c r="AB430" s="38"/>
      <c r="AC430" s="38"/>
      <c r="AD430" s="38"/>
      <c r="AE430" s="38"/>
      <c r="AT430" s="17" t="s">
        <v>172</v>
      </c>
      <c r="AU430" s="17" t="s">
        <v>82</v>
      </c>
    </row>
    <row r="431" s="14" customFormat="1">
      <c r="A431" s="14"/>
      <c r="B431" s="271"/>
      <c r="C431" s="272"/>
      <c r="D431" s="256" t="s">
        <v>174</v>
      </c>
      <c r="E431" s="273" t="s">
        <v>1</v>
      </c>
      <c r="F431" s="274" t="s">
        <v>1773</v>
      </c>
      <c r="G431" s="272"/>
      <c r="H431" s="275">
        <v>42.694000000000003</v>
      </c>
      <c r="I431" s="276"/>
      <c r="J431" s="272"/>
      <c r="K431" s="272"/>
      <c r="L431" s="277"/>
      <c r="M431" s="278"/>
      <c r="N431" s="279"/>
      <c r="O431" s="279"/>
      <c r="P431" s="279"/>
      <c r="Q431" s="279"/>
      <c r="R431" s="279"/>
      <c r="S431" s="279"/>
      <c r="T431" s="280"/>
      <c r="U431" s="14"/>
      <c r="V431" s="14"/>
      <c r="W431" s="14"/>
      <c r="X431" s="14"/>
      <c r="Y431" s="14"/>
      <c r="Z431" s="14"/>
      <c r="AA431" s="14"/>
      <c r="AB431" s="14"/>
      <c r="AC431" s="14"/>
      <c r="AD431" s="14"/>
      <c r="AE431" s="14"/>
      <c r="AT431" s="281" t="s">
        <v>174</v>
      </c>
      <c r="AU431" s="281" t="s">
        <v>82</v>
      </c>
      <c r="AV431" s="14" t="s">
        <v>82</v>
      </c>
      <c r="AW431" s="14" t="s">
        <v>30</v>
      </c>
      <c r="AX431" s="14" t="s">
        <v>73</v>
      </c>
      <c r="AY431" s="281" t="s">
        <v>161</v>
      </c>
    </row>
    <row r="432" s="14" customFormat="1">
      <c r="A432" s="14"/>
      <c r="B432" s="271"/>
      <c r="C432" s="272"/>
      <c r="D432" s="256" t="s">
        <v>174</v>
      </c>
      <c r="E432" s="273" t="s">
        <v>1</v>
      </c>
      <c r="F432" s="274" t="s">
        <v>1774</v>
      </c>
      <c r="G432" s="272"/>
      <c r="H432" s="275">
        <v>40.091000000000001</v>
      </c>
      <c r="I432" s="276"/>
      <c r="J432" s="272"/>
      <c r="K432" s="272"/>
      <c r="L432" s="277"/>
      <c r="M432" s="278"/>
      <c r="N432" s="279"/>
      <c r="O432" s="279"/>
      <c r="P432" s="279"/>
      <c r="Q432" s="279"/>
      <c r="R432" s="279"/>
      <c r="S432" s="279"/>
      <c r="T432" s="280"/>
      <c r="U432" s="14"/>
      <c r="V432" s="14"/>
      <c r="W432" s="14"/>
      <c r="X432" s="14"/>
      <c r="Y432" s="14"/>
      <c r="Z432" s="14"/>
      <c r="AA432" s="14"/>
      <c r="AB432" s="14"/>
      <c r="AC432" s="14"/>
      <c r="AD432" s="14"/>
      <c r="AE432" s="14"/>
      <c r="AT432" s="281" t="s">
        <v>174</v>
      </c>
      <c r="AU432" s="281" t="s">
        <v>82</v>
      </c>
      <c r="AV432" s="14" t="s">
        <v>82</v>
      </c>
      <c r="AW432" s="14" t="s">
        <v>30</v>
      </c>
      <c r="AX432" s="14" t="s">
        <v>73</v>
      </c>
      <c r="AY432" s="281" t="s">
        <v>161</v>
      </c>
    </row>
    <row r="433" s="14" customFormat="1">
      <c r="A433" s="14"/>
      <c r="B433" s="271"/>
      <c r="C433" s="272"/>
      <c r="D433" s="256" t="s">
        <v>174</v>
      </c>
      <c r="E433" s="273" t="s">
        <v>1</v>
      </c>
      <c r="F433" s="274" t="s">
        <v>1775</v>
      </c>
      <c r="G433" s="272"/>
      <c r="H433" s="275">
        <v>41.688000000000002</v>
      </c>
      <c r="I433" s="276"/>
      <c r="J433" s="272"/>
      <c r="K433" s="272"/>
      <c r="L433" s="277"/>
      <c r="M433" s="278"/>
      <c r="N433" s="279"/>
      <c r="O433" s="279"/>
      <c r="P433" s="279"/>
      <c r="Q433" s="279"/>
      <c r="R433" s="279"/>
      <c r="S433" s="279"/>
      <c r="T433" s="280"/>
      <c r="U433" s="14"/>
      <c r="V433" s="14"/>
      <c r="W433" s="14"/>
      <c r="X433" s="14"/>
      <c r="Y433" s="14"/>
      <c r="Z433" s="14"/>
      <c r="AA433" s="14"/>
      <c r="AB433" s="14"/>
      <c r="AC433" s="14"/>
      <c r="AD433" s="14"/>
      <c r="AE433" s="14"/>
      <c r="AT433" s="281" t="s">
        <v>174</v>
      </c>
      <c r="AU433" s="281" t="s">
        <v>82</v>
      </c>
      <c r="AV433" s="14" t="s">
        <v>82</v>
      </c>
      <c r="AW433" s="14" t="s">
        <v>30</v>
      </c>
      <c r="AX433" s="14" t="s">
        <v>73</v>
      </c>
      <c r="AY433" s="281" t="s">
        <v>161</v>
      </c>
    </row>
    <row r="434" s="14" customFormat="1">
      <c r="A434" s="14"/>
      <c r="B434" s="271"/>
      <c r="C434" s="272"/>
      <c r="D434" s="256" t="s">
        <v>174</v>
      </c>
      <c r="E434" s="273" t="s">
        <v>1</v>
      </c>
      <c r="F434" s="274" t="s">
        <v>1776</v>
      </c>
      <c r="G434" s="272"/>
      <c r="H434" s="275">
        <v>18.597999999999999</v>
      </c>
      <c r="I434" s="276"/>
      <c r="J434" s="272"/>
      <c r="K434" s="272"/>
      <c r="L434" s="277"/>
      <c r="M434" s="278"/>
      <c r="N434" s="279"/>
      <c r="O434" s="279"/>
      <c r="P434" s="279"/>
      <c r="Q434" s="279"/>
      <c r="R434" s="279"/>
      <c r="S434" s="279"/>
      <c r="T434" s="280"/>
      <c r="U434" s="14"/>
      <c r="V434" s="14"/>
      <c r="W434" s="14"/>
      <c r="X434" s="14"/>
      <c r="Y434" s="14"/>
      <c r="Z434" s="14"/>
      <c r="AA434" s="14"/>
      <c r="AB434" s="14"/>
      <c r="AC434" s="14"/>
      <c r="AD434" s="14"/>
      <c r="AE434" s="14"/>
      <c r="AT434" s="281" t="s">
        <v>174</v>
      </c>
      <c r="AU434" s="281" t="s">
        <v>82</v>
      </c>
      <c r="AV434" s="14" t="s">
        <v>82</v>
      </c>
      <c r="AW434" s="14" t="s">
        <v>30</v>
      </c>
      <c r="AX434" s="14" t="s">
        <v>73</v>
      </c>
      <c r="AY434" s="281" t="s">
        <v>161</v>
      </c>
    </row>
    <row r="435" s="14" customFormat="1">
      <c r="A435" s="14"/>
      <c r="B435" s="271"/>
      <c r="C435" s="272"/>
      <c r="D435" s="256" t="s">
        <v>174</v>
      </c>
      <c r="E435" s="273" t="s">
        <v>1</v>
      </c>
      <c r="F435" s="274" t="s">
        <v>1777</v>
      </c>
      <c r="G435" s="272"/>
      <c r="H435" s="275">
        <v>15.481999999999999</v>
      </c>
      <c r="I435" s="276"/>
      <c r="J435" s="272"/>
      <c r="K435" s="272"/>
      <c r="L435" s="277"/>
      <c r="M435" s="278"/>
      <c r="N435" s="279"/>
      <c r="O435" s="279"/>
      <c r="P435" s="279"/>
      <c r="Q435" s="279"/>
      <c r="R435" s="279"/>
      <c r="S435" s="279"/>
      <c r="T435" s="280"/>
      <c r="U435" s="14"/>
      <c r="V435" s="14"/>
      <c r="W435" s="14"/>
      <c r="X435" s="14"/>
      <c r="Y435" s="14"/>
      <c r="Z435" s="14"/>
      <c r="AA435" s="14"/>
      <c r="AB435" s="14"/>
      <c r="AC435" s="14"/>
      <c r="AD435" s="14"/>
      <c r="AE435" s="14"/>
      <c r="AT435" s="281" t="s">
        <v>174</v>
      </c>
      <c r="AU435" s="281" t="s">
        <v>82</v>
      </c>
      <c r="AV435" s="14" t="s">
        <v>82</v>
      </c>
      <c r="AW435" s="14" t="s">
        <v>30</v>
      </c>
      <c r="AX435" s="14" t="s">
        <v>73</v>
      </c>
      <c r="AY435" s="281" t="s">
        <v>161</v>
      </c>
    </row>
    <row r="436" s="15" customFormat="1">
      <c r="A436" s="15"/>
      <c r="B436" s="282"/>
      <c r="C436" s="283"/>
      <c r="D436" s="256" t="s">
        <v>174</v>
      </c>
      <c r="E436" s="284" t="s">
        <v>1</v>
      </c>
      <c r="F436" s="285" t="s">
        <v>180</v>
      </c>
      <c r="G436" s="283"/>
      <c r="H436" s="286">
        <v>158.553</v>
      </c>
      <c r="I436" s="287"/>
      <c r="J436" s="283"/>
      <c r="K436" s="283"/>
      <c r="L436" s="288"/>
      <c r="M436" s="289"/>
      <c r="N436" s="290"/>
      <c r="O436" s="290"/>
      <c r="P436" s="290"/>
      <c r="Q436" s="290"/>
      <c r="R436" s="290"/>
      <c r="S436" s="290"/>
      <c r="T436" s="291"/>
      <c r="U436" s="15"/>
      <c r="V436" s="15"/>
      <c r="W436" s="15"/>
      <c r="X436" s="15"/>
      <c r="Y436" s="15"/>
      <c r="Z436" s="15"/>
      <c r="AA436" s="15"/>
      <c r="AB436" s="15"/>
      <c r="AC436" s="15"/>
      <c r="AD436" s="15"/>
      <c r="AE436" s="15"/>
      <c r="AT436" s="292" t="s">
        <v>174</v>
      </c>
      <c r="AU436" s="292" t="s">
        <v>82</v>
      </c>
      <c r="AV436" s="15" t="s">
        <v>168</v>
      </c>
      <c r="AW436" s="15" t="s">
        <v>4</v>
      </c>
      <c r="AX436" s="15" t="s">
        <v>80</v>
      </c>
      <c r="AY436" s="292" t="s">
        <v>161</v>
      </c>
    </row>
    <row r="437" s="2" customFormat="1" ht="24" customHeight="1">
      <c r="A437" s="38"/>
      <c r="B437" s="39"/>
      <c r="C437" s="243" t="s">
        <v>575</v>
      </c>
      <c r="D437" s="243" t="s">
        <v>163</v>
      </c>
      <c r="E437" s="244" t="s">
        <v>1068</v>
      </c>
      <c r="F437" s="245" t="s">
        <v>1069</v>
      </c>
      <c r="G437" s="246" t="s">
        <v>166</v>
      </c>
      <c r="H437" s="247">
        <v>110.986</v>
      </c>
      <c r="I437" s="248"/>
      <c r="J437" s="249">
        <f>ROUND(I437*H437,2)</f>
        <v>0</v>
      </c>
      <c r="K437" s="245" t="s">
        <v>167</v>
      </c>
      <c r="L437" s="44"/>
      <c r="M437" s="250" t="s">
        <v>1</v>
      </c>
      <c r="N437" s="251" t="s">
        <v>38</v>
      </c>
      <c r="O437" s="91"/>
      <c r="P437" s="252">
        <f>O437*H437</f>
        <v>0</v>
      </c>
      <c r="Q437" s="252">
        <v>0</v>
      </c>
      <c r="R437" s="252">
        <f>Q437*H437</f>
        <v>0</v>
      </c>
      <c r="S437" s="252">
        <v>0.0395</v>
      </c>
      <c r="T437" s="253">
        <f>S437*H437</f>
        <v>4.383947</v>
      </c>
      <c r="U437" s="38"/>
      <c r="V437" s="38"/>
      <c r="W437" s="38"/>
      <c r="X437" s="38"/>
      <c r="Y437" s="38"/>
      <c r="Z437" s="38"/>
      <c r="AA437" s="38"/>
      <c r="AB437" s="38"/>
      <c r="AC437" s="38"/>
      <c r="AD437" s="38"/>
      <c r="AE437" s="38"/>
      <c r="AR437" s="254" t="s">
        <v>168</v>
      </c>
      <c r="AT437" s="254" t="s">
        <v>163</v>
      </c>
      <c r="AU437" s="254" t="s">
        <v>82</v>
      </c>
      <c r="AY437" s="17" t="s">
        <v>161</v>
      </c>
      <c r="BE437" s="255">
        <f>IF(N437="základní",J437,0)</f>
        <v>0</v>
      </c>
      <c r="BF437" s="255">
        <f>IF(N437="snížená",J437,0)</f>
        <v>0</v>
      </c>
      <c r="BG437" s="255">
        <f>IF(N437="zákl. přenesená",J437,0)</f>
        <v>0</v>
      </c>
      <c r="BH437" s="255">
        <f>IF(N437="sníž. přenesená",J437,0)</f>
        <v>0</v>
      </c>
      <c r="BI437" s="255">
        <f>IF(N437="nulová",J437,0)</f>
        <v>0</v>
      </c>
      <c r="BJ437" s="17" t="s">
        <v>80</v>
      </c>
      <c r="BK437" s="255">
        <f>ROUND(I437*H437,2)</f>
        <v>0</v>
      </c>
      <c r="BL437" s="17" t="s">
        <v>168</v>
      </c>
      <c r="BM437" s="254" t="s">
        <v>1778</v>
      </c>
    </row>
    <row r="438" s="2" customFormat="1">
      <c r="A438" s="38"/>
      <c r="B438" s="39"/>
      <c r="C438" s="40"/>
      <c r="D438" s="256" t="s">
        <v>170</v>
      </c>
      <c r="E438" s="40"/>
      <c r="F438" s="257" t="s">
        <v>1071</v>
      </c>
      <c r="G438" s="40"/>
      <c r="H438" s="40"/>
      <c r="I438" s="154"/>
      <c r="J438" s="40"/>
      <c r="K438" s="40"/>
      <c r="L438" s="44"/>
      <c r="M438" s="258"/>
      <c r="N438" s="259"/>
      <c r="O438" s="91"/>
      <c r="P438" s="91"/>
      <c r="Q438" s="91"/>
      <c r="R438" s="91"/>
      <c r="S438" s="91"/>
      <c r="T438" s="92"/>
      <c r="U438" s="38"/>
      <c r="V438" s="38"/>
      <c r="W438" s="38"/>
      <c r="X438" s="38"/>
      <c r="Y438" s="38"/>
      <c r="Z438" s="38"/>
      <c r="AA438" s="38"/>
      <c r="AB438" s="38"/>
      <c r="AC438" s="38"/>
      <c r="AD438" s="38"/>
      <c r="AE438" s="38"/>
      <c r="AT438" s="17" t="s">
        <v>170</v>
      </c>
      <c r="AU438" s="17" t="s">
        <v>82</v>
      </c>
    </row>
    <row r="439" s="2" customFormat="1">
      <c r="A439" s="38"/>
      <c r="B439" s="39"/>
      <c r="C439" s="40"/>
      <c r="D439" s="256" t="s">
        <v>172</v>
      </c>
      <c r="E439" s="40"/>
      <c r="F439" s="260" t="s">
        <v>621</v>
      </c>
      <c r="G439" s="40"/>
      <c r="H439" s="40"/>
      <c r="I439" s="154"/>
      <c r="J439" s="40"/>
      <c r="K439" s="40"/>
      <c r="L439" s="44"/>
      <c r="M439" s="258"/>
      <c r="N439" s="259"/>
      <c r="O439" s="91"/>
      <c r="P439" s="91"/>
      <c r="Q439" s="91"/>
      <c r="R439" s="91"/>
      <c r="S439" s="91"/>
      <c r="T439" s="92"/>
      <c r="U439" s="38"/>
      <c r="V439" s="38"/>
      <c r="W439" s="38"/>
      <c r="X439" s="38"/>
      <c r="Y439" s="38"/>
      <c r="Z439" s="38"/>
      <c r="AA439" s="38"/>
      <c r="AB439" s="38"/>
      <c r="AC439" s="38"/>
      <c r="AD439" s="38"/>
      <c r="AE439" s="38"/>
      <c r="AT439" s="17" t="s">
        <v>172</v>
      </c>
      <c r="AU439" s="17" t="s">
        <v>82</v>
      </c>
    </row>
    <row r="440" s="13" customFormat="1">
      <c r="A440" s="13"/>
      <c r="B440" s="261"/>
      <c r="C440" s="262"/>
      <c r="D440" s="256" t="s">
        <v>174</v>
      </c>
      <c r="E440" s="263" t="s">
        <v>1</v>
      </c>
      <c r="F440" s="264" t="s">
        <v>1779</v>
      </c>
      <c r="G440" s="262"/>
      <c r="H440" s="263" t="s">
        <v>1</v>
      </c>
      <c r="I440" s="265"/>
      <c r="J440" s="262"/>
      <c r="K440" s="262"/>
      <c r="L440" s="266"/>
      <c r="M440" s="267"/>
      <c r="N440" s="268"/>
      <c r="O440" s="268"/>
      <c r="P440" s="268"/>
      <c r="Q440" s="268"/>
      <c r="R440" s="268"/>
      <c r="S440" s="268"/>
      <c r="T440" s="269"/>
      <c r="U440" s="13"/>
      <c r="V440" s="13"/>
      <c r="W440" s="13"/>
      <c r="X440" s="13"/>
      <c r="Y440" s="13"/>
      <c r="Z440" s="13"/>
      <c r="AA440" s="13"/>
      <c r="AB440" s="13"/>
      <c r="AC440" s="13"/>
      <c r="AD440" s="13"/>
      <c r="AE440" s="13"/>
      <c r="AT440" s="270" t="s">
        <v>174</v>
      </c>
      <c r="AU440" s="270" t="s">
        <v>82</v>
      </c>
      <c r="AV440" s="13" t="s">
        <v>80</v>
      </c>
      <c r="AW440" s="13" t="s">
        <v>30</v>
      </c>
      <c r="AX440" s="13" t="s">
        <v>73</v>
      </c>
      <c r="AY440" s="270" t="s">
        <v>161</v>
      </c>
    </row>
    <row r="441" s="14" customFormat="1">
      <c r="A441" s="14"/>
      <c r="B441" s="271"/>
      <c r="C441" s="272"/>
      <c r="D441" s="256" t="s">
        <v>174</v>
      </c>
      <c r="E441" s="273" t="s">
        <v>1</v>
      </c>
      <c r="F441" s="274" t="s">
        <v>1780</v>
      </c>
      <c r="G441" s="272"/>
      <c r="H441" s="275">
        <v>29.885999999999999</v>
      </c>
      <c r="I441" s="276"/>
      <c r="J441" s="272"/>
      <c r="K441" s="272"/>
      <c r="L441" s="277"/>
      <c r="M441" s="278"/>
      <c r="N441" s="279"/>
      <c r="O441" s="279"/>
      <c r="P441" s="279"/>
      <c r="Q441" s="279"/>
      <c r="R441" s="279"/>
      <c r="S441" s="279"/>
      <c r="T441" s="280"/>
      <c r="U441" s="14"/>
      <c r="V441" s="14"/>
      <c r="W441" s="14"/>
      <c r="X441" s="14"/>
      <c r="Y441" s="14"/>
      <c r="Z441" s="14"/>
      <c r="AA441" s="14"/>
      <c r="AB441" s="14"/>
      <c r="AC441" s="14"/>
      <c r="AD441" s="14"/>
      <c r="AE441" s="14"/>
      <c r="AT441" s="281" t="s">
        <v>174</v>
      </c>
      <c r="AU441" s="281" t="s">
        <v>82</v>
      </c>
      <c r="AV441" s="14" t="s">
        <v>82</v>
      </c>
      <c r="AW441" s="14" t="s">
        <v>30</v>
      </c>
      <c r="AX441" s="14" t="s">
        <v>73</v>
      </c>
      <c r="AY441" s="281" t="s">
        <v>161</v>
      </c>
    </row>
    <row r="442" s="14" customFormat="1">
      <c r="A442" s="14"/>
      <c r="B442" s="271"/>
      <c r="C442" s="272"/>
      <c r="D442" s="256" t="s">
        <v>174</v>
      </c>
      <c r="E442" s="273" t="s">
        <v>1</v>
      </c>
      <c r="F442" s="274" t="s">
        <v>1781</v>
      </c>
      <c r="G442" s="272"/>
      <c r="H442" s="275">
        <v>28.062999999999999</v>
      </c>
      <c r="I442" s="276"/>
      <c r="J442" s="272"/>
      <c r="K442" s="272"/>
      <c r="L442" s="277"/>
      <c r="M442" s="278"/>
      <c r="N442" s="279"/>
      <c r="O442" s="279"/>
      <c r="P442" s="279"/>
      <c r="Q442" s="279"/>
      <c r="R442" s="279"/>
      <c r="S442" s="279"/>
      <c r="T442" s="280"/>
      <c r="U442" s="14"/>
      <c r="V442" s="14"/>
      <c r="W442" s="14"/>
      <c r="X442" s="14"/>
      <c r="Y442" s="14"/>
      <c r="Z442" s="14"/>
      <c r="AA442" s="14"/>
      <c r="AB442" s="14"/>
      <c r="AC442" s="14"/>
      <c r="AD442" s="14"/>
      <c r="AE442" s="14"/>
      <c r="AT442" s="281" t="s">
        <v>174</v>
      </c>
      <c r="AU442" s="281" t="s">
        <v>82</v>
      </c>
      <c r="AV442" s="14" t="s">
        <v>82</v>
      </c>
      <c r="AW442" s="14" t="s">
        <v>30</v>
      </c>
      <c r="AX442" s="14" t="s">
        <v>73</v>
      </c>
      <c r="AY442" s="281" t="s">
        <v>161</v>
      </c>
    </row>
    <row r="443" s="14" customFormat="1">
      <c r="A443" s="14"/>
      <c r="B443" s="271"/>
      <c r="C443" s="272"/>
      <c r="D443" s="256" t="s">
        <v>174</v>
      </c>
      <c r="E443" s="273" t="s">
        <v>1</v>
      </c>
      <c r="F443" s="274" t="s">
        <v>1782</v>
      </c>
      <c r="G443" s="272"/>
      <c r="H443" s="275">
        <v>29.181000000000001</v>
      </c>
      <c r="I443" s="276"/>
      <c r="J443" s="272"/>
      <c r="K443" s="272"/>
      <c r="L443" s="277"/>
      <c r="M443" s="278"/>
      <c r="N443" s="279"/>
      <c r="O443" s="279"/>
      <c r="P443" s="279"/>
      <c r="Q443" s="279"/>
      <c r="R443" s="279"/>
      <c r="S443" s="279"/>
      <c r="T443" s="280"/>
      <c r="U443" s="14"/>
      <c r="V443" s="14"/>
      <c r="W443" s="14"/>
      <c r="X443" s="14"/>
      <c r="Y443" s="14"/>
      <c r="Z443" s="14"/>
      <c r="AA443" s="14"/>
      <c r="AB443" s="14"/>
      <c r="AC443" s="14"/>
      <c r="AD443" s="14"/>
      <c r="AE443" s="14"/>
      <c r="AT443" s="281" t="s">
        <v>174</v>
      </c>
      <c r="AU443" s="281" t="s">
        <v>82</v>
      </c>
      <c r="AV443" s="14" t="s">
        <v>82</v>
      </c>
      <c r="AW443" s="14" t="s">
        <v>30</v>
      </c>
      <c r="AX443" s="14" t="s">
        <v>73</v>
      </c>
      <c r="AY443" s="281" t="s">
        <v>161</v>
      </c>
    </row>
    <row r="444" s="14" customFormat="1">
      <c r="A444" s="14"/>
      <c r="B444" s="271"/>
      <c r="C444" s="272"/>
      <c r="D444" s="256" t="s">
        <v>174</v>
      </c>
      <c r="E444" s="273" t="s">
        <v>1</v>
      </c>
      <c r="F444" s="274" t="s">
        <v>1783</v>
      </c>
      <c r="G444" s="272"/>
      <c r="H444" s="275">
        <v>13.019</v>
      </c>
      <c r="I444" s="276"/>
      <c r="J444" s="272"/>
      <c r="K444" s="272"/>
      <c r="L444" s="277"/>
      <c r="M444" s="278"/>
      <c r="N444" s="279"/>
      <c r="O444" s="279"/>
      <c r="P444" s="279"/>
      <c r="Q444" s="279"/>
      <c r="R444" s="279"/>
      <c r="S444" s="279"/>
      <c r="T444" s="280"/>
      <c r="U444" s="14"/>
      <c r="V444" s="14"/>
      <c r="W444" s="14"/>
      <c r="X444" s="14"/>
      <c r="Y444" s="14"/>
      <c r="Z444" s="14"/>
      <c r="AA444" s="14"/>
      <c r="AB444" s="14"/>
      <c r="AC444" s="14"/>
      <c r="AD444" s="14"/>
      <c r="AE444" s="14"/>
      <c r="AT444" s="281" t="s">
        <v>174</v>
      </c>
      <c r="AU444" s="281" t="s">
        <v>82</v>
      </c>
      <c r="AV444" s="14" t="s">
        <v>82</v>
      </c>
      <c r="AW444" s="14" t="s">
        <v>30</v>
      </c>
      <c r="AX444" s="14" t="s">
        <v>73</v>
      </c>
      <c r="AY444" s="281" t="s">
        <v>161</v>
      </c>
    </row>
    <row r="445" s="14" customFormat="1">
      <c r="A445" s="14"/>
      <c r="B445" s="271"/>
      <c r="C445" s="272"/>
      <c r="D445" s="256" t="s">
        <v>174</v>
      </c>
      <c r="E445" s="273" t="s">
        <v>1</v>
      </c>
      <c r="F445" s="274" t="s">
        <v>1784</v>
      </c>
      <c r="G445" s="272"/>
      <c r="H445" s="275">
        <v>10.837</v>
      </c>
      <c r="I445" s="276"/>
      <c r="J445" s="272"/>
      <c r="K445" s="272"/>
      <c r="L445" s="277"/>
      <c r="M445" s="278"/>
      <c r="N445" s="279"/>
      <c r="O445" s="279"/>
      <c r="P445" s="279"/>
      <c r="Q445" s="279"/>
      <c r="R445" s="279"/>
      <c r="S445" s="279"/>
      <c r="T445" s="280"/>
      <c r="U445" s="14"/>
      <c r="V445" s="14"/>
      <c r="W445" s="14"/>
      <c r="X445" s="14"/>
      <c r="Y445" s="14"/>
      <c r="Z445" s="14"/>
      <c r="AA445" s="14"/>
      <c r="AB445" s="14"/>
      <c r="AC445" s="14"/>
      <c r="AD445" s="14"/>
      <c r="AE445" s="14"/>
      <c r="AT445" s="281" t="s">
        <v>174</v>
      </c>
      <c r="AU445" s="281" t="s">
        <v>82</v>
      </c>
      <c r="AV445" s="14" t="s">
        <v>82</v>
      </c>
      <c r="AW445" s="14" t="s">
        <v>30</v>
      </c>
      <c r="AX445" s="14" t="s">
        <v>73</v>
      </c>
      <c r="AY445" s="281" t="s">
        <v>161</v>
      </c>
    </row>
    <row r="446" s="15" customFormat="1">
      <c r="A446" s="15"/>
      <c r="B446" s="282"/>
      <c r="C446" s="283"/>
      <c r="D446" s="256" t="s">
        <v>174</v>
      </c>
      <c r="E446" s="284" t="s">
        <v>1</v>
      </c>
      <c r="F446" s="285" t="s">
        <v>180</v>
      </c>
      <c r="G446" s="283"/>
      <c r="H446" s="286">
        <v>110.986</v>
      </c>
      <c r="I446" s="287"/>
      <c r="J446" s="283"/>
      <c r="K446" s="283"/>
      <c r="L446" s="288"/>
      <c r="M446" s="289"/>
      <c r="N446" s="290"/>
      <c r="O446" s="290"/>
      <c r="P446" s="290"/>
      <c r="Q446" s="290"/>
      <c r="R446" s="290"/>
      <c r="S446" s="290"/>
      <c r="T446" s="291"/>
      <c r="U446" s="15"/>
      <c r="V446" s="15"/>
      <c r="W446" s="15"/>
      <c r="X446" s="15"/>
      <c r="Y446" s="15"/>
      <c r="Z446" s="15"/>
      <c r="AA446" s="15"/>
      <c r="AB446" s="15"/>
      <c r="AC446" s="15"/>
      <c r="AD446" s="15"/>
      <c r="AE446" s="15"/>
      <c r="AT446" s="292" t="s">
        <v>174</v>
      </c>
      <c r="AU446" s="292" t="s">
        <v>82</v>
      </c>
      <c r="AV446" s="15" t="s">
        <v>168</v>
      </c>
      <c r="AW446" s="15" t="s">
        <v>30</v>
      </c>
      <c r="AX446" s="15" t="s">
        <v>80</v>
      </c>
      <c r="AY446" s="292" t="s">
        <v>161</v>
      </c>
    </row>
    <row r="447" s="2" customFormat="1" ht="24" customHeight="1">
      <c r="A447" s="38"/>
      <c r="B447" s="39"/>
      <c r="C447" s="243" t="s">
        <v>584</v>
      </c>
      <c r="D447" s="243" t="s">
        <v>163</v>
      </c>
      <c r="E447" s="244" t="s">
        <v>1078</v>
      </c>
      <c r="F447" s="245" t="s">
        <v>1079</v>
      </c>
      <c r="G447" s="246" t="s">
        <v>166</v>
      </c>
      <c r="H447" s="247">
        <v>15.855</v>
      </c>
      <c r="I447" s="248"/>
      <c r="J447" s="249">
        <f>ROUND(I447*H447,2)</f>
        <v>0</v>
      </c>
      <c r="K447" s="245" t="s">
        <v>167</v>
      </c>
      <c r="L447" s="44"/>
      <c r="M447" s="250" t="s">
        <v>1</v>
      </c>
      <c r="N447" s="251" t="s">
        <v>38</v>
      </c>
      <c r="O447" s="91"/>
      <c r="P447" s="252">
        <f>O447*H447</f>
        <v>0</v>
      </c>
      <c r="Q447" s="252">
        <v>0.0085500000000000003</v>
      </c>
      <c r="R447" s="252">
        <f>Q447*H447</f>
        <v>0.13556025000000002</v>
      </c>
      <c r="S447" s="252">
        <v>0</v>
      </c>
      <c r="T447" s="253">
        <f>S447*H447</f>
        <v>0</v>
      </c>
      <c r="U447" s="38"/>
      <c r="V447" s="38"/>
      <c r="W447" s="38"/>
      <c r="X447" s="38"/>
      <c r="Y447" s="38"/>
      <c r="Z447" s="38"/>
      <c r="AA447" s="38"/>
      <c r="AB447" s="38"/>
      <c r="AC447" s="38"/>
      <c r="AD447" s="38"/>
      <c r="AE447" s="38"/>
      <c r="AR447" s="254" t="s">
        <v>168</v>
      </c>
      <c r="AT447" s="254" t="s">
        <v>163</v>
      </c>
      <c r="AU447" s="254" t="s">
        <v>82</v>
      </c>
      <c r="AY447" s="17" t="s">
        <v>161</v>
      </c>
      <c r="BE447" s="255">
        <f>IF(N447="základní",J447,0)</f>
        <v>0</v>
      </c>
      <c r="BF447" s="255">
        <f>IF(N447="snížená",J447,0)</f>
        <v>0</v>
      </c>
      <c r="BG447" s="255">
        <f>IF(N447="zákl. přenesená",J447,0)</f>
        <v>0</v>
      </c>
      <c r="BH447" s="255">
        <f>IF(N447="sníž. přenesená",J447,0)</f>
        <v>0</v>
      </c>
      <c r="BI447" s="255">
        <f>IF(N447="nulová",J447,0)</f>
        <v>0</v>
      </c>
      <c r="BJ447" s="17" t="s">
        <v>80</v>
      </c>
      <c r="BK447" s="255">
        <f>ROUND(I447*H447,2)</f>
        <v>0</v>
      </c>
      <c r="BL447" s="17" t="s">
        <v>168</v>
      </c>
      <c r="BM447" s="254" t="s">
        <v>1785</v>
      </c>
    </row>
    <row r="448" s="2" customFormat="1">
      <c r="A448" s="38"/>
      <c r="B448" s="39"/>
      <c r="C448" s="40"/>
      <c r="D448" s="256" t="s">
        <v>170</v>
      </c>
      <c r="E448" s="40"/>
      <c r="F448" s="257" t="s">
        <v>1081</v>
      </c>
      <c r="G448" s="40"/>
      <c r="H448" s="40"/>
      <c r="I448" s="154"/>
      <c r="J448" s="40"/>
      <c r="K448" s="40"/>
      <c r="L448" s="44"/>
      <c r="M448" s="258"/>
      <c r="N448" s="259"/>
      <c r="O448" s="91"/>
      <c r="P448" s="91"/>
      <c r="Q448" s="91"/>
      <c r="R448" s="91"/>
      <c r="S448" s="91"/>
      <c r="T448" s="92"/>
      <c r="U448" s="38"/>
      <c r="V448" s="38"/>
      <c r="W448" s="38"/>
      <c r="X448" s="38"/>
      <c r="Y448" s="38"/>
      <c r="Z448" s="38"/>
      <c r="AA448" s="38"/>
      <c r="AB448" s="38"/>
      <c r="AC448" s="38"/>
      <c r="AD448" s="38"/>
      <c r="AE448" s="38"/>
      <c r="AT448" s="17" t="s">
        <v>170</v>
      </c>
      <c r="AU448" s="17" t="s">
        <v>82</v>
      </c>
    </row>
    <row r="449" s="2" customFormat="1">
      <c r="A449" s="38"/>
      <c r="B449" s="39"/>
      <c r="C449" s="40"/>
      <c r="D449" s="256" t="s">
        <v>172</v>
      </c>
      <c r="E449" s="40"/>
      <c r="F449" s="260" t="s">
        <v>634</v>
      </c>
      <c r="G449" s="40"/>
      <c r="H449" s="40"/>
      <c r="I449" s="154"/>
      <c r="J449" s="40"/>
      <c r="K449" s="40"/>
      <c r="L449" s="44"/>
      <c r="M449" s="258"/>
      <c r="N449" s="259"/>
      <c r="O449" s="91"/>
      <c r="P449" s="91"/>
      <c r="Q449" s="91"/>
      <c r="R449" s="91"/>
      <c r="S449" s="91"/>
      <c r="T449" s="92"/>
      <c r="U449" s="38"/>
      <c r="V449" s="38"/>
      <c r="W449" s="38"/>
      <c r="X449" s="38"/>
      <c r="Y449" s="38"/>
      <c r="Z449" s="38"/>
      <c r="AA449" s="38"/>
      <c r="AB449" s="38"/>
      <c r="AC449" s="38"/>
      <c r="AD449" s="38"/>
      <c r="AE449" s="38"/>
      <c r="AT449" s="17" t="s">
        <v>172</v>
      </c>
      <c r="AU449" s="17" t="s">
        <v>82</v>
      </c>
    </row>
    <row r="450" s="14" customFormat="1">
      <c r="A450" s="14"/>
      <c r="B450" s="271"/>
      <c r="C450" s="272"/>
      <c r="D450" s="256" t="s">
        <v>174</v>
      </c>
      <c r="E450" s="273" t="s">
        <v>1</v>
      </c>
      <c r="F450" s="274" t="s">
        <v>1786</v>
      </c>
      <c r="G450" s="272"/>
      <c r="H450" s="275">
        <v>15.855</v>
      </c>
      <c r="I450" s="276"/>
      <c r="J450" s="272"/>
      <c r="K450" s="272"/>
      <c r="L450" s="277"/>
      <c r="M450" s="278"/>
      <c r="N450" s="279"/>
      <c r="O450" s="279"/>
      <c r="P450" s="279"/>
      <c r="Q450" s="279"/>
      <c r="R450" s="279"/>
      <c r="S450" s="279"/>
      <c r="T450" s="280"/>
      <c r="U450" s="14"/>
      <c r="V450" s="14"/>
      <c r="W450" s="14"/>
      <c r="X450" s="14"/>
      <c r="Y450" s="14"/>
      <c r="Z450" s="14"/>
      <c r="AA450" s="14"/>
      <c r="AB450" s="14"/>
      <c r="AC450" s="14"/>
      <c r="AD450" s="14"/>
      <c r="AE450" s="14"/>
      <c r="AT450" s="281" t="s">
        <v>174</v>
      </c>
      <c r="AU450" s="281" t="s">
        <v>82</v>
      </c>
      <c r="AV450" s="14" t="s">
        <v>82</v>
      </c>
      <c r="AW450" s="14" t="s">
        <v>30</v>
      </c>
      <c r="AX450" s="14" t="s">
        <v>73</v>
      </c>
      <c r="AY450" s="281" t="s">
        <v>161</v>
      </c>
    </row>
    <row r="451" s="15" customFormat="1">
      <c r="A451" s="15"/>
      <c r="B451" s="282"/>
      <c r="C451" s="283"/>
      <c r="D451" s="256" t="s">
        <v>174</v>
      </c>
      <c r="E451" s="284" t="s">
        <v>1</v>
      </c>
      <c r="F451" s="285" t="s">
        <v>180</v>
      </c>
      <c r="G451" s="283"/>
      <c r="H451" s="286">
        <v>15.855</v>
      </c>
      <c r="I451" s="287"/>
      <c r="J451" s="283"/>
      <c r="K451" s="283"/>
      <c r="L451" s="288"/>
      <c r="M451" s="289"/>
      <c r="N451" s="290"/>
      <c r="O451" s="290"/>
      <c r="P451" s="290"/>
      <c r="Q451" s="290"/>
      <c r="R451" s="290"/>
      <c r="S451" s="290"/>
      <c r="T451" s="291"/>
      <c r="U451" s="15"/>
      <c r="V451" s="15"/>
      <c r="W451" s="15"/>
      <c r="X451" s="15"/>
      <c r="Y451" s="15"/>
      <c r="Z451" s="15"/>
      <c r="AA451" s="15"/>
      <c r="AB451" s="15"/>
      <c r="AC451" s="15"/>
      <c r="AD451" s="15"/>
      <c r="AE451" s="15"/>
      <c r="AT451" s="292" t="s">
        <v>174</v>
      </c>
      <c r="AU451" s="292" t="s">
        <v>82</v>
      </c>
      <c r="AV451" s="15" t="s">
        <v>168</v>
      </c>
      <c r="AW451" s="15" t="s">
        <v>30</v>
      </c>
      <c r="AX451" s="15" t="s">
        <v>80</v>
      </c>
      <c r="AY451" s="292" t="s">
        <v>161</v>
      </c>
    </row>
    <row r="452" s="2" customFormat="1" ht="16.5" customHeight="1">
      <c r="A452" s="38"/>
      <c r="B452" s="39"/>
      <c r="C452" s="243" t="s">
        <v>592</v>
      </c>
      <c r="D452" s="243" t="s">
        <v>163</v>
      </c>
      <c r="E452" s="244" t="s">
        <v>637</v>
      </c>
      <c r="F452" s="245" t="s">
        <v>638</v>
      </c>
      <c r="G452" s="246" t="s">
        <v>183</v>
      </c>
      <c r="H452" s="247">
        <v>2.3260000000000001</v>
      </c>
      <c r="I452" s="248"/>
      <c r="J452" s="249">
        <f>ROUND(I452*H452,2)</f>
        <v>0</v>
      </c>
      <c r="K452" s="245" t="s">
        <v>167</v>
      </c>
      <c r="L452" s="44"/>
      <c r="M452" s="250" t="s">
        <v>1</v>
      </c>
      <c r="N452" s="251" t="s">
        <v>38</v>
      </c>
      <c r="O452" s="91"/>
      <c r="P452" s="252">
        <f>O452*H452</f>
        <v>0</v>
      </c>
      <c r="Q452" s="252">
        <v>0</v>
      </c>
      <c r="R452" s="252">
        <f>Q452*H452</f>
        <v>0</v>
      </c>
      <c r="S452" s="252">
        <v>0</v>
      </c>
      <c r="T452" s="253">
        <f>S452*H452</f>
        <v>0</v>
      </c>
      <c r="U452" s="38"/>
      <c r="V452" s="38"/>
      <c r="W452" s="38"/>
      <c r="X452" s="38"/>
      <c r="Y452" s="38"/>
      <c r="Z452" s="38"/>
      <c r="AA452" s="38"/>
      <c r="AB452" s="38"/>
      <c r="AC452" s="38"/>
      <c r="AD452" s="38"/>
      <c r="AE452" s="38"/>
      <c r="AR452" s="254" t="s">
        <v>168</v>
      </c>
      <c r="AT452" s="254" t="s">
        <v>163</v>
      </c>
      <c r="AU452" s="254" t="s">
        <v>82</v>
      </c>
      <c r="AY452" s="17" t="s">
        <v>161</v>
      </c>
      <c r="BE452" s="255">
        <f>IF(N452="základní",J452,0)</f>
        <v>0</v>
      </c>
      <c r="BF452" s="255">
        <f>IF(N452="snížená",J452,0)</f>
        <v>0</v>
      </c>
      <c r="BG452" s="255">
        <f>IF(N452="zákl. přenesená",J452,0)</f>
        <v>0</v>
      </c>
      <c r="BH452" s="255">
        <f>IF(N452="sníž. přenesená",J452,0)</f>
        <v>0</v>
      </c>
      <c r="BI452" s="255">
        <f>IF(N452="nulová",J452,0)</f>
        <v>0</v>
      </c>
      <c r="BJ452" s="17" t="s">
        <v>80</v>
      </c>
      <c r="BK452" s="255">
        <f>ROUND(I452*H452,2)</f>
        <v>0</v>
      </c>
      <c r="BL452" s="17" t="s">
        <v>168</v>
      </c>
      <c r="BM452" s="254" t="s">
        <v>1787</v>
      </c>
    </row>
    <row r="453" s="2" customFormat="1">
      <c r="A453" s="38"/>
      <c r="B453" s="39"/>
      <c r="C453" s="40"/>
      <c r="D453" s="256" t="s">
        <v>170</v>
      </c>
      <c r="E453" s="40"/>
      <c r="F453" s="257" t="s">
        <v>640</v>
      </c>
      <c r="G453" s="40"/>
      <c r="H453" s="40"/>
      <c r="I453" s="154"/>
      <c r="J453" s="40"/>
      <c r="K453" s="40"/>
      <c r="L453" s="44"/>
      <c r="M453" s="258"/>
      <c r="N453" s="259"/>
      <c r="O453" s="91"/>
      <c r="P453" s="91"/>
      <c r="Q453" s="91"/>
      <c r="R453" s="91"/>
      <c r="S453" s="91"/>
      <c r="T453" s="92"/>
      <c r="U453" s="38"/>
      <c r="V453" s="38"/>
      <c r="W453" s="38"/>
      <c r="X453" s="38"/>
      <c r="Y453" s="38"/>
      <c r="Z453" s="38"/>
      <c r="AA453" s="38"/>
      <c r="AB453" s="38"/>
      <c r="AC453" s="38"/>
      <c r="AD453" s="38"/>
      <c r="AE453" s="38"/>
      <c r="AT453" s="17" t="s">
        <v>170</v>
      </c>
      <c r="AU453" s="17" t="s">
        <v>82</v>
      </c>
    </row>
    <row r="454" s="2" customFormat="1">
      <c r="A454" s="38"/>
      <c r="B454" s="39"/>
      <c r="C454" s="40"/>
      <c r="D454" s="256" t="s">
        <v>172</v>
      </c>
      <c r="E454" s="40"/>
      <c r="F454" s="260" t="s">
        <v>641</v>
      </c>
      <c r="G454" s="40"/>
      <c r="H454" s="40"/>
      <c r="I454" s="154"/>
      <c r="J454" s="40"/>
      <c r="K454" s="40"/>
      <c r="L454" s="44"/>
      <c r="M454" s="258"/>
      <c r="N454" s="259"/>
      <c r="O454" s="91"/>
      <c r="P454" s="91"/>
      <c r="Q454" s="91"/>
      <c r="R454" s="91"/>
      <c r="S454" s="91"/>
      <c r="T454" s="92"/>
      <c r="U454" s="38"/>
      <c r="V454" s="38"/>
      <c r="W454" s="38"/>
      <c r="X454" s="38"/>
      <c r="Y454" s="38"/>
      <c r="Z454" s="38"/>
      <c r="AA454" s="38"/>
      <c r="AB454" s="38"/>
      <c r="AC454" s="38"/>
      <c r="AD454" s="38"/>
      <c r="AE454" s="38"/>
      <c r="AT454" s="17" t="s">
        <v>172</v>
      </c>
      <c r="AU454" s="17" t="s">
        <v>82</v>
      </c>
    </row>
    <row r="455" s="14" customFormat="1">
      <c r="A455" s="14"/>
      <c r="B455" s="271"/>
      <c r="C455" s="272"/>
      <c r="D455" s="256" t="s">
        <v>174</v>
      </c>
      <c r="E455" s="273" t="s">
        <v>1</v>
      </c>
      <c r="F455" s="274" t="s">
        <v>1788</v>
      </c>
      <c r="G455" s="272"/>
      <c r="H455" s="275">
        <v>2.3260000000000001</v>
      </c>
      <c r="I455" s="276"/>
      <c r="J455" s="272"/>
      <c r="K455" s="272"/>
      <c r="L455" s="277"/>
      <c r="M455" s="278"/>
      <c r="N455" s="279"/>
      <c r="O455" s="279"/>
      <c r="P455" s="279"/>
      <c r="Q455" s="279"/>
      <c r="R455" s="279"/>
      <c r="S455" s="279"/>
      <c r="T455" s="280"/>
      <c r="U455" s="14"/>
      <c r="V455" s="14"/>
      <c r="W455" s="14"/>
      <c r="X455" s="14"/>
      <c r="Y455" s="14"/>
      <c r="Z455" s="14"/>
      <c r="AA455" s="14"/>
      <c r="AB455" s="14"/>
      <c r="AC455" s="14"/>
      <c r="AD455" s="14"/>
      <c r="AE455" s="14"/>
      <c r="AT455" s="281" t="s">
        <v>174</v>
      </c>
      <c r="AU455" s="281" t="s">
        <v>82</v>
      </c>
      <c r="AV455" s="14" t="s">
        <v>82</v>
      </c>
      <c r="AW455" s="14" t="s">
        <v>30</v>
      </c>
      <c r="AX455" s="14" t="s">
        <v>80</v>
      </c>
      <c r="AY455" s="281" t="s">
        <v>161</v>
      </c>
    </row>
    <row r="456" s="2" customFormat="1" ht="16.5" customHeight="1">
      <c r="A456" s="38"/>
      <c r="B456" s="39"/>
      <c r="C456" s="293" t="s">
        <v>599</v>
      </c>
      <c r="D456" s="293" t="s">
        <v>296</v>
      </c>
      <c r="E456" s="294" t="s">
        <v>644</v>
      </c>
      <c r="F456" s="295" t="s">
        <v>645</v>
      </c>
      <c r="G456" s="296" t="s">
        <v>282</v>
      </c>
      <c r="H456" s="297">
        <v>16.533000000000001</v>
      </c>
      <c r="I456" s="298"/>
      <c r="J456" s="299">
        <f>ROUND(I456*H456,2)</f>
        <v>0</v>
      </c>
      <c r="K456" s="295" t="s">
        <v>167</v>
      </c>
      <c r="L456" s="300"/>
      <c r="M456" s="301" t="s">
        <v>1</v>
      </c>
      <c r="N456" s="302" t="s">
        <v>38</v>
      </c>
      <c r="O456" s="91"/>
      <c r="P456" s="252">
        <f>O456*H456</f>
        <v>0</v>
      </c>
      <c r="Q456" s="252">
        <v>1</v>
      </c>
      <c r="R456" s="252">
        <f>Q456*H456</f>
        <v>16.533000000000001</v>
      </c>
      <c r="S456" s="252">
        <v>0</v>
      </c>
      <c r="T456" s="253">
        <f>S456*H456</f>
        <v>0</v>
      </c>
      <c r="U456" s="38"/>
      <c r="V456" s="38"/>
      <c r="W456" s="38"/>
      <c r="X456" s="38"/>
      <c r="Y456" s="38"/>
      <c r="Z456" s="38"/>
      <c r="AA456" s="38"/>
      <c r="AB456" s="38"/>
      <c r="AC456" s="38"/>
      <c r="AD456" s="38"/>
      <c r="AE456" s="38"/>
      <c r="AR456" s="254" t="s">
        <v>227</v>
      </c>
      <c r="AT456" s="254" t="s">
        <v>296</v>
      </c>
      <c r="AU456" s="254" t="s">
        <v>82</v>
      </c>
      <c r="AY456" s="17" t="s">
        <v>161</v>
      </c>
      <c r="BE456" s="255">
        <f>IF(N456="základní",J456,0)</f>
        <v>0</v>
      </c>
      <c r="BF456" s="255">
        <f>IF(N456="snížená",J456,0)</f>
        <v>0</v>
      </c>
      <c r="BG456" s="255">
        <f>IF(N456="zákl. přenesená",J456,0)</f>
        <v>0</v>
      </c>
      <c r="BH456" s="255">
        <f>IF(N456="sníž. přenesená",J456,0)</f>
        <v>0</v>
      </c>
      <c r="BI456" s="255">
        <f>IF(N456="nulová",J456,0)</f>
        <v>0</v>
      </c>
      <c r="BJ456" s="17" t="s">
        <v>80</v>
      </c>
      <c r="BK456" s="255">
        <f>ROUND(I456*H456,2)</f>
        <v>0</v>
      </c>
      <c r="BL456" s="17" t="s">
        <v>168</v>
      </c>
      <c r="BM456" s="254" t="s">
        <v>1789</v>
      </c>
    </row>
    <row r="457" s="2" customFormat="1">
      <c r="A457" s="38"/>
      <c r="B457" s="39"/>
      <c r="C457" s="40"/>
      <c r="D457" s="256" t="s">
        <v>170</v>
      </c>
      <c r="E457" s="40"/>
      <c r="F457" s="257" t="s">
        <v>645</v>
      </c>
      <c r="G457" s="40"/>
      <c r="H457" s="40"/>
      <c r="I457" s="154"/>
      <c r="J457" s="40"/>
      <c r="K457" s="40"/>
      <c r="L457" s="44"/>
      <c r="M457" s="258"/>
      <c r="N457" s="259"/>
      <c r="O457" s="91"/>
      <c r="P457" s="91"/>
      <c r="Q457" s="91"/>
      <c r="R457" s="91"/>
      <c r="S457" s="91"/>
      <c r="T457" s="92"/>
      <c r="U457" s="38"/>
      <c r="V457" s="38"/>
      <c r="W457" s="38"/>
      <c r="X457" s="38"/>
      <c r="Y457" s="38"/>
      <c r="Z457" s="38"/>
      <c r="AA457" s="38"/>
      <c r="AB457" s="38"/>
      <c r="AC457" s="38"/>
      <c r="AD457" s="38"/>
      <c r="AE457" s="38"/>
      <c r="AT457" s="17" t="s">
        <v>170</v>
      </c>
      <c r="AU457" s="17" t="s">
        <v>82</v>
      </c>
    </row>
    <row r="458" s="14" customFormat="1">
      <c r="A458" s="14"/>
      <c r="B458" s="271"/>
      <c r="C458" s="272"/>
      <c r="D458" s="256" t="s">
        <v>174</v>
      </c>
      <c r="E458" s="273" t="s">
        <v>1</v>
      </c>
      <c r="F458" s="274" t="s">
        <v>647</v>
      </c>
      <c r="G458" s="272"/>
      <c r="H458" s="275">
        <v>5.3330000000000002</v>
      </c>
      <c r="I458" s="276"/>
      <c r="J458" s="272"/>
      <c r="K458" s="272"/>
      <c r="L458" s="277"/>
      <c r="M458" s="278"/>
      <c r="N458" s="279"/>
      <c r="O458" s="279"/>
      <c r="P458" s="279"/>
      <c r="Q458" s="279"/>
      <c r="R458" s="279"/>
      <c r="S458" s="279"/>
      <c r="T458" s="280"/>
      <c r="U458" s="14"/>
      <c r="V458" s="14"/>
      <c r="W458" s="14"/>
      <c r="X458" s="14"/>
      <c r="Y458" s="14"/>
      <c r="Z458" s="14"/>
      <c r="AA458" s="14"/>
      <c r="AB458" s="14"/>
      <c r="AC458" s="14"/>
      <c r="AD458" s="14"/>
      <c r="AE458" s="14"/>
      <c r="AT458" s="281" t="s">
        <v>174</v>
      </c>
      <c r="AU458" s="281" t="s">
        <v>82</v>
      </c>
      <c r="AV458" s="14" t="s">
        <v>82</v>
      </c>
      <c r="AW458" s="14" t="s">
        <v>30</v>
      </c>
      <c r="AX458" s="14" t="s">
        <v>73</v>
      </c>
      <c r="AY458" s="281" t="s">
        <v>161</v>
      </c>
    </row>
    <row r="459" s="14" customFormat="1">
      <c r="A459" s="14"/>
      <c r="B459" s="271"/>
      <c r="C459" s="272"/>
      <c r="D459" s="256" t="s">
        <v>174</v>
      </c>
      <c r="E459" s="273" t="s">
        <v>1</v>
      </c>
      <c r="F459" s="274" t="s">
        <v>648</v>
      </c>
      <c r="G459" s="272"/>
      <c r="H459" s="275">
        <v>11.199999999999999</v>
      </c>
      <c r="I459" s="276"/>
      <c r="J459" s="272"/>
      <c r="K459" s="272"/>
      <c r="L459" s="277"/>
      <c r="M459" s="278"/>
      <c r="N459" s="279"/>
      <c r="O459" s="279"/>
      <c r="P459" s="279"/>
      <c r="Q459" s="279"/>
      <c r="R459" s="279"/>
      <c r="S459" s="279"/>
      <c r="T459" s="280"/>
      <c r="U459" s="14"/>
      <c r="V459" s="14"/>
      <c r="W459" s="14"/>
      <c r="X459" s="14"/>
      <c r="Y459" s="14"/>
      <c r="Z459" s="14"/>
      <c r="AA459" s="14"/>
      <c r="AB459" s="14"/>
      <c r="AC459" s="14"/>
      <c r="AD459" s="14"/>
      <c r="AE459" s="14"/>
      <c r="AT459" s="281" t="s">
        <v>174</v>
      </c>
      <c r="AU459" s="281" t="s">
        <v>82</v>
      </c>
      <c r="AV459" s="14" t="s">
        <v>82</v>
      </c>
      <c r="AW459" s="14" t="s">
        <v>30</v>
      </c>
      <c r="AX459" s="14" t="s">
        <v>73</v>
      </c>
      <c r="AY459" s="281" t="s">
        <v>161</v>
      </c>
    </row>
    <row r="460" s="15" customFormat="1">
      <c r="A460" s="15"/>
      <c r="B460" s="282"/>
      <c r="C460" s="283"/>
      <c r="D460" s="256" t="s">
        <v>174</v>
      </c>
      <c r="E460" s="284" t="s">
        <v>1</v>
      </c>
      <c r="F460" s="285" t="s">
        <v>180</v>
      </c>
      <c r="G460" s="283"/>
      <c r="H460" s="286">
        <v>16.533000000000001</v>
      </c>
      <c r="I460" s="287"/>
      <c r="J460" s="283"/>
      <c r="K460" s="283"/>
      <c r="L460" s="288"/>
      <c r="M460" s="289"/>
      <c r="N460" s="290"/>
      <c r="O460" s="290"/>
      <c r="P460" s="290"/>
      <c r="Q460" s="290"/>
      <c r="R460" s="290"/>
      <c r="S460" s="290"/>
      <c r="T460" s="291"/>
      <c r="U460" s="15"/>
      <c r="V460" s="15"/>
      <c r="W460" s="15"/>
      <c r="X460" s="15"/>
      <c r="Y460" s="15"/>
      <c r="Z460" s="15"/>
      <c r="AA460" s="15"/>
      <c r="AB460" s="15"/>
      <c r="AC460" s="15"/>
      <c r="AD460" s="15"/>
      <c r="AE460" s="15"/>
      <c r="AT460" s="292" t="s">
        <v>174</v>
      </c>
      <c r="AU460" s="292" t="s">
        <v>82</v>
      </c>
      <c r="AV460" s="15" t="s">
        <v>168</v>
      </c>
      <c r="AW460" s="15" t="s">
        <v>30</v>
      </c>
      <c r="AX460" s="15" t="s">
        <v>80</v>
      </c>
      <c r="AY460" s="292" t="s">
        <v>161</v>
      </c>
    </row>
    <row r="461" s="2" customFormat="1" ht="24" customHeight="1">
      <c r="A461" s="38"/>
      <c r="B461" s="39"/>
      <c r="C461" s="243" t="s">
        <v>610</v>
      </c>
      <c r="D461" s="243" t="s">
        <v>163</v>
      </c>
      <c r="E461" s="244" t="s">
        <v>651</v>
      </c>
      <c r="F461" s="245" t="s">
        <v>652</v>
      </c>
      <c r="G461" s="246" t="s">
        <v>183</v>
      </c>
      <c r="H461" s="247">
        <v>23.109000000000002</v>
      </c>
      <c r="I461" s="248"/>
      <c r="J461" s="249">
        <f>ROUND(I461*H461,2)</f>
        <v>0</v>
      </c>
      <c r="K461" s="245" t="s">
        <v>167</v>
      </c>
      <c r="L461" s="44"/>
      <c r="M461" s="250" t="s">
        <v>1</v>
      </c>
      <c r="N461" s="251" t="s">
        <v>38</v>
      </c>
      <c r="O461" s="91"/>
      <c r="P461" s="252">
        <f>O461*H461</f>
        <v>0</v>
      </c>
      <c r="Q461" s="252">
        <v>0.50375000000000003</v>
      </c>
      <c r="R461" s="252">
        <f>Q461*H461</f>
        <v>11.641158750000002</v>
      </c>
      <c r="S461" s="252">
        <v>2.5</v>
      </c>
      <c r="T461" s="253">
        <f>S461*H461</f>
        <v>57.772500000000008</v>
      </c>
      <c r="U461" s="38"/>
      <c r="V461" s="38"/>
      <c r="W461" s="38"/>
      <c r="X461" s="38"/>
      <c r="Y461" s="38"/>
      <c r="Z461" s="38"/>
      <c r="AA461" s="38"/>
      <c r="AB461" s="38"/>
      <c r="AC461" s="38"/>
      <c r="AD461" s="38"/>
      <c r="AE461" s="38"/>
      <c r="AR461" s="254" t="s">
        <v>168</v>
      </c>
      <c r="AT461" s="254" t="s">
        <v>163</v>
      </c>
      <c r="AU461" s="254" t="s">
        <v>82</v>
      </c>
      <c r="AY461" s="17" t="s">
        <v>161</v>
      </c>
      <c r="BE461" s="255">
        <f>IF(N461="základní",J461,0)</f>
        <v>0</v>
      </c>
      <c r="BF461" s="255">
        <f>IF(N461="snížená",J461,0)</f>
        <v>0</v>
      </c>
      <c r="BG461" s="255">
        <f>IF(N461="zákl. přenesená",J461,0)</f>
        <v>0</v>
      </c>
      <c r="BH461" s="255">
        <f>IF(N461="sníž. přenesená",J461,0)</f>
        <v>0</v>
      </c>
      <c r="BI461" s="255">
        <f>IF(N461="nulová",J461,0)</f>
        <v>0</v>
      </c>
      <c r="BJ461" s="17" t="s">
        <v>80</v>
      </c>
      <c r="BK461" s="255">
        <f>ROUND(I461*H461,2)</f>
        <v>0</v>
      </c>
      <c r="BL461" s="17" t="s">
        <v>168</v>
      </c>
      <c r="BM461" s="254" t="s">
        <v>1790</v>
      </c>
    </row>
    <row r="462" s="2" customFormat="1">
      <c r="A462" s="38"/>
      <c r="B462" s="39"/>
      <c r="C462" s="40"/>
      <c r="D462" s="256" t="s">
        <v>170</v>
      </c>
      <c r="E462" s="40"/>
      <c r="F462" s="257" t="s">
        <v>654</v>
      </c>
      <c r="G462" s="40"/>
      <c r="H462" s="40"/>
      <c r="I462" s="154"/>
      <c r="J462" s="40"/>
      <c r="K462" s="40"/>
      <c r="L462" s="44"/>
      <c r="M462" s="258"/>
      <c r="N462" s="259"/>
      <c r="O462" s="91"/>
      <c r="P462" s="91"/>
      <c r="Q462" s="91"/>
      <c r="R462" s="91"/>
      <c r="S462" s="91"/>
      <c r="T462" s="92"/>
      <c r="U462" s="38"/>
      <c r="V462" s="38"/>
      <c r="W462" s="38"/>
      <c r="X462" s="38"/>
      <c r="Y462" s="38"/>
      <c r="Z462" s="38"/>
      <c r="AA462" s="38"/>
      <c r="AB462" s="38"/>
      <c r="AC462" s="38"/>
      <c r="AD462" s="38"/>
      <c r="AE462" s="38"/>
      <c r="AT462" s="17" t="s">
        <v>170</v>
      </c>
      <c r="AU462" s="17" t="s">
        <v>82</v>
      </c>
    </row>
    <row r="463" s="2" customFormat="1">
      <c r="A463" s="38"/>
      <c r="B463" s="39"/>
      <c r="C463" s="40"/>
      <c r="D463" s="256" t="s">
        <v>172</v>
      </c>
      <c r="E463" s="40"/>
      <c r="F463" s="260" t="s">
        <v>655</v>
      </c>
      <c r="G463" s="40"/>
      <c r="H463" s="40"/>
      <c r="I463" s="154"/>
      <c r="J463" s="40"/>
      <c r="K463" s="40"/>
      <c r="L463" s="44"/>
      <c r="M463" s="258"/>
      <c r="N463" s="259"/>
      <c r="O463" s="91"/>
      <c r="P463" s="91"/>
      <c r="Q463" s="91"/>
      <c r="R463" s="91"/>
      <c r="S463" s="91"/>
      <c r="T463" s="92"/>
      <c r="U463" s="38"/>
      <c r="V463" s="38"/>
      <c r="W463" s="38"/>
      <c r="X463" s="38"/>
      <c r="Y463" s="38"/>
      <c r="Z463" s="38"/>
      <c r="AA463" s="38"/>
      <c r="AB463" s="38"/>
      <c r="AC463" s="38"/>
      <c r="AD463" s="38"/>
      <c r="AE463" s="38"/>
      <c r="AT463" s="17" t="s">
        <v>172</v>
      </c>
      <c r="AU463" s="17" t="s">
        <v>82</v>
      </c>
    </row>
    <row r="464" s="14" customFormat="1">
      <c r="A464" s="14"/>
      <c r="B464" s="271"/>
      <c r="C464" s="272"/>
      <c r="D464" s="256" t="s">
        <v>174</v>
      </c>
      <c r="E464" s="273" t="s">
        <v>1</v>
      </c>
      <c r="F464" s="274" t="s">
        <v>1791</v>
      </c>
      <c r="G464" s="272"/>
      <c r="H464" s="275">
        <v>6.367</v>
      </c>
      <c r="I464" s="276"/>
      <c r="J464" s="272"/>
      <c r="K464" s="272"/>
      <c r="L464" s="277"/>
      <c r="M464" s="278"/>
      <c r="N464" s="279"/>
      <c r="O464" s="279"/>
      <c r="P464" s="279"/>
      <c r="Q464" s="279"/>
      <c r="R464" s="279"/>
      <c r="S464" s="279"/>
      <c r="T464" s="280"/>
      <c r="U464" s="14"/>
      <c r="V464" s="14"/>
      <c r="W464" s="14"/>
      <c r="X464" s="14"/>
      <c r="Y464" s="14"/>
      <c r="Z464" s="14"/>
      <c r="AA464" s="14"/>
      <c r="AB464" s="14"/>
      <c r="AC464" s="14"/>
      <c r="AD464" s="14"/>
      <c r="AE464" s="14"/>
      <c r="AT464" s="281" t="s">
        <v>174</v>
      </c>
      <c r="AU464" s="281" t="s">
        <v>82</v>
      </c>
      <c r="AV464" s="14" t="s">
        <v>82</v>
      </c>
      <c r="AW464" s="14" t="s">
        <v>30</v>
      </c>
      <c r="AX464" s="14" t="s">
        <v>73</v>
      </c>
      <c r="AY464" s="281" t="s">
        <v>161</v>
      </c>
    </row>
    <row r="465" s="14" customFormat="1">
      <c r="A465" s="14"/>
      <c r="B465" s="271"/>
      <c r="C465" s="272"/>
      <c r="D465" s="256" t="s">
        <v>174</v>
      </c>
      <c r="E465" s="273" t="s">
        <v>1</v>
      </c>
      <c r="F465" s="274" t="s">
        <v>1792</v>
      </c>
      <c r="G465" s="272"/>
      <c r="H465" s="275">
        <v>4.0019999999999998</v>
      </c>
      <c r="I465" s="276"/>
      <c r="J465" s="272"/>
      <c r="K465" s="272"/>
      <c r="L465" s="277"/>
      <c r="M465" s="278"/>
      <c r="N465" s="279"/>
      <c r="O465" s="279"/>
      <c r="P465" s="279"/>
      <c r="Q465" s="279"/>
      <c r="R465" s="279"/>
      <c r="S465" s="279"/>
      <c r="T465" s="280"/>
      <c r="U465" s="14"/>
      <c r="V465" s="14"/>
      <c r="W465" s="14"/>
      <c r="X465" s="14"/>
      <c r="Y465" s="14"/>
      <c r="Z465" s="14"/>
      <c r="AA465" s="14"/>
      <c r="AB465" s="14"/>
      <c r="AC465" s="14"/>
      <c r="AD465" s="14"/>
      <c r="AE465" s="14"/>
      <c r="AT465" s="281" t="s">
        <v>174</v>
      </c>
      <c r="AU465" s="281" t="s">
        <v>82</v>
      </c>
      <c r="AV465" s="14" t="s">
        <v>82</v>
      </c>
      <c r="AW465" s="14" t="s">
        <v>30</v>
      </c>
      <c r="AX465" s="14" t="s">
        <v>73</v>
      </c>
      <c r="AY465" s="281" t="s">
        <v>161</v>
      </c>
    </row>
    <row r="466" s="14" customFormat="1">
      <c r="A466" s="14"/>
      <c r="B466" s="271"/>
      <c r="C466" s="272"/>
      <c r="D466" s="256" t="s">
        <v>174</v>
      </c>
      <c r="E466" s="273" t="s">
        <v>1</v>
      </c>
      <c r="F466" s="274" t="s">
        <v>1793</v>
      </c>
      <c r="G466" s="272"/>
      <c r="H466" s="275">
        <v>12.74</v>
      </c>
      <c r="I466" s="276"/>
      <c r="J466" s="272"/>
      <c r="K466" s="272"/>
      <c r="L466" s="277"/>
      <c r="M466" s="278"/>
      <c r="N466" s="279"/>
      <c r="O466" s="279"/>
      <c r="P466" s="279"/>
      <c r="Q466" s="279"/>
      <c r="R466" s="279"/>
      <c r="S466" s="279"/>
      <c r="T466" s="280"/>
      <c r="U466" s="14"/>
      <c r="V466" s="14"/>
      <c r="W466" s="14"/>
      <c r="X466" s="14"/>
      <c r="Y466" s="14"/>
      <c r="Z466" s="14"/>
      <c r="AA466" s="14"/>
      <c r="AB466" s="14"/>
      <c r="AC466" s="14"/>
      <c r="AD466" s="14"/>
      <c r="AE466" s="14"/>
      <c r="AT466" s="281" t="s">
        <v>174</v>
      </c>
      <c r="AU466" s="281" t="s">
        <v>82</v>
      </c>
      <c r="AV466" s="14" t="s">
        <v>82</v>
      </c>
      <c r="AW466" s="14" t="s">
        <v>30</v>
      </c>
      <c r="AX466" s="14" t="s">
        <v>73</v>
      </c>
      <c r="AY466" s="281" t="s">
        <v>161</v>
      </c>
    </row>
    <row r="467" s="15" customFormat="1">
      <c r="A467" s="15"/>
      <c r="B467" s="282"/>
      <c r="C467" s="283"/>
      <c r="D467" s="256" t="s">
        <v>174</v>
      </c>
      <c r="E467" s="284" t="s">
        <v>1</v>
      </c>
      <c r="F467" s="285" t="s">
        <v>180</v>
      </c>
      <c r="G467" s="283"/>
      <c r="H467" s="286">
        <v>23.109000000000002</v>
      </c>
      <c r="I467" s="287"/>
      <c r="J467" s="283"/>
      <c r="K467" s="283"/>
      <c r="L467" s="288"/>
      <c r="M467" s="289"/>
      <c r="N467" s="290"/>
      <c r="O467" s="290"/>
      <c r="P467" s="290"/>
      <c r="Q467" s="290"/>
      <c r="R467" s="290"/>
      <c r="S467" s="290"/>
      <c r="T467" s="291"/>
      <c r="U467" s="15"/>
      <c r="V467" s="15"/>
      <c r="W467" s="15"/>
      <c r="X467" s="15"/>
      <c r="Y467" s="15"/>
      <c r="Z467" s="15"/>
      <c r="AA467" s="15"/>
      <c r="AB467" s="15"/>
      <c r="AC467" s="15"/>
      <c r="AD467" s="15"/>
      <c r="AE467" s="15"/>
      <c r="AT467" s="292" t="s">
        <v>174</v>
      </c>
      <c r="AU467" s="292" t="s">
        <v>82</v>
      </c>
      <c r="AV467" s="15" t="s">
        <v>168</v>
      </c>
      <c r="AW467" s="15" t="s">
        <v>30</v>
      </c>
      <c r="AX467" s="15" t="s">
        <v>80</v>
      </c>
      <c r="AY467" s="292" t="s">
        <v>161</v>
      </c>
    </row>
    <row r="468" s="2" customFormat="1" ht="24" customHeight="1">
      <c r="A468" s="38"/>
      <c r="B468" s="39"/>
      <c r="C468" s="243" t="s">
        <v>616</v>
      </c>
      <c r="D468" s="243" t="s">
        <v>163</v>
      </c>
      <c r="E468" s="244" t="s">
        <v>1094</v>
      </c>
      <c r="F468" s="245" t="s">
        <v>1095</v>
      </c>
      <c r="G468" s="246" t="s">
        <v>166</v>
      </c>
      <c r="H468" s="247">
        <v>110.986</v>
      </c>
      <c r="I468" s="248"/>
      <c r="J468" s="249">
        <f>ROUND(I468*H468,2)</f>
        <v>0</v>
      </c>
      <c r="K468" s="245" t="s">
        <v>167</v>
      </c>
      <c r="L468" s="44"/>
      <c r="M468" s="250" t="s">
        <v>1</v>
      </c>
      <c r="N468" s="251" t="s">
        <v>38</v>
      </c>
      <c r="O468" s="91"/>
      <c r="P468" s="252">
        <f>O468*H468</f>
        <v>0</v>
      </c>
      <c r="Q468" s="252">
        <v>0.039081999999999999</v>
      </c>
      <c r="R468" s="252">
        <f>Q468*H468</f>
        <v>4.3375548520000002</v>
      </c>
      <c r="S468" s="252">
        <v>0</v>
      </c>
      <c r="T468" s="253">
        <f>S468*H468</f>
        <v>0</v>
      </c>
      <c r="U468" s="38"/>
      <c r="V468" s="38"/>
      <c r="W468" s="38"/>
      <c r="X468" s="38"/>
      <c r="Y468" s="38"/>
      <c r="Z468" s="38"/>
      <c r="AA468" s="38"/>
      <c r="AB468" s="38"/>
      <c r="AC468" s="38"/>
      <c r="AD468" s="38"/>
      <c r="AE468" s="38"/>
      <c r="AR468" s="254" t="s">
        <v>168</v>
      </c>
      <c r="AT468" s="254" t="s">
        <v>163</v>
      </c>
      <c r="AU468" s="254" t="s">
        <v>82</v>
      </c>
      <c r="AY468" s="17" t="s">
        <v>161</v>
      </c>
      <c r="BE468" s="255">
        <f>IF(N468="základní",J468,0)</f>
        <v>0</v>
      </c>
      <c r="BF468" s="255">
        <f>IF(N468="snížená",J468,0)</f>
        <v>0</v>
      </c>
      <c r="BG468" s="255">
        <f>IF(N468="zákl. přenesená",J468,0)</f>
        <v>0</v>
      </c>
      <c r="BH468" s="255">
        <f>IF(N468="sníž. přenesená",J468,0)</f>
        <v>0</v>
      </c>
      <c r="BI468" s="255">
        <f>IF(N468="nulová",J468,0)</f>
        <v>0</v>
      </c>
      <c r="BJ468" s="17" t="s">
        <v>80</v>
      </c>
      <c r="BK468" s="255">
        <f>ROUND(I468*H468,2)</f>
        <v>0</v>
      </c>
      <c r="BL468" s="17" t="s">
        <v>168</v>
      </c>
      <c r="BM468" s="254" t="s">
        <v>1794</v>
      </c>
    </row>
    <row r="469" s="2" customFormat="1">
      <c r="A469" s="38"/>
      <c r="B469" s="39"/>
      <c r="C469" s="40"/>
      <c r="D469" s="256" t="s">
        <v>170</v>
      </c>
      <c r="E469" s="40"/>
      <c r="F469" s="257" t="s">
        <v>1097</v>
      </c>
      <c r="G469" s="40"/>
      <c r="H469" s="40"/>
      <c r="I469" s="154"/>
      <c r="J469" s="40"/>
      <c r="K469" s="40"/>
      <c r="L469" s="44"/>
      <c r="M469" s="258"/>
      <c r="N469" s="259"/>
      <c r="O469" s="91"/>
      <c r="P469" s="91"/>
      <c r="Q469" s="91"/>
      <c r="R469" s="91"/>
      <c r="S469" s="91"/>
      <c r="T469" s="92"/>
      <c r="U469" s="38"/>
      <c r="V469" s="38"/>
      <c r="W469" s="38"/>
      <c r="X469" s="38"/>
      <c r="Y469" s="38"/>
      <c r="Z469" s="38"/>
      <c r="AA469" s="38"/>
      <c r="AB469" s="38"/>
      <c r="AC469" s="38"/>
      <c r="AD469" s="38"/>
      <c r="AE469" s="38"/>
      <c r="AT469" s="17" t="s">
        <v>170</v>
      </c>
      <c r="AU469" s="17" t="s">
        <v>82</v>
      </c>
    </row>
    <row r="470" s="2" customFormat="1">
      <c r="A470" s="38"/>
      <c r="B470" s="39"/>
      <c r="C470" s="40"/>
      <c r="D470" s="256" t="s">
        <v>172</v>
      </c>
      <c r="E470" s="40"/>
      <c r="F470" s="260" t="s">
        <v>673</v>
      </c>
      <c r="G470" s="40"/>
      <c r="H470" s="40"/>
      <c r="I470" s="154"/>
      <c r="J470" s="40"/>
      <c r="K470" s="40"/>
      <c r="L470" s="44"/>
      <c r="M470" s="258"/>
      <c r="N470" s="259"/>
      <c r="O470" s="91"/>
      <c r="P470" s="91"/>
      <c r="Q470" s="91"/>
      <c r="R470" s="91"/>
      <c r="S470" s="91"/>
      <c r="T470" s="92"/>
      <c r="U470" s="38"/>
      <c r="V470" s="38"/>
      <c r="W470" s="38"/>
      <c r="X470" s="38"/>
      <c r="Y470" s="38"/>
      <c r="Z470" s="38"/>
      <c r="AA470" s="38"/>
      <c r="AB470" s="38"/>
      <c r="AC470" s="38"/>
      <c r="AD470" s="38"/>
      <c r="AE470" s="38"/>
      <c r="AT470" s="17" t="s">
        <v>172</v>
      </c>
      <c r="AU470" s="17" t="s">
        <v>82</v>
      </c>
    </row>
    <row r="471" s="13" customFormat="1">
      <c r="A471" s="13"/>
      <c r="B471" s="261"/>
      <c r="C471" s="262"/>
      <c r="D471" s="256" t="s">
        <v>174</v>
      </c>
      <c r="E471" s="263" t="s">
        <v>1</v>
      </c>
      <c r="F471" s="264" t="s">
        <v>1779</v>
      </c>
      <c r="G471" s="262"/>
      <c r="H471" s="263" t="s">
        <v>1</v>
      </c>
      <c r="I471" s="265"/>
      <c r="J471" s="262"/>
      <c r="K471" s="262"/>
      <c r="L471" s="266"/>
      <c r="M471" s="267"/>
      <c r="N471" s="268"/>
      <c r="O471" s="268"/>
      <c r="P471" s="268"/>
      <c r="Q471" s="268"/>
      <c r="R471" s="268"/>
      <c r="S471" s="268"/>
      <c r="T471" s="269"/>
      <c r="U471" s="13"/>
      <c r="V471" s="13"/>
      <c r="W471" s="13"/>
      <c r="X471" s="13"/>
      <c r="Y471" s="13"/>
      <c r="Z471" s="13"/>
      <c r="AA471" s="13"/>
      <c r="AB471" s="13"/>
      <c r="AC471" s="13"/>
      <c r="AD471" s="13"/>
      <c r="AE471" s="13"/>
      <c r="AT471" s="270" t="s">
        <v>174</v>
      </c>
      <c r="AU471" s="270" t="s">
        <v>82</v>
      </c>
      <c r="AV471" s="13" t="s">
        <v>80</v>
      </c>
      <c r="AW471" s="13" t="s">
        <v>30</v>
      </c>
      <c r="AX471" s="13" t="s">
        <v>73</v>
      </c>
      <c r="AY471" s="270" t="s">
        <v>161</v>
      </c>
    </row>
    <row r="472" s="14" customFormat="1">
      <c r="A472" s="14"/>
      <c r="B472" s="271"/>
      <c r="C472" s="272"/>
      <c r="D472" s="256" t="s">
        <v>174</v>
      </c>
      <c r="E472" s="273" t="s">
        <v>1</v>
      </c>
      <c r="F472" s="274" t="s">
        <v>1780</v>
      </c>
      <c r="G472" s="272"/>
      <c r="H472" s="275">
        <v>29.885999999999999</v>
      </c>
      <c r="I472" s="276"/>
      <c r="J472" s="272"/>
      <c r="K472" s="272"/>
      <c r="L472" s="277"/>
      <c r="M472" s="278"/>
      <c r="N472" s="279"/>
      <c r="O472" s="279"/>
      <c r="P472" s="279"/>
      <c r="Q472" s="279"/>
      <c r="R472" s="279"/>
      <c r="S472" s="279"/>
      <c r="T472" s="280"/>
      <c r="U472" s="14"/>
      <c r="V472" s="14"/>
      <c r="W472" s="14"/>
      <c r="X472" s="14"/>
      <c r="Y472" s="14"/>
      <c r="Z472" s="14"/>
      <c r="AA472" s="14"/>
      <c r="AB472" s="14"/>
      <c r="AC472" s="14"/>
      <c r="AD472" s="14"/>
      <c r="AE472" s="14"/>
      <c r="AT472" s="281" t="s">
        <v>174</v>
      </c>
      <c r="AU472" s="281" t="s">
        <v>82</v>
      </c>
      <c r="AV472" s="14" t="s">
        <v>82</v>
      </c>
      <c r="AW472" s="14" t="s">
        <v>30</v>
      </c>
      <c r="AX472" s="14" t="s">
        <v>73</v>
      </c>
      <c r="AY472" s="281" t="s">
        <v>161</v>
      </c>
    </row>
    <row r="473" s="14" customFormat="1">
      <c r="A473" s="14"/>
      <c r="B473" s="271"/>
      <c r="C473" s="272"/>
      <c r="D473" s="256" t="s">
        <v>174</v>
      </c>
      <c r="E473" s="273" t="s">
        <v>1</v>
      </c>
      <c r="F473" s="274" t="s">
        <v>1781</v>
      </c>
      <c r="G473" s="272"/>
      <c r="H473" s="275">
        <v>28.062999999999999</v>
      </c>
      <c r="I473" s="276"/>
      <c r="J473" s="272"/>
      <c r="K473" s="272"/>
      <c r="L473" s="277"/>
      <c r="M473" s="278"/>
      <c r="N473" s="279"/>
      <c r="O473" s="279"/>
      <c r="P473" s="279"/>
      <c r="Q473" s="279"/>
      <c r="R473" s="279"/>
      <c r="S473" s="279"/>
      <c r="T473" s="280"/>
      <c r="U473" s="14"/>
      <c r="V473" s="14"/>
      <c r="W473" s="14"/>
      <c r="X473" s="14"/>
      <c r="Y473" s="14"/>
      <c r="Z473" s="14"/>
      <c r="AA473" s="14"/>
      <c r="AB473" s="14"/>
      <c r="AC473" s="14"/>
      <c r="AD473" s="14"/>
      <c r="AE473" s="14"/>
      <c r="AT473" s="281" t="s">
        <v>174</v>
      </c>
      <c r="AU473" s="281" t="s">
        <v>82</v>
      </c>
      <c r="AV473" s="14" t="s">
        <v>82</v>
      </c>
      <c r="AW473" s="14" t="s">
        <v>30</v>
      </c>
      <c r="AX473" s="14" t="s">
        <v>73</v>
      </c>
      <c r="AY473" s="281" t="s">
        <v>161</v>
      </c>
    </row>
    <row r="474" s="14" customFormat="1">
      <c r="A474" s="14"/>
      <c r="B474" s="271"/>
      <c r="C474" s="272"/>
      <c r="D474" s="256" t="s">
        <v>174</v>
      </c>
      <c r="E474" s="273" t="s">
        <v>1</v>
      </c>
      <c r="F474" s="274" t="s">
        <v>1782</v>
      </c>
      <c r="G474" s="272"/>
      <c r="H474" s="275">
        <v>29.181000000000001</v>
      </c>
      <c r="I474" s="276"/>
      <c r="J474" s="272"/>
      <c r="K474" s="272"/>
      <c r="L474" s="277"/>
      <c r="M474" s="278"/>
      <c r="N474" s="279"/>
      <c r="O474" s="279"/>
      <c r="P474" s="279"/>
      <c r="Q474" s="279"/>
      <c r="R474" s="279"/>
      <c r="S474" s="279"/>
      <c r="T474" s="280"/>
      <c r="U474" s="14"/>
      <c r="V474" s="14"/>
      <c r="W474" s="14"/>
      <c r="X474" s="14"/>
      <c r="Y474" s="14"/>
      <c r="Z474" s="14"/>
      <c r="AA474" s="14"/>
      <c r="AB474" s="14"/>
      <c r="AC474" s="14"/>
      <c r="AD474" s="14"/>
      <c r="AE474" s="14"/>
      <c r="AT474" s="281" t="s">
        <v>174</v>
      </c>
      <c r="AU474" s="281" t="s">
        <v>82</v>
      </c>
      <c r="AV474" s="14" t="s">
        <v>82</v>
      </c>
      <c r="AW474" s="14" t="s">
        <v>30</v>
      </c>
      <c r="AX474" s="14" t="s">
        <v>73</v>
      </c>
      <c r="AY474" s="281" t="s">
        <v>161</v>
      </c>
    </row>
    <row r="475" s="14" customFormat="1">
      <c r="A475" s="14"/>
      <c r="B475" s="271"/>
      <c r="C475" s="272"/>
      <c r="D475" s="256" t="s">
        <v>174</v>
      </c>
      <c r="E475" s="273" t="s">
        <v>1</v>
      </c>
      <c r="F475" s="274" t="s">
        <v>1783</v>
      </c>
      <c r="G475" s="272"/>
      <c r="H475" s="275">
        <v>13.019</v>
      </c>
      <c r="I475" s="276"/>
      <c r="J475" s="272"/>
      <c r="K475" s="272"/>
      <c r="L475" s="277"/>
      <c r="M475" s="278"/>
      <c r="N475" s="279"/>
      <c r="O475" s="279"/>
      <c r="P475" s="279"/>
      <c r="Q475" s="279"/>
      <c r="R475" s="279"/>
      <c r="S475" s="279"/>
      <c r="T475" s="280"/>
      <c r="U475" s="14"/>
      <c r="V475" s="14"/>
      <c r="W475" s="14"/>
      <c r="X475" s="14"/>
      <c r="Y475" s="14"/>
      <c r="Z475" s="14"/>
      <c r="AA475" s="14"/>
      <c r="AB475" s="14"/>
      <c r="AC475" s="14"/>
      <c r="AD475" s="14"/>
      <c r="AE475" s="14"/>
      <c r="AT475" s="281" t="s">
        <v>174</v>
      </c>
      <c r="AU475" s="281" t="s">
        <v>82</v>
      </c>
      <c r="AV475" s="14" t="s">
        <v>82</v>
      </c>
      <c r="AW475" s="14" t="s">
        <v>30</v>
      </c>
      <c r="AX475" s="14" t="s">
        <v>73</v>
      </c>
      <c r="AY475" s="281" t="s">
        <v>161</v>
      </c>
    </row>
    <row r="476" s="14" customFormat="1">
      <c r="A476" s="14"/>
      <c r="B476" s="271"/>
      <c r="C476" s="272"/>
      <c r="D476" s="256" t="s">
        <v>174</v>
      </c>
      <c r="E476" s="273" t="s">
        <v>1</v>
      </c>
      <c r="F476" s="274" t="s">
        <v>1784</v>
      </c>
      <c r="G476" s="272"/>
      <c r="H476" s="275">
        <v>10.837</v>
      </c>
      <c r="I476" s="276"/>
      <c r="J476" s="272"/>
      <c r="K476" s="272"/>
      <c r="L476" s="277"/>
      <c r="M476" s="278"/>
      <c r="N476" s="279"/>
      <c r="O476" s="279"/>
      <c r="P476" s="279"/>
      <c r="Q476" s="279"/>
      <c r="R476" s="279"/>
      <c r="S476" s="279"/>
      <c r="T476" s="280"/>
      <c r="U476" s="14"/>
      <c r="V476" s="14"/>
      <c r="W476" s="14"/>
      <c r="X476" s="14"/>
      <c r="Y476" s="14"/>
      <c r="Z476" s="14"/>
      <c r="AA476" s="14"/>
      <c r="AB476" s="14"/>
      <c r="AC476" s="14"/>
      <c r="AD476" s="14"/>
      <c r="AE476" s="14"/>
      <c r="AT476" s="281" t="s">
        <v>174</v>
      </c>
      <c r="AU476" s="281" t="s">
        <v>82</v>
      </c>
      <c r="AV476" s="14" t="s">
        <v>82</v>
      </c>
      <c r="AW476" s="14" t="s">
        <v>30</v>
      </c>
      <c r="AX476" s="14" t="s">
        <v>73</v>
      </c>
      <c r="AY476" s="281" t="s">
        <v>161</v>
      </c>
    </row>
    <row r="477" s="15" customFormat="1">
      <c r="A477" s="15"/>
      <c r="B477" s="282"/>
      <c r="C477" s="283"/>
      <c r="D477" s="256" t="s">
        <v>174</v>
      </c>
      <c r="E477" s="284" t="s">
        <v>1</v>
      </c>
      <c r="F477" s="285" t="s">
        <v>180</v>
      </c>
      <c r="G477" s="283"/>
      <c r="H477" s="286">
        <v>110.986</v>
      </c>
      <c r="I477" s="287"/>
      <c r="J477" s="283"/>
      <c r="K477" s="283"/>
      <c r="L477" s="288"/>
      <c r="M477" s="289"/>
      <c r="N477" s="290"/>
      <c r="O477" s="290"/>
      <c r="P477" s="290"/>
      <c r="Q477" s="290"/>
      <c r="R477" s="290"/>
      <c r="S477" s="290"/>
      <c r="T477" s="291"/>
      <c r="U477" s="15"/>
      <c r="V477" s="15"/>
      <c r="W477" s="15"/>
      <c r="X477" s="15"/>
      <c r="Y477" s="15"/>
      <c r="Z477" s="15"/>
      <c r="AA477" s="15"/>
      <c r="AB477" s="15"/>
      <c r="AC477" s="15"/>
      <c r="AD477" s="15"/>
      <c r="AE477" s="15"/>
      <c r="AT477" s="292" t="s">
        <v>174</v>
      </c>
      <c r="AU477" s="292" t="s">
        <v>82</v>
      </c>
      <c r="AV477" s="15" t="s">
        <v>168</v>
      </c>
      <c r="AW477" s="15" t="s">
        <v>30</v>
      </c>
      <c r="AX477" s="15" t="s">
        <v>80</v>
      </c>
      <c r="AY477" s="292" t="s">
        <v>161</v>
      </c>
    </row>
    <row r="478" s="2" customFormat="1" ht="24" customHeight="1">
      <c r="A478" s="38"/>
      <c r="B478" s="39"/>
      <c r="C478" s="243" t="s">
        <v>629</v>
      </c>
      <c r="D478" s="243" t="s">
        <v>163</v>
      </c>
      <c r="E478" s="244" t="s">
        <v>1795</v>
      </c>
      <c r="F478" s="245" t="s">
        <v>1796</v>
      </c>
      <c r="G478" s="246" t="s">
        <v>166</v>
      </c>
      <c r="H478" s="247">
        <v>110.986</v>
      </c>
      <c r="I478" s="248"/>
      <c r="J478" s="249">
        <f>ROUND(I478*H478,2)</f>
        <v>0</v>
      </c>
      <c r="K478" s="245" t="s">
        <v>167</v>
      </c>
      <c r="L478" s="44"/>
      <c r="M478" s="250" t="s">
        <v>1</v>
      </c>
      <c r="N478" s="251" t="s">
        <v>38</v>
      </c>
      <c r="O478" s="91"/>
      <c r="P478" s="252">
        <f>O478*H478</f>
        <v>0</v>
      </c>
      <c r="Q478" s="252">
        <v>0</v>
      </c>
      <c r="R478" s="252">
        <f>Q478*H478</f>
        <v>0</v>
      </c>
      <c r="S478" s="252">
        <v>0</v>
      </c>
      <c r="T478" s="253">
        <f>S478*H478</f>
        <v>0</v>
      </c>
      <c r="U478" s="38"/>
      <c r="V478" s="38"/>
      <c r="W478" s="38"/>
      <c r="X478" s="38"/>
      <c r="Y478" s="38"/>
      <c r="Z478" s="38"/>
      <c r="AA478" s="38"/>
      <c r="AB478" s="38"/>
      <c r="AC478" s="38"/>
      <c r="AD478" s="38"/>
      <c r="AE478" s="38"/>
      <c r="AR478" s="254" t="s">
        <v>168</v>
      </c>
      <c r="AT478" s="254" t="s">
        <v>163</v>
      </c>
      <c r="AU478" s="254" t="s">
        <v>82</v>
      </c>
      <c r="AY478" s="17" t="s">
        <v>161</v>
      </c>
      <c r="BE478" s="255">
        <f>IF(N478="základní",J478,0)</f>
        <v>0</v>
      </c>
      <c r="BF478" s="255">
        <f>IF(N478="snížená",J478,0)</f>
        <v>0</v>
      </c>
      <c r="BG478" s="255">
        <f>IF(N478="zákl. přenesená",J478,0)</f>
        <v>0</v>
      </c>
      <c r="BH478" s="255">
        <f>IF(N478="sníž. přenesená",J478,0)</f>
        <v>0</v>
      </c>
      <c r="BI478" s="255">
        <f>IF(N478="nulová",J478,0)</f>
        <v>0</v>
      </c>
      <c r="BJ478" s="17" t="s">
        <v>80</v>
      </c>
      <c r="BK478" s="255">
        <f>ROUND(I478*H478,2)</f>
        <v>0</v>
      </c>
      <c r="BL478" s="17" t="s">
        <v>168</v>
      </c>
      <c r="BM478" s="254" t="s">
        <v>1797</v>
      </c>
    </row>
    <row r="479" s="2" customFormat="1">
      <c r="A479" s="38"/>
      <c r="B479" s="39"/>
      <c r="C479" s="40"/>
      <c r="D479" s="256" t="s">
        <v>170</v>
      </c>
      <c r="E479" s="40"/>
      <c r="F479" s="257" t="s">
        <v>1798</v>
      </c>
      <c r="G479" s="40"/>
      <c r="H479" s="40"/>
      <c r="I479" s="154"/>
      <c r="J479" s="40"/>
      <c r="K479" s="40"/>
      <c r="L479" s="44"/>
      <c r="M479" s="258"/>
      <c r="N479" s="259"/>
      <c r="O479" s="91"/>
      <c r="P479" s="91"/>
      <c r="Q479" s="91"/>
      <c r="R479" s="91"/>
      <c r="S479" s="91"/>
      <c r="T479" s="92"/>
      <c r="U479" s="38"/>
      <c r="V479" s="38"/>
      <c r="W479" s="38"/>
      <c r="X479" s="38"/>
      <c r="Y479" s="38"/>
      <c r="Z479" s="38"/>
      <c r="AA479" s="38"/>
      <c r="AB479" s="38"/>
      <c r="AC479" s="38"/>
      <c r="AD479" s="38"/>
      <c r="AE479" s="38"/>
      <c r="AT479" s="17" t="s">
        <v>170</v>
      </c>
      <c r="AU479" s="17" t="s">
        <v>82</v>
      </c>
    </row>
    <row r="480" s="2" customFormat="1">
      <c r="A480" s="38"/>
      <c r="B480" s="39"/>
      <c r="C480" s="40"/>
      <c r="D480" s="256" t="s">
        <v>172</v>
      </c>
      <c r="E480" s="40"/>
      <c r="F480" s="260" t="s">
        <v>679</v>
      </c>
      <c r="G480" s="40"/>
      <c r="H480" s="40"/>
      <c r="I480" s="154"/>
      <c r="J480" s="40"/>
      <c r="K480" s="40"/>
      <c r="L480" s="44"/>
      <c r="M480" s="258"/>
      <c r="N480" s="259"/>
      <c r="O480" s="91"/>
      <c r="P480" s="91"/>
      <c r="Q480" s="91"/>
      <c r="R480" s="91"/>
      <c r="S480" s="91"/>
      <c r="T480" s="92"/>
      <c r="U480" s="38"/>
      <c r="V480" s="38"/>
      <c r="W480" s="38"/>
      <c r="X480" s="38"/>
      <c r="Y480" s="38"/>
      <c r="Z480" s="38"/>
      <c r="AA480" s="38"/>
      <c r="AB480" s="38"/>
      <c r="AC480" s="38"/>
      <c r="AD480" s="38"/>
      <c r="AE480" s="38"/>
      <c r="AT480" s="17" t="s">
        <v>172</v>
      </c>
      <c r="AU480" s="17" t="s">
        <v>82</v>
      </c>
    </row>
    <row r="481" s="2" customFormat="1" ht="24" customHeight="1">
      <c r="A481" s="38"/>
      <c r="B481" s="39"/>
      <c r="C481" s="243" t="s">
        <v>636</v>
      </c>
      <c r="D481" s="243" t="s">
        <v>163</v>
      </c>
      <c r="E481" s="244" t="s">
        <v>682</v>
      </c>
      <c r="F481" s="245" t="s">
        <v>683</v>
      </c>
      <c r="G481" s="246" t="s">
        <v>191</v>
      </c>
      <c r="H481" s="247">
        <v>52</v>
      </c>
      <c r="I481" s="248"/>
      <c r="J481" s="249">
        <f>ROUND(I481*H481,2)</f>
        <v>0</v>
      </c>
      <c r="K481" s="245" t="s">
        <v>167</v>
      </c>
      <c r="L481" s="44"/>
      <c r="M481" s="250" t="s">
        <v>1</v>
      </c>
      <c r="N481" s="251" t="s">
        <v>38</v>
      </c>
      <c r="O481" s="91"/>
      <c r="P481" s="252">
        <f>O481*H481</f>
        <v>0</v>
      </c>
      <c r="Q481" s="252">
        <v>0.00065061999999999997</v>
      </c>
      <c r="R481" s="252">
        <f>Q481*H481</f>
        <v>0.03383224</v>
      </c>
      <c r="S481" s="252">
        <v>0.001</v>
      </c>
      <c r="T481" s="253">
        <f>S481*H481</f>
        <v>0.052000000000000005</v>
      </c>
      <c r="U481" s="38"/>
      <c r="V481" s="38"/>
      <c r="W481" s="38"/>
      <c r="X481" s="38"/>
      <c r="Y481" s="38"/>
      <c r="Z481" s="38"/>
      <c r="AA481" s="38"/>
      <c r="AB481" s="38"/>
      <c r="AC481" s="38"/>
      <c r="AD481" s="38"/>
      <c r="AE481" s="38"/>
      <c r="AR481" s="254" t="s">
        <v>168</v>
      </c>
      <c r="AT481" s="254" t="s">
        <v>163</v>
      </c>
      <c r="AU481" s="254" t="s">
        <v>82</v>
      </c>
      <c r="AY481" s="17" t="s">
        <v>161</v>
      </c>
      <c r="BE481" s="255">
        <f>IF(N481="základní",J481,0)</f>
        <v>0</v>
      </c>
      <c r="BF481" s="255">
        <f>IF(N481="snížená",J481,0)</f>
        <v>0</v>
      </c>
      <c r="BG481" s="255">
        <f>IF(N481="zákl. přenesená",J481,0)</f>
        <v>0</v>
      </c>
      <c r="BH481" s="255">
        <f>IF(N481="sníž. přenesená",J481,0)</f>
        <v>0</v>
      </c>
      <c r="BI481" s="255">
        <f>IF(N481="nulová",J481,0)</f>
        <v>0</v>
      </c>
      <c r="BJ481" s="17" t="s">
        <v>80</v>
      </c>
      <c r="BK481" s="255">
        <f>ROUND(I481*H481,2)</f>
        <v>0</v>
      </c>
      <c r="BL481" s="17" t="s">
        <v>168</v>
      </c>
      <c r="BM481" s="254" t="s">
        <v>1799</v>
      </c>
    </row>
    <row r="482" s="2" customFormat="1">
      <c r="A482" s="38"/>
      <c r="B482" s="39"/>
      <c r="C482" s="40"/>
      <c r="D482" s="256" t="s">
        <v>170</v>
      </c>
      <c r="E482" s="40"/>
      <c r="F482" s="257" t="s">
        <v>685</v>
      </c>
      <c r="G482" s="40"/>
      <c r="H482" s="40"/>
      <c r="I482" s="154"/>
      <c r="J482" s="40"/>
      <c r="K482" s="40"/>
      <c r="L482" s="44"/>
      <c r="M482" s="258"/>
      <c r="N482" s="259"/>
      <c r="O482" s="91"/>
      <c r="P482" s="91"/>
      <c r="Q482" s="91"/>
      <c r="R482" s="91"/>
      <c r="S482" s="91"/>
      <c r="T482" s="92"/>
      <c r="U482" s="38"/>
      <c r="V482" s="38"/>
      <c r="W482" s="38"/>
      <c r="X482" s="38"/>
      <c r="Y482" s="38"/>
      <c r="Z482" s="38"/>
      <c r="AA482" s="38"/>
      <c r="AB482" s="38"/>
      <c r="AC482" s="38"/>
      <c r="AD482" s="38"/>
      <c r="AE482" s="38"/>
      <c r="AT482" s="17" t="s">
        <v>170</v>
      </c>
      <c r="AU482" s="17" t="s">
        <v>82</v>
      </c>
    </row>
    <row r="483" s="2" customFormat="1">
      <c r="A483" s="38"/>
      <c r="B483" s="39"/>
      <c r="C483" s="40"/>
      <c r="D483" s="256" t="s">
        <v>172</v>
      </c>
      <c r="E483" s="40"/>
      <c r="F483" s="260" t="s">
        <v>686</v>
      </c>
      <c r="G483" s="40"/>
      <c r="H483" s="40"/>
      <c r="I483" s="154"/>
      <c r="J483" s="40"/>
      <c r="K483" s="40"/>
      <c r="L483" s="44"/>
      <c r="M483" s="258"/>
      <c r="N483" s="259"/>
      <c r="O483" s="91"/>
      <c r="P483" s="91"/>
      <c r="Q483" s="91"/>
      <c r="R483" s="91"/>
      <c r="S483" s="91"/>
      <c r="T483" s="92"/>
      <c r="U483" s="38"/>
      <c r="V483" s="38"/>
      <c r="W483" s="38"/>
      <c r="X483" s="38"/>
      <c r="Y483" s="38"/>
      <c r="Z483" s="38"/>
      <c r="AA483" s="38"/>
      <c r="AB483" s="38"/>
      <c r="AC483" s="38"/>
      <c r="AD483" s="38"/>
      <c r="AE483" s="38"/>
      <c r="AT483" s="17" t="s">
        <v>172</v>
      </c>
      <c r="AU483" s="17" t="s">
        <v>82</v>
      </c>
    </row>
    <row r="484" s="14" customFormat="1">
      <c r="A484" s="14"/>
      <c r="B484" s="271"/>
      <c r="C484" s="272"/>
      <c r="D484" s="256" t="s">
        <v>174</v>
      </c>
      <c r="E484" s="273" t="s">
        <v>1</v>
      </c>
      <c r="F484" s="274" t="s">
        <v>1800</v>
      </c>
      <c r="G484" s="272"/>
      <c r="H484" s="275">
        <v>21.600000000000001</v>
      </c>
      <c r="I484" s="276"/>
      <c r="J484" s="272"/>
      <c r="K484" s="272"/>
      <c r="L484" s="277"/>
      <c r="M484" s="278"/>
      <c r="N484" s="279"/>
      <c r="O484" s="279"/>
      <c r="P484" s="279"/>
      <c r="Q484" s="279"/>
      <c r="R484" s="279"/>
      <c r="S484" s="279"/>
      <c r="T484" s="280"/>
      <c r="U484" s="14"/>
      <c r="V484" s="14"/>
      <c r="W484" s="14"/>
      <c r="X484" s="14"/>
      <c r="Y484" s="14"/>
      <c r="Z484" s="14"/>
      <c r="AA484" s="14"/>
      <c r="AB484" s="14"/>
      <c r="AC484" s="14"/>
      <c r="AD484" s="14"/>
      <c r="AE484" s="14"/>
      <c r="AT484" s="281" t="s">
        <v>174</v>
      </c>
      <c r="AU484" s="281" t="s">
        <v>82</v>
      </c>
      <c r="AV484" s="14" t="s">
        <v>82</v>
      </c>
      <c r="AW484" s="14" t="s">
        <v>30</v>
      </c>
      <c r="AX484" s="14" t="s">
        <v>73</v>
      </c>
      <c r="AY484" s="281" t="s">
        <v>161</v>
      </c>
    </row>
    <row r="485" s="14" customFormat="1">
      <c r="A485" s="14"/>
      <c r="B485" s="271"/>
      <c r="C485" s="272"/>
      <c r="D485" s="256" t="s">
        <v>174</v>
      </c>
      <c r="E485" s="273" t="s">
        <v>1</v>
      </c>
      <c r="F485" s="274" t="s">
        <v>1801</v>
      </c>
      <c r="G485" s="272"/>
      <c r="H485" s="275">
        <v>52</v>
      </c>
      <c r="I485" s="276"/>
      <c r="J485" s="272"/>
      <c r="K485" s="272"/>
      <c r="L485" s="277"/>
      <c r="M485" s="278"/>
      <c r="N485" s="279"/>
      <c r="O485" s="279"/>
      <c r="P485" s="279"/>
      <c r="Q485" s="279"/>
      <c r="R485" s="279"/>
      <c r="S485" s="279"/>
      <c r="T485" s="280"/>
      <c r="U485" s="14"/>
      <c r="V485" s="14"/>
      <c r="W485" s="14"/>
      <c r="X485" s="14"/>
      <c r="Y485" s="14"/>
      <c r="Z485" s="14"/>
      <c r="AA485" s="14"/>
      <c r="AB485" s="14"/>
      <c r="AC485" s="14"/>
      <c r="AD485" s="14"/>
      <c r="AE485" s="14"/>
      <c r="AT485" s="281" t="s">
        <v>174</v>
      </c>
      <c r="AU485" s="281" t="s">
        <v>82</v>
      </c>
      <c r="AV485" s="14" t="s">
        <v>82</v>
      </c>
      <c r="AW485" s="14" t="s">
        <v>30</v>
      </c>
      <c r="AX485" s="14" t="s">
        <v>80</v>
      </c>
      <c r="AY485" s="281" t="s">
        <v>161</v>
      </c>
    </row>
    <row r="486" s="12" customFormat="1" ht="22.8" customHeight="1">
      <c r="A486" s="12"/>
      <c r="B486" s="227"/>
      <c r="C486" s="228"/>
      <c r="D486" s="229" t="s">
        <v>72</v>
      </c>
      <c r="E486" s="241" t="s">
        <v>689</v>
      </c>
      <c r="F486" s="241" t="s">
        <v>690</v>
      </c>
      <c r="G486" s="228"/>
      <c r="H486" s="228"/>
      <c r="I486" s="231"/>
      <c r="J486" s="242">
        <f>BK486</f>
        <v>0</v>
      </c>
      <c r="K486" s="228"/>
      <c r="L486" s="233"/>
      <c r="M486" s="234"/>
      <c r="N486" s="235"/>
      <c r="O486" s="235"/>
      <c r="P486" s="236">
        <f>SUM(P487:P520)</f>
        <v>0</v>
      </c>
      <c r="Q486" s="235"/>
      <c r="R486" s="236">
        <f>SUM(R487:R520)</f>
        <v>0</v>
      </c>
      <c r="S486" s="235"/>
      <c r="T486" s="237">
        <f>SUM(T487:T520)</f>
        <v>0</v>
      </c>
      <c r="U486" s="12"/>
      <c r="V486" s="12"/>
      <c r="W486" s="12"/>
      <c r="X486" s="12"/>
      <c r="Y486" s="12"/>
      <c r="Z486" s="12"/>
      <c r="AA486" s="12"/>
      <c r="AB486" s="12"/>
      <c r="AC486" s="12"/>
      <c r="AD486" s="12"/>
      <c r="AE486" s="12"/>
      <c r="AR486" s="238" t="s">
        <v>80</v>
      </c>
      <c r="AT486" s="239" t="s">
        <v>72</v>
      </c>
      <c r="AU486" s="239" t="s">
        <v>80</v>
      </c>
      <c r="AY486" s="238" t="s">
        <v>161</v>
      </c>
      <c r="BK486" s="240">
        <f>SUM(BK487:BK520)</f>
        <v>0</v>
      </c>
    </row>
    <row r="487" s="2" customFormat="1" ht="24" customHeight="1">
      <c r="A487" s="38"/>
      <c r="B487" s="39"/>
      <c r="C487" s="243" t="s">
        <v>643</v>
      </c>
      <c r="D487" s="243" t="s">
        <v>163</v>
      </c>
      <c r="E487" s="244" t="s">
        <v>692</v>
      </c>
      <c r="F487" s="245" t="s">
        <v>693</v>
      </c>
      <c r="G487" s="246" t="s">
        <v>282</v>
      </c>
      <c r="H487" s="247">
        <v>4.3840000000000003</v>
      </c>
      <c r="I487" s="248"/>
      <c r="J487" s="249">
        <f>ROUND(I487*H487,2)</f>
        <v>0</v>
      </c>
      <c r="K487" s="245" t="s">
        <v>167</v>
      </c>
      <c r="L487" s="44"/>
      <c r="M487" s="250" t="s">
        <v>1</v>
      </c>
      <c r="N487" s="251" t="s">
        <v>38</v>
      </c>
      <c r="O487" s="91"/>
      <c r="P487" s="252">
        <f>O487*H487</f>
        <v>0</v>
      </c>
      <c r="Q487" s="252">
        <v>0</v>
      </c>
      <c r="R487" s="252">
        <f>Q487*H487</f>
        <v>0</v>
      </c>
      <c r="S487" s="252">
        <v>0</v>
      </c>
      <c r="T487" s="253">
        <f>S487*H487</f>
        <v>0</v>
      </c>
      <c r="U487" s="38"/>
      <c r="V487" s="38"/>
      <c r="W487" s="38"/>
      <c r="X487" s="38"/>
      <c r="Y487" s="38"/>
      <c r="Z487" s="38"/>
      <c r="AA487" s="38"/>
      <c r="AB487" s="38"/>
      <c r="AC487" s="38"/>
      <c r="AD487" s="38"/>
      <c r="AE487" s="38"/>
      <c r="AR487" s="254" t="s">
        <v>168</v>
      </c>
      <c r="AT487" s="254" t="s">
        <v>163</v>
      </c>
      <c r="AU487" s="254" t="s">
        <v>82</v>
      </c>
      <c r="AY487" s="17" t="s">
        <v>161</v>
      </c>
      <c r="BE487" s="255">
        <f>IF(N487="základní",J487,0)</f>
        <v>0</v>
      </c>
      <c r="BF487" s="255">
        <f>IF(N487="snížená",J487,0)</f>
        <v>0</v>
      </c>
      <c r="BG487" s="255">
        <f>IF(N487="zákl. přenesená",J487,0)</f>
        <v>0</v>
      </c>
      <c r="BH487" s="255">
        <f>IF(N487="sníž. přenesená",J487,0)</f>
        <v>0</v>
      </c>
      <c r="BI487" s="255">
        <f>IF(N487="nulová",J487,0)</f>
        <v>0</v>
      </c>
      <c r="BJ487" s="17" t="s">
        <v>80</v>
      </c>
      <c r="BK487" s="255">
        <f>ROUND(I487*H487,2)</f>
        <v>0</v>
      </c>
      <c r="BL487" s="17" t="s">
        <v>168</v>
      </c>
      <c r="BM487" s="254" t="s">
        <v>1802</v>
      </c>
    </row>
    <row r="488" s="2" customFormat="1">
      <c r="A488" s="38"/>
      <c r="B488" s="39"/>
      <c r="C488" s="40"/>
      <c r="D488" s="256" t="s">
        <v>170</v>
      </c>
      <c r="E488" s="40"/>
      <c r="F488" s="257" t="s">
        <v>695</v>
      </c>
      <c r="G488" s="40"/>
      <c r="H488" s="40"/>
      <c r="I488" s="154"/>
      <c r="J488" s="40"/>
      <c r="K488" s="40"/>
      <c r="L488" s="44"/>
      <c r="M488" s="258"/>
      <c r="N488" s="259"/>
      <c r="O488" s="91"/>
      <c r="P488" s="91"/>
      <c r="Q488" s="91"/>
      <c r="R488" s="91"/>
      <c r="S488" s="91"/>
      <c r="T488" s="92"/>
      <c r="U488" s="38"/>
      <c r="V488" s="38"/>
      <c r="W488" s="38"/>
      <c r="X488" s="38"/>
      <c r="Y488" s="38"/>
      <c r="Z488" s="38"/>
      <c r="AA488" s="38"/>
      <c r="AB488" s="38"/>
      <c r="AC488" s="38"/>
      <c r="AD488" s="38"/>
      <c r="AE488" s="38"/>
      <c r="AT488" s="17" t="s">
        <v>170</v>
      </c>
      <c r="AU488" s="17" t="s">
        <v>82</v>
      </c>
    </row>
    <row r="489" s="2" customFormat="1">
      <c r="A489" s="38"/>
      <c r="B489" s="39"/>
      <c r="C489" s="40"/>
      <c r="D489" s="256" t="s">
        <v>172</v>
      </c>
      <c r="E489" s="40"/>
      <c r="F489" s="260" t="s">
        <v>696</v>
      </c>
      <c r="G489" s="40"/>
      <c r="H489" s="40"/>
      <c r="I489" s="154"/>
      <c r="J489" s="40"/>
      <c r="K489" s="40"/>
      <c r="L489" s="44"/>
      <c r="M489" s="258"/>
      <c r="N489" s="259"/>
      <c r="O489" s="91"/>
      <c r="P489" s="91"/>
      <c r="Q489" s="91"/>
      <c r="R489" s="91"/>
      <c r="S489" s="91"/>
      <c r="T489" s="92"/>
      <c r="U489" s="38"/>
      <c r="V489" s="38"/>
      <c r="W489" s="38"/>
      <c r="X489" s="38"/>
      <c r="Y489" s="38"/>
      <c r="Z489" s="38"/>
      <c r="AA489" s="38"/>
      <c r="AB489" s="38"/>
      <c r="AC489" s="38"/>
      <c r="AD489" s="38"/>
      <c r="AE489" s="38"/>
      <c r="AT489" s="17" t="s">
        <v>172</v>
      </c>
      <c r="AU489" s="17" t="s">
        <v>82</v>
      </c>
    </row>
    <row r="490" s="2" customFormat="1">
      <c r="A490" s="38"/>
      <c r="B490" s="39"/>
      <c r="C490" s="40"/>
      <c r="D490" s="256" t="s">
        <v>195</v>
      </c>
      <c r="E490" s="40"/>
      <c r="F490" s="260" t="s">
        <v>697</v>
      </c>
      <c r="G490" s="40"/>
      <c r="H490" s="40"/>
      <c r="I490" s="154"/>
      <c r="J490" s="40"/>
      <c r="K490" s="40"/>
      <c r="L490" s="44"/>
      <c r="M490" s="258"/>
      <c r="N490" s="259"/>
      <c r="O490" s="91"/>
      <c r="P490" s="91"/>
      <c r="Q490" s="91"/>
      <c r="R490" s="91"/>
      <c r="S490" s="91"/>
      <c r="T490" s="92"/>
      <c r="U490" s="38"/>
      <c r="V490" s="38"/>
      <c r="W490" s="38"/>
      <c r="X490" s="38"/>
      <c r="Y490" s="38"/>
      <c r="Z490" s="38"/>
      <c r="AA490" s="38"/>
      <c r="AB490" s="38"/>
      <c r="AC490" s="38"/>
      <c r="AD490" s="38"/>
      <c r="AE490" s="38"/>
      <c r="AT490" s="17" t="s">
        <v>195</v>
      </c>
      <c r="AU490" s="17" t="s">
        <v>82</v>
      </c>
    </row>
    <row r="491" s="2" customFormat="1" ht="16.5" customHeight="1">
      <c r="A491" s="38"/>
      <c r="B491" s="39"/>
      <c r="C491" s="243" t="s">
        <v>650</v>
      </c>
      <c r="D491" s="243" t="s">
        <v>163</v>
      </c>
      <c r="E491" s="244" t="s">
        <v>1379</v>
      </c>
      <c r="F491" s="245" t="s">
        <v>1380</v>
      </c>
      <c r="G491" s="246" t="s">
        <v>282</v>
      </c>
      <c r="H491" s="247">
        <v>84.171000000000006</v>
      </c>
      <c r="I491" s="248"/>
      <c r="J491" s="249">
        <f>ROUND(I491*H491,2)</f>
        <v>0</v>
      </c>
      <c r="K491" s="245" t="s">
        <v>167</v>
      </c>
      <c r="L491" s="44"/>
      <c r="M491" s="250" t="s">
        <v>1</v>
      </c>
      <c r="N491" s="251" t="s">
        <v>38</v>
      </c>
      <c r="O491" s="91"/>
      <c r="P491" s="252">
        <f>O491*H491</f>
        <v>0</v>
      </c>
      <c r="Q491" s="252">
        <v>0</v>
      </c>
      <c r="R491" s="252">
        <f>Q491*H491</f>
        <v>0</v>
      </c>
      <c r="S491" s="252">
        <v>0</v>
      </c>
      <c r="T491" s="253">
        <f>S491*H491</f>
        <v>0</v>
      </c>
      <c r="U491" s="38"/>
      <c r="V491" s="38"/>
      <c r="W491" s="38"/>
      <c r="X491" s="38"/>
      <c r="Y491" s="38"/>
      <c r="Z491" s="38"/>
      <c r="AA491" s="38"/>
      <c r="AB491" s="38"/>
      <c r="AC491" s="38"/>
      <c r="AD491" s="38"/>
      <c r="AE491" s="38"/>
      <c r="AR491" s="254" t="s">
        <v>168</v>
      </c>
      <c r="AT491" s="254" t="s">
        <v>163</v>
      </c>
      <c r="AU491" s="254" t="s">
        <v>82</v>
      </c>
      <c r="AY491" s="17" t="s">
        <v>161</v>
      </c>
      <c r="BE491" s="255">
        <f>IF(N491="základní",J491,0)</f>
        <v>0</v>
      </c>
      <c r="BF491" s="255">
        <f>IF(N491="snížená",J491,0)</f>
        <v>0</v>
      </c>
      <c r="BG491" s="255">
        <f>IF(N491="zákl. přenesená",J491,0)</f>
        <v>0</v>
      </c>
      <c r="BH491" s="255">
        <f>IF(N491="sníž. přenesená",J491,0)</f>
        <v>0</v>
      </c>
      <c r="BI491" s="255">
        <f>IF(N491="nulová",J491,0)</f>
        <v>0</v>
      </c>
      <c r="BJ491" s="17" t="s">
        <v>80</v>
      </c>
      <c r="BK491" s="255">
        <f>ROUND(I491*H491,2)</f>
        <v>0</v>
      </c>
      <c r="BL491" s="17" t="s">
        <v>168</v>
      </c>
      <c r="BM491" s="254" t="s">
        <v>1803</v>
      </c>
    </row>
    <row r="492" s="2" customFormat="1">
      <c r="A492" s="38"/>
      <c r="B492" s="39"/>
      <c r="C492" s="40"/>
      <c r="D492" s="256" t="s">
        <v>170</v>
      </c>
      <c r="E492" s="40"/>
      <c r="F492" s="257" t="s">
        <v>1382</v>
      </c>
      <c r="G492" s="40"/>
      <c r="H492" s="40"/>
      <c r="I492" s="154"/>
      <c r="J492" s="40"/>
      <c r="K492" s="40"/>
      <c r="L492" s="44"/>
      <c r="M492" s="258"/>
      <c r="N492" s="259"/>
      <c r="O492" s="91"/>
      <c r="P492" s="91"/>
      <c r="Q492" s="91"/>
      <c r="R492" s="91"/>
      <c r="S492" s="91"/>
      <c r="T492" s="92"/>
      <c r="U492" s="38"/>
      <c r="V492" s="38"/>
      <c r="W492" s="38"/>
      <c r="X492" s="38"/>
      <c r="Y492" s="38"/>
      <c r="Z492" s="38"/>
      <c r="AA492" s="38"/>
      <c r="AB492" s="38"/>
      <c r="AC492" s="38"/>
      <c r="AD492" s="38"/>
      <c r="AE492" s="38"/>
      <c r="AT492" s="17" t="s">
        <v>170</v>
      </c>
      <c r="AU492" s="17" t="s">
        <v>82</v>
      </c>
    </row>
    <row r="493" s="2" customFormat="1">
      <c r="A493" s="38"/>
      <c r="B493" s="39"/>
      <c r="C493" s="40"/>
      <c r="D493" s="256" t="s">
        <v>172</v>
      </c>
      <c r="E493" s="40"/>
      <c r="F493" s="260" t="s">
        <v>1383</v>
      </c>
      <c r="G493" s="40"/>
      <c r="H493" s="40"/>
      <c r="I493" s="154"/>
      <c r="J493" s="40"/>
      <c r="K493" s="40"/>
      <c r="L493" s="44"/>
      <c r="M493" s="258"/>
      <c r="N493" s="259"/>
      <c r="O493" s="91"/>
      <c r="P493" s="91"/>
      <c r="Q493" s="91"/>
      <c r="R493" s="91"/>
      <c r="S493" s="91"/>
      <c r="T493" s="92"/>
      <c r="U493" s="38"/>
      <c r="V493" s="38"/>
      <c r="W493" s="38"/>
      <c r="X493" s="38"/>
      <c r="Y493" s="38"/>
      <c r="Z493" s="38"/>
      <c r="AA493" s="38"/>
      <c r="AB493" s="38"/>
      <c r="AC493" s="38"/>
      <c r="AD493" s="38"/>
      <c r="AE493" s="38"/>
      <c r="AT493" s="17" t="s">
        <v>172</v>
      </c>
      <c r="AU493" s="17" t="s">
        <v>82</v>
      </c>
    </row>
    <row r="494" s="2" customFormat="1">
      <c r="A494" s="38"/>
      <c r="B494" s="39"/>
      <c r="C494" s="40"/>
      <c r="D494" s="256" t="s">
        <v>195</v>
      </c>
      <c r="E494" s="40"/>
      <c r="F494" s="260" t="s">
        <v>1804</v>
      </c>
      <c r="G494" s="40"/>
      <c r="H494" s="40"/>
      <c r="I494" s="154"/>
      <c r="J494" s="40"/>
      <c r="K494" s="40"/>
      <c r="L494" s="44"/>
      <c r="M494" s="258"/>
      <c r="N494" s="259"/>
      <c r="O494" s="91"/>
      <c r="P494" s="91"/>
      <c r="Q494" s="91"/>
      <c r="R494" s="91"/>
      <c r="S494" s="91"/>
      <c r="T494" s="92"/>
      <c r="U494" s="38"/>
      <c r="V494" s="38"/>
      <c r="W494" s="38"/>
      <c r="X494" s="38"/>
      <c r="Y494" s="38"/>
      <c r="Z494" s="38"/>
      <c r="AA494" s="38"/>
      <c r="AB494" s="38"/>
      <c r="AC494" s="38"/>
      <c r="AD494" s="38"/>
      <c r="AE494" s="38"/>
      <c r="AT494" s="17" t="s">
        <v>195</v>
      </c>
      <c r="AU494" s="17" t="s">
        <v>82</v>
      </c>
    </row>
    <row r="495" s="14" customFormat="1">
      <c r="A495" s="14"/>
      <c r="B495" s="271"/>
      <c r="C495" s="272"/>
      <c r="D495" s="256" t="s">
        <v>174</v>
      </c>
      <c r="E495" s="273" t="s">
        <v>1</v>
      </c>
      <c r="F495" s="274" t="s">
        <v>1805</v>
      </c>
      <c r="G495" s="272"/>
      <c r="H495" s="275">
        <v>84.171000000000006</v>
      </c>
      <c r="I495" s="276"/>
      <c r="J495" s="272"/>
      <c r="K495" s="272"/>
      <c r="L495" s="277"/>
      <c r="M495" s="278"/>
      <c r="N495" s="279"/>
      <c r="O495" s="279"/>
      <c r="P495" s="279"/>
      <c r="Q495" s="279"/>
      <c r="R495" s="279"/>
      <c r="S495" s="279"/>
      <c r="T495" s="280"/>
      <c r="U495" s="14"/>
      <c r="V495" s="14"/>
      <c r="W495" s="14"/>
      <c r="X495" s="14"/>
      <c r="Y495" s="14"/>
      <c r="Z495" s="14"/>
      <c r="AA495" s="14"/>
      <c r="AB495" s="14"/>
      <c r="AC495" s="14"/>
      <c r="AD495" s="14"/>
      <c r="AE495" s="14"/>
      <c r="AT495" s="281" t="s">
        <v>174</v>
      </c>
      <c r="AU495" s="281" t="s">
        <v>82</v>
      </c>
      <c r="AV495" s="14" t="s">
        <v>82</v>
      </c>
      <c r="AW495" s="14" t="s">
        <v>30</v>
      </c>
      <c r="AX495" s="14" t="s">
        <v>80</v>
      </c>
      <c r="AY495" s="281" t="s">
        <v>161</v>
      </c>
    </row>
    <row r="496" s="2" customFormat="1" ht="16.5" customHeight="1">
      <c r="A496" s="38"/>
      <c r="B496" s="39"/>
      <c r="C496" s="243" t="s">
        <v>661</v>
      </c>
      <c r="D496" s="243" t="s">
        <v>163</v>
      </c>
      <c r="E496" s="244" t="s">
        <v>1385</v>
      </c>
      <c r="F496" s="245" t="s">
        <v>1386</v>
      </c>
      <c r="G496" s="246" t="s">
        <v>282</v>
      </c>
      <c r="H496" s="247">
        <v>168.34200000000001</v>
      </c>
      <c r="I496" s="248"/>
      <c r="J496" s="249">
        <f>ROUND(I496*H496,2)</f>
        <v>0</v>
      </c>
      <c r="K496" s="245" t="s">
        <v>167</v>
      </c>
      <c r="L496" s="44"/>
      <c r="M496" s="250" t="s">
        <v>1</v>
      </c>
      <c r="N496" s="251" t="s">
        <v>38</v>
      </c>
      <c r="O496" s="91"/>
      <c r="P496" s="252">
        <f>O496*H496</f>
        <v>0</v>
      </c>
      <c r="Q496" s="252">
        <v>0</v>
      </c>
      <c r="R496" s="252">
        <f>Q496*H496</f>
        <v>0</v>
      </c>
      <c r="S496" s="252">
        <v>0</v>
      </c>
      <c r="T496" s="253">
        <f>S496*H496</f>
        <v>0</v>
      </c>
      <c r="U496" s="38"/>
      <c r="V496" s="38"/>
      <c r="W496" s="38"/>
      <c r="X496" s="38"/>
      <c r="Y496" s="38"/>
      <c r="Z496" s="38"/>
      <c r="AA496" s="38"/>
      <c r="AB496" s="38"/>
      <c r="AC496" s="38"/>
      <c r="AD496" s="38"/>
      <c r="AE496" s="38"/>
      <c r="AR496" s="254" t="s">
        <v>168</v>
      </c>
      <c r="AT496" s="254" t="s">
        <v>163</v>
      </c>
      <c r="AU496" s="254" t="s">
        <v>82</v>
      </c>
      <c r="AY496" s="17" t="s">
        <v>161</v>
      </c>
      <c r="BE496" s="255">
        <f>IF(N496="základní",J496,0)</f>
        <v>0</v>
      </c>
      <c r="BF496" s="255">
        <f>IF(N496="snížená",J496,0)</f>
        <v>0</v>
      </c>
      <c r="BG496" s="255">
        <f>IF(N496="zákl. přenesená",J496,0)</f>
        <v>0</v>
      </c>
      <c r="BH496" s="255">
        <f>IF(N496="sníž. přenesená",J496,0)</f>
        <v>0</v>
      </c>
      <c r="BI496" s="255">
        <f>IF(N496="nulová",J496,0)</f>
        <v>0</v>
      </c>
      <c r="BJ496" s="17" t="s">
        <v>80</v>
      </c>
      <c r="BK496" s="255">
        <f>ROUND(I496*H496,2)</f>
        <v>0</v>
      </c>
      <c r="BL496" s="17" t="s">
        <v>168</v>
      </c>
      <c r="BM496" s="254" t="s">
        <v>1806</v>
      </c>
    </row>
    <row r="497" s="2" customFormat="1">
      <c r="A497" s="38"/>
      <c r="B497" s="39"/>
      <c r="C497" s="40"/>
      <c r="D497" s="256" t="s">
        <v>170</v>
      </c>
      <c r="E497" s="40"/>
      <c r="F497" s="257" t="s">
        <v>1388</v>
      </c>
      <c r="G497" s="40"/>
      <c r="H497" s="40"/>
      <c r="I497" s="154"/>
      <c r="J497" s="40"/>
      <c r="K497" s="40"/>
      <c r="L497" s="44"/>
      <c r="M497" s="258"/>
      <c r="N497" s="259"/>
      <c r="O497" s="91"/>
      <c r="P497" s="91"/>
      <c r="Q497" s="91"/>
      <c r="R497" s="91"/>
      <c r="S497" s="91"/>
      <c r="T497" s="92"/>
      <c r="U497" s="38"/>
      <c r="V497" s="38"/>
      <c r="W497" s="38"/>
      <c r="X497" s="38"/>
      <c r="Y497" s="38"/>
      <c r="Z497" s="38"/>
      <c r="AA497" s="38"/>
      <c r="AB497" s="38"/>
      <c r="AC497" s="38"/>
      <c r="AD497" s="38"/>
      <c r="AE497" s="38"/>
      <c r="AT497" s="17" t="s">
        <v>170</v>
      </c>
      <c r="AU497" s="17" t="s">
        <v>82</v>
      </c>
    </row>
    <row r="498" s="2" customFormat="1">
      <c r="A498" s="38"/>
      <c r="B498" s="39"/>
      <c r="C498" s="40"/>
      <c r="D498" s="256" t="s">
        <v>172</v>
      </c>
      <c r="E498" s="40"/>
      <c r="F498" s="260" t="s">
        <v>1383</v>
      </c>
      <c r="G498" s="40"/>
      <c r="H498" s="40"/>
      <c r="I498" s="154"/>
      <c r="J498" s="40"/>
      <c r="K498" s="40"/>
      <c r="L498" s="44"/>
      <c r="M498" s="258"/>
      <c r="N498" s="259"/>
      <c r="O498" s="91"/>
      <c r="P498" s="91"/>
      <c r="Q498" s="91"/>
      <c r="R498" s="91"/>
      <c r="S498" s="91"/>
      <c r="T498" s="92"/>
      <c r="U498" s="38"/>
      <c r="V498" s="38"/>
      <c r="W498" s="38"/>
      <c r="X498" s="38"/>
      <c r="Y498" s="38"/>
      <c r="Z498" s="38"/>
      <c r="AA498" s="38"/>
      <c r="AB498" s="38"/>
      <c r="AC498" s="38"/>
      <c r="AD498" s="38"/>
      <c r="AE498" s="38"/>
      <c r="AT498" s="17" t="s">
        <v>172</v>
      </c>
      <c r="AU498" s="17" t="s">
        <v>82</v>
      </c>
    </row>
    <row r="499" s="2" customFormat="1">
      <c r="A499" s="38"/>
      <c r="B499" s="39"/>
      <c r="C499" s="40"/>
      <c r="D499" s="256" t="s">
        <v>195</v>
      </c>
      <c r="E499" s="40"/>
      <c r="F499" s="260" t="s">
        <v>1807</v>
      </c>
      <c r="G499" s="40"/>
      <c r="H499" s="40"/>
      <c r="I499" s="154"/>
      <c r="J499" s="40"/>
      <c r="K499" s="40"/>
      <c r="L499" s="44"/>
      <c r="M499" s="258"/>
      <c r="N499" s="259"/>
      <c r="O499" s="91"/>
      <c r="P499" s="91"/>
      <c r="Q499" s="91"/>
      <c r="R499" s="91"/>
      <c r="S499" s="91"/>
      <c r="T499" s="92"/>
      <c r="U499" s="38"/>
      <c r="V499" s="38"/>
      <c r="W499" s="38"/>
      <c r="X499" s="38"/>
      <c r="Y499" s="38"/>
      <c r="Z499" s="38"/>
      <c r="AA499" s="38"/>
      <c r="AB499" s="38"/>
      <c r="AC499" s="38"/>
      <c r="AD499" s="38"/>
      <c r="AE499" s="38"/>
      <c r="AT499" s="17" t="s">
        <v>195</v>
      </c>
      <c r="AU499" s="17" t="s">
        <v>82</v>
      </c>
    </row>
    <row r="500" s="14" customFormat="1">
      <c r="A500" s="14"/>
      <c r="B500" s="271"/>
      <c r="C500" s="272"/>
      <c r="D500" s="256" t="s">
        <v>174</v>
      </c>
      <c r="E500" s="273" t="s">
        <v>1</v>
      </c>
      <c r="F500" s="274" t="s">
        <v>1808</v>
      </c>
      <c r="G500" s="272"/>
      <c r="H500" s="275">
        <v>168.34200000000001</v>
      </c>
      <c r="I500" s="276"/>
      <c r="J500" s="272"/>
      <c r="K500" s="272"/>
      <c r="L500" s="277"/>
      <c r="M500" s="278"/>
      <c r="N500" s="279"/>
      <c r="O500" s="279"/>
      <c r="P500" s="279"/>
      <c r="Q500" s="279"/>
      <c r="R500" s="279"/>
      <c r="S500" s="279"/>
      <c r="T500" s="280"/>
      <c r="U500" s="14"/>
      <c r="V500" s="14"/>
      <c r="W500" s="14"/>
      <c r="X500" s="14"/>
      <c r="Y500" s="14"/>
      <c r="Z500" s="14"/>
      <c r="AA500" s="14"/>
      <c r="AB500" s="14"/>
      <c r="AC500" s="14"/>
      <c r="AD500" s="14"/>
      <c r="AE500" s="14"/>
      <c r="AT500" s="281" t="s">
        <v>174</v>
      </c>
      <c r="AU500" s="281" t="s">
        <v>82</v>
      </c>
      <c r="AV500" s="14" t="s">
        <v>82</v>
      </c>
      <c r="AW500" s="14" t="s">
        <v>30</v>
      </c>
      <c r="AX500" s="14" t="s">
        <v>80</v>
      </c>
      <c r="AY500" s="281" t="s">
        <v>161</v>
      </c>
    </row>
    <row r="501" s="2" customFormat="1" ht="24" customHeight="1">
      <c r="A501" s="38"/>
      <c r="B501" s="39"/>
      <c r="C501" s="243" t="s">
        <v>668</v>
      </c>
      <c r="D501" s="243" t="s">
        <v>163</v>
      </c>
      <c r="E501" s="244" t="s">
        <v>712</v>
      </c>
      <c r="F501" s="245" t="s">
        <v>713</v>
      </c>
      <c r="G501" s="246" t="s">
        <v>282</v>
      </c>
      <c r="H501" s="247">
        <v>84.171000000000006</v>
      </c>
      <c r="I501" s="248"/>
      <c r="J501" s="249">
        <f>ROUND(I501*H501,2)</f>
        <v>0</v>
      </c>
      <c r="K501" s="245" t="s">
        <v>167</v>
      </c>
      <c r="L501" s="44"/>
      <c r="M501" s="250" t="s">
        <v>1</v>
      </c>
      <c r="N501" s="251" t="s">
        <v>38</v>
      </c>
      <c r="O501" s="91"/>
      <c r="P501" s="252">
        <f>O501*H501</f>
        <v>0</v>
      </c>
      <c r="Q501" s="252">
        <v>0</v>
      </c>
      <c r="R501" s="252">
        <f>Q501*H501</f>
        <v>0</v>
      </c>
      <c r="S501" s="252">
        <v>0</v>
      </c>
      <c r="T501" s="253">
        <f>S501*H501</f>
        <v>0</v>
      </c>
      <c r="U501" s="38"/>
      <c r="V501" s="38"/>
      <c r="W501" s="38"/>
      <c r="X501" s="38"/>
      <c r="Y501" s="38"/>
      <c r="Z501" s="38"/>
      <c r="AA501" s="38"/>
      <c r="AB501" s="38"/>
      <c r="AC501" s="38"/>
      <c r="AD501" s="38"/>
      <c r="AE501" s="38"/>
      <c r="AR501" s="254" t="s">
        <v>168</v>
      </c>
      <c r="AT501" s="254" t="s">
        <v>163</v>
      </c>
      <c r="AU501" s="254" t="s">
        <v>82</v>
      </c>
      <c r="AY501" s="17" t="s">
        <v>161</v>
      </c>
      <c r="BE501" s="255">
        <f>IF(N501="základní",J501,0)</f>
        <v>0</v>
      </c>
      <c r="BF501" s="255">
        <f>IF(N501="snížená",J501,0)</f>
        <v>0</v>
      </c>
      <c r="BG501" s="255">
        <f>IF(N501="zákl. přenesená",J501,0)</f>
        <v>0</v>
      </c>
      <c r="BH501" s="255">
        <f>IF(N501="sníž. přenesená",J501,0)</f>
        <v>0</v>
      </c>
      <c r="BI501" s="255">
        <f>IF(N501="nulová",J501,0)</f>
        <v>0</v>
      </c>
      <c r="BJ501" s="17" t="s">
        <v>80</v>
      </c>
      <c r="BK501" s="255">
        <f>ROUND(I501*H501,2)</f>
        <v>0</v>
      </c>
      <c r="BL501" s="17" t="s">
        <v>168</v>
      </c>
      <c r="BM501" s="254" t="s">
        <v>1809</v>
      </c>
    </row>
    <row r="502" s="2" customFormat="1">
      <c r="A502" s="38"/>
      <c r="B502" s="39"/>
      <c r="C502" s="40"/>
      <c r="D502" s="256" t="s">
        <v>170</v>
      </c>
      <c r="E502" s="40"/>
      <c r="F502" s="257" t="s">
        <v>715</v>
      </c>
      <c r="G502" s="40"/>
      <c r="H502" s="40"/>
      <c r="I502" s="154"/>
      <c r="J502" s="40"/>
      <c r="K502" s="40"/>
      <c r="L502" s="44"/>
      <c r="M502" s="258"/>
      <c r="N502" s="259"/>
      <c r="O502" s="91"/>
      <c r="P502" s="91"/>
      <c r="Q502" s="91"/>
      <c r="R502" s="91"/>
      <c r="S502" s="91"/>
      <c r="T502" s="92"/>
      <c r="U502" s="38"/>
      <c r="V502" s="38"/>
      <c r="W502" s="38"/>
      <c r="X502" s="38"/>
      <c r="Y502" s="38"/>
      <c r="Z502" s="38"/>
      <c r="AA502" s="38"/>
      <c r="AB502" s="38"/>
      <c r="AC502" s="38"/>
      <c r="AD502" s="38"/>
      <c r="AE502" s="38"/>
      <c r="AT502" s="17" t="s">
        <v>170</v>
      </c>
      <c r="AU502" s="17" t="s">
        <v>82</v>
      </c>
    </row>
    <row r="503" s="2" customFormat="1">
      <c r="A503" s="38"/>
      <c r="B503" s="39"/>
      <c r="C503" s="40"/>
      <c r="D503" s="256" t="s">
        <v>172</v>
      </c>
      <c r="E503" s="40"/>
      <c r="F503" s="260" t="s">
        <v>716</v>
      </c>
      <c r="G503" s="40"/>
      <c r="H503" s="40"/>
      <c r="I503" s="154"/>
      <c r="J503" s="40"/>
      <c r="K503" s="40"/>
      <c r="L503" s="44"/>
      <c r="M503" s="258"/>
      <c r="N503" s="259"/>
      <c r="O503" s="91"/>
      <c r="P503" s="91"/>
      <c r="Q503" s="91"/>
      <c r="R503" s="91"/>
      <c r="S503" s="91"/>
      <c r="T503" s="92"/>
      <c r="U503" s="38"/>
      <c r="V503" s="38"/>
      <c r="W503" s="38"/>
      <c r="X503" s="38"/>
      <c r="Y503" s="38"/>
      <c r="Z503" s="38"/>
      <c r="AA503" s="38"/>
      <c r="AB503" s="38"/>
      <c r="AC503" s="38"/>
      <c r="AD503" s="38"/>
      <c r="AE503" s="38"/>
      <c r="AT503" s="17" t="s">
        <v>172</v>
      </c>
      <c r="AU503" s="17" t="s">
        <v>82</v>
      </c>
    </row>
    <row r="504" s="2" customFormat="1" ht="16.5" customHeight="1">
      <c r="A504" s="38"/>
      <c r="B504" s="39"/>
      <c r="C504" s="243" t="s">
        <v>674</v>
      </c>
      <c r="D504" s="243" t="s">
        <v>163</v>
      </c>
      <c r="E504" s="244" t="s">
        <v>720</v>
      </c>
      <c r="F504" s="245" t="s">
        <v>721</v>
      </c>
      <c r="G504" s="246" t="s">
        <v>282</v>
      </c>
      <c r="H504" s="247">
        <v>2272.6170000000002</v>
      </c>
      <c r="I504" s="248"/>
      <c r="J504" s="249">
        <f>ROUND(I504*H504,2)</f>
        <v>0</v>
      </c>
      <c r="K504" s="245" t="s">
        <v>167</v>
      </c>
      <c r="L504" s="44"/>
      <c r="M504" s="250" t="s">
        <v>1</v>
      </c>
      <c r="N504" s="251" t="s">
        <v>38</v>
      </c>
      <c r="O504" s="91"/>
      <c r="P504" s="252">
        <f>O504*H504</f>
        <v>0</v>
      </c>
      <c r="Q504" s="252">
        <v>0</v>
      </c>
      <c r="R504" s="252">
        <f>Q504*H504</f>
        <v>0</v>
      </c>
      <c r="S504" s="252">
        <v>0</v>
      </c>
      <c r="T504" s="253">
        <f>S504*H504</f>
        <v>0</v>
      </c>
      <c r="U504" s="38"/>
      <c r="V504" s="38"/>
      <c r="W504" s="38"/>
      <c r="X504" s="38"/>
      <c r="Y504" s="38"/>
      <c r="Z504" s="38"/>
      <c r="AA504" s="38"/>
      <c r="AB504" s="38"/>
      <c r="AC504" s="38"/>
      <c r="AD504" s="38"/>
      <c r="AE504" s="38"/>
      <c r="AR504" s="254" t="s">
        <v>168</v>
      </c>
      <c r="AT504" s="254" t="s">
        <v>163</v>
      </c>
      <c r="AU504" s="254" t="s">
        <v>82</v>
      </c>
      <c r="AY504" s="17" t="s">
        <v>161</v>
      </c>
      <c r="BE504" s="255">
        <f>IF(N504="základní",J504,0)</f>
        <v>0</v>
      </c>
      <c r="BF504" s="255">
        <f>IF(N504="snížená",J504,0)</f>
        <v>0</v>
      </c>
      <c r="BG504" s="255">
        <f>IF(N504="zákl. přenesená",J504,0)</f>
        <v>0</v>
      </c>
      <c r="BH504" s="255">
        <f>IF(N504="sníž. přenesená",J504,0)</f>
        <v>0</v>
      </c>
      <c r="BI504" s="255">
        <f>IF(N504="nulová",J504,0)</f>
        <v>0</v>
      </c>
      <c r="BJ504" s="17" t="s">
        <v>80</v>
      </c>
      <c r="BK504" s="255">
        <f>ROUND(I504*H504,2)</f>
        <v>0</v>
      </c>
      <c r="BL504" s="17" t="s">
        <v>168</v>
      </c>
      <c r="BM504" s="254" t="s">
        <v>1810</v>
      </c>
    </row>
    <row r="505" s="2" customFormat="1">
      <c r="A505" s="38"/>
      <c r="B505" s="39"/>
      <c r="C505" s="40"/>
      <c r="D505" s="256" t="s">
        <v>170</v>
      </c>
      <c r="E505" s="40"/>
      <c r="F505" s="257" t="s">
        <v>723</v>
      </c>
      <c r="G505" s="40"/>
      <c r="H505" s="40"/>
      <c r="I505" s="154"/>
      <c r="J505" s="40"/>
      <c r="K505" s="40"/>
      <c r="L505" s="44"/>
      <c r="M505" s="258"/>
      <c r="N505" s="259"/>
      <c r="O505" s="91"/>
      <c r="P505" s="91"/>
      <c r="Q505" s="91"/>
      <c r="R505" s="91"/>
      <c r="S505" s="91"/>
      <c r="T505" s="92"/>
      <c r="U505" s="38"/>
      <c r="V505" s="38"/>
      <c r="W505" s="38"/>
      <c r="X505" s="38"/>
      <c r="Y505" s="38"/>
      <c r="Z505" s="38"/>
      <c r="AA505" s="38"/>
      <c r="AB505" s="38"/>
      <c r="AC505" s="38"/>
      <c r="AD505" s="38"/>
      <c r="AE505" s="38"/>
      <c r="AT505" s="17" t="s">
        <v>170</v>
      </c>
      <c r="AU505" s="17" t="s">
        <v>82</v>
      </c>
    </row>
    <row r="506" s="2" customFormat="1">
      <c r="A506" s="38"/>
      <c r="B506" s="39"/>
      <c r="C506" s="40"/>
      <c r="D506" s="256" t="s">
        <v>172</v>
      </c>
      <c r="E506" s="40"/>
      <c r="F506" s="260" t="s">
        <v>716</v>
      </c>
      <c r="G506" s="40"/>
      <c r="H506" s="40"/>
      <c r="I506" s="154"/>
      <c r="J506" s="40"/>
      <c r="K506" s="40"/>
      <c r="L506" s="44"/>
      <c r="M506" s="258"/>
      <c r="N506" s="259"/>
      <c r="O506" s="91"/>
      <c r="P506" s="91"/>
      <c r="Q506" s="91"/>
      <c r="R506" s="91"/>
      <c r="S506" s="91"/>
      <c r="T506" s="92"/>
      <c r="U506" s="38"/>
      <c r="V506" s="38"/>
      <c r="W506" s="38"/>
      <c r="X506" s="38"/>
      <c r="Y506" s="38"/>
      <c r="Z506" s="38"/>
      <c r="AA506" s="38"/>
      <c r="AB506" s="38"/>
      <c r="AC506" s="38"/>
      <c r="AD506" s="38"/>
      <c r="AE506" s="38"/>
      <c r="AT506" s="17" t="s">
        <v>172</v>
      </c>
      <c r="AU506" s="17" t="s">
        <v>82</v>
      </c>
    </row>
    <row r="507" s="2" customFormat="1">
      <c r="A507" s="38"/>
      <c r="B507" s="39"/>
      <c r="C507" s="40"/>
      <c r="D507" s="256" t="s">
        <v>195</v>
      </c>
      <c r="E507" s="40"/>
      <c r="F507" s="260" t="s">
        <v>266</v>
      </c>
      <c r="G507" s="40"/>
      <c r="H507" s="40"/>
      <c r="I507" s="154"/>
      <c r="J507" s="40"/>
      <c r="K507" s="40"/>
      <c r="L507" s="44"/>
      <c r="M507" s="258"/>
      <c r="N507" s="259"/>
      <c r="O507" s="91"/>
      <c r="P507" s="91"/>
      <c r="Q507" s="91"/>
      <c r="R507" s="91"/>
      <c r="S507" s="91"/>
      <c r="T507" s="92"/>
      <c r="U507" s="38"/>
      <c r="V507" s="38"/>
      <c r="W507" s="38"/>
      <c r="X507" s="38"/>
      <c r="Y507" s="38"/>
      <c r="Z507" s="38"/>
      <c r="AA507" s="38"/>
      <c r="AB507" s="38"/>
      <c r="AC507" s="38"/>
      <c r="AD507" s="38"/>
      <c r="AE507" s="38"/>
      <c r="AT507" s="17" t="s">
        <v>195</v>
      </c>
      <c r="AU507" s="17" t="s">
        <v>82</v>
      </c>
    </row>
    <row r="508" s="14" customFormat="1">
      <c r="A508" s="14"/>
      <c r="B508" s="271"/>
      <c r="C508" s="272"/>
      <c r="D508" s="256" t="s">
        <v>174</v>
      </c>
      <c r="E508" s="273" t="s">
        <v>1</v>
      </c>
      <c r="F508" s="274" t="s">
        <v>1811</v>
      </c>
      <c r="G508" s="272"/>
      <c r="H508" s="275">
        <v>2272.6170000000002</v>
      </c>
      <c r="I508" s="276"/>
      <c r="J508" s="272"/>
      <c r="K508" s="272"/>
      <c r="L508" s="277"/>
      <c r="M508" s="278"/>
      <c r="N508" s="279"/>
      <c r="O508" s="279"/>
      <c r="P508" s="279"/>
      <c r="Q508" s="279"/>
      <c r="R508" s="279"/>
      <c r="S508" s="279"/>
      <c r="T508" s="280"/>
      <c r="U508" s="14"/>
      <c r="V508" s="14"/>
      <c r="W508" s="14"/>
      <c r="X508" s="14"/>
      <c r="Y508" s="14"/>
      <c r="Z508" s="14"/>
      <c r="AA508" s="14"/>
      <c r="AB508" s="14"/>
      <c r="AC508" s="14"/>
      <c r="AD508" s="14"/>
      <c r="AE508" s="14"/>
      <c r="AT508" s="281" t="s">
        <v>174</v>
      </c>
      <c r="AU508" s="281" t="s">
        <v>82</v>
      </c>
      <c r="AV508" s="14" t="s">
        <v>82</v>
      </c>
      <c r="AW508" s="14" t="s">
        <v>30</v>
      </c>
      <c r="AX508" s="14" t="s">
        <v>80</v>
      </c>
      <c r="AY508" s="281" t="s">
        <v>161</v>
      </c>
    </row>
    <row r="509" s="2" customFormat="1" ht="24" customHeight="1">
      <c r="A509" s="38"/>
      <c r="B509" s="39"/>
      <c r="C509" s="243" t="s">
        <v>681</v>
      </c>
      <c r="D509" s="243" t="s">
        <v>163</v>
      </c>
      <c r="E509" s="244" t="s">
        <v>726</v>
      </c>
      <c r="F509" s="245" t="s">
        <v>727</v>
      </c>
      <c r="G509" s="246" t="s">
        <v>282</v>
      </c>
      <c r="H509" s="247">
        <v>168.34200000000001</v>
      </c>
      <c r="I509" s="248"/>
      <c r="J509" s="249">
        <f>ROUND(I509*H509,2)</f>
        <v>0</v>
      </c>
      <c r="K509" s="245" t="s">
        <v>167</v>
      </c>
      <c r="L509" s="44"/>
      <c r="M509" s="250" t="s">
        <v>1</v>
      </c>
      <c r="N509" s="251" t="s">
        <v>38</v>
      </c>
      <c r="O509" s="91"/>
      <c r="P509" s="252">
        <f>O509*H509</f>
        <v>0</v>
      </c>
      <c r="Q509" s="252">
        <v>0</v>
      </c>
      <c r="R509" s="252">
        <f>Q509*H509</f>
        <v>0</v>
      </c>
      <c r="S509" s="252">
        <v>0</v>
      </c>
      <c r="T509" s="253">
        <f>S509*H509</f>
        <v>0</v>
      </c>
      <c r="U509" s="38"/>
      <c r="V509" s="38"/>
      <c r="W509" s="38"/>
      <c r="X509" s="38"/>
      <c r="Y509" s="38"/>
      <c r="Z509" s="38"/>
      <c r="AA509" s="38"/>
      <c r="AB509" s="38"/>
      <c r="AC509" s="38"/>
      <c r="AD509" s="38"/>
      <c r="AE509" s="38"/>
      <c r="AR509" s="254" t="s">
        <v>168</v>
      </c>
      <c r="AT509" s="254" t="s">
        <v>163</v>
      </c>
      <c r="AU509" s="254" t="s">
        <v>82</v>
      </c>
      <c r="AY509" s="17" t="s">
        <v>161</v>
      </c>
      <c r="BE509" s="255">
        <f>IF(N509="základní",J509,0)</f>
        <v>0</v>
      </c>
      <c r="BF509" s="255">
        <f>IF(N509="snížená",J509,0)</f>
        <v>0</v>
      </c>
      <c r="BG509" s="255">
        <f>IF(N509="zákl. přenesená",J509,0)</f>
        <v>0</v>
      </c>
      <c r="BH509" s="255">
        <f>IF(N509="sníž. přenesená",J509,0)</f>
        <v>0</v>
      </c>
      <c r="BI509" s="255">
        <f>IF(N509="nulová",J509,0)</f>
        <v>0</v>
      </c>
      <c r="BJ509" s="17" t="s">
        <v>80</v>
      </c>
      <c r="BK509" s="255">
        <f>ROUND(I509*H509,2)</f>
        <v>0</v>
      </c>
      <c r="BL509" s="17" t="s">
        <v>168</v>
      </c>
      <c r="BM509" s="254" t="s">
        <v>1812</v>
      </c>
    </row>
    <row r="510" s="2" customFormat="1">
      <c r="A510" s="38"/>
      <c r="B510" s="39"/>
      <c r="C510" s="40"/>
      <c r="D510" s="256" t="s">
        <v>170</v>
      </c>
      <c r="E510" s="40"/>
      <c r="F510" s="257" t="s">
        <v>729</v>
      </c>
      <c r="G510" s="40"/>
      <c r="H510" s="40"/>
      <c r="I510" s="154"/>
      <c r="J510" s="40"/>
      <c r="K510" s="40"/>
      <c r="L510" s="44"/>
      <c r="M510" s="258"/>
      <c r="N510" s="259"/>
      <c r="O510" s="91"/>
      <c r="P510" s="91"/>
      <c r="Q510" s="91"/>
      <c r="R510" s="91"/>
      <c r="S510" s="91"/>
      <c r="T510" s="92"/>
      <c r="U510" s="38"/>
      <c r="V510" s="38"/>
      <c r="W510" s="38"/>
      <c r="X510" s="38"/>
      <c r="Y510" s="38"/>
      <c r="Z510" s="38"/>
      <c r="AA510" s="38"/>
      <c r="AB510" s="38"/>
      <c r="AC510" s="38"/>
      <c r="AD510" s="38"/>
      <c r="AE510" s="38"/>
      <c r="AT510" s="17" t="s">
        <v>170</v>
      </c>
      <c r="AU510" s="17" t="s">
        <v>82</v>
      </c>
    </row>
    <row r="511" s="13" customFormat="1">
      <c r="A511" s="13"/>
      <c r="B511" s="261"/>
      <c r="C511" s="262"/>
      <c r="D511" s="256" t="s">
        <v>174</v>
      </c>
      <c r="E511" s="263" t="s">
        <v>1</v>
      </c>
      <c r="F511" s="264" t="s">
        <v>1394</v>
      </c>
      <c r="G511" s="262"/>
      <c r="H511" s="263" t="s">
        <v>1</v>
      </c>
      <c r="I511" s="265"/>
      <c r="J511" s="262"/>
      <c r="K511" s="262"/>
      <c r="L511" s="266"/>
      <c r="M511" s="267"/>
      <c r="N511" s="268"/>
      <c r="O511" s="268"/>
      <c r="P511" s="268"/>
      <c r="Q511" s="268"/>
      <c r="R511" s="268"/>
      <c r="S511" s="268"/>
      <c r="T511" s="269"/>
      <c r="U511" s="13"/>
      <c r="V511" s="13"/>
      <c r="W511" s="13"/>
      <c r="X511" s="13"/>
      <c r="Y511" s="13"/>
      <c r="Z511" s="13"/>
      <c r="AA511" s="13"/>
      <c r="AB511" s="13"/>
      <c r="AC511" s="13"/>
      <c r="AD511" s="13"/>
      <c r="AE511" s="13"/>
      <c r="AT511" s="270" t="s">
        <v>174</v>
      </c>
      <c r="AU511" s="270" t="s">
        <v>82</v>
      </c>
      <c r="AV511" s="13" t="s">
        <v>80</v>
      </c>
      <c r="AW511" s="13" t="s">
        <v>30</v>
      </c>
      <c r="AX511" s="13" t="s">
        <v>73</v>
      </c>
      <c r="AY511" s="270" t="s">
        <v>161</v>
      </c>
    </row>
    <row r="512" s="14" customFormat="1">
      <c r="A512" s="14"/>
      <c r="B512" s="271"/>
      <c r="C512" s="272"/>
      <c r="D512" s="256" t="s">
        <v>174</v>
      </c>
      <c r="E512" s="273" t="s">
        <v>1</v>
      </c>
      <c r="F512" s="274" t="s">
        <v>1808</v>
      </c>
      <c r="G512" s="272"/>
      <c r="H512" s="275">
        <v>168.34200000000001</v>
      </c>
      <c r="I512" s="276"/>
      <c r="J512" s="272"/>
      <c r="K512" s="272"/>
      <c r="L512" s="277"/>
      <c r="M512" s="278"/>
      <c r="N512" s="279"/>
      <c r="O512" s="279"/>
      <c r="P512" s="279"/>
      <c r="Q512" s="279"/>
      <c r="R512" s="279"/>
      <c r="S512" s="279"/>
      <c r="T512" s="280"/>
      <c r="U512" s="14"/>
      <c r="V512" s="14"/>
      <c r="W512" s="14"/>
      <c r="X512" s="14"/>
      <c r="Y512" s="14"/>
      <c r="Z512" s="14"/>
      <c r="AA512" s="14"/>
      <c r="AB512" s="14"/>
      <c r="AC512" s="14"/>
      <c r="AD512" s="14"/>
      <c r="AE512" s="14"/>
      <c r="AT512" s="281" t="s">
        <v>174</v>
      </c>
      <c r="AU512" s="281" t="s">
        <v>82</v>
      </c>
      <c r="AV512" s="14" t="s">
        <v>82</v>
      </c>
      <c r="AW512" s="14" t="s">
        <v>30</v>
      </c>
      <c r="AX512" s="14" t="s">
        <v>80</v>
      </c>
      <c r="AY512" s="281" t="s">
        <v>161</v>
      </c>
    </row>
    <row r="513" s="2" customFormat="1" ht="24" customHeight="1">
      <c r="A513" s="38"/>
      <c r="B513" s="39"/>
      <c r="C513" s="243" t="s">
        <v>691</v>
      </c>
      <c r="D513" s="243" t="s">
        <v>163</v>
      </c>
      <c r="E513" s="244" t="s">
        <v>731</v>
      </c>
      <c r="F513" s="245" t="s">
        <v>732</v>
      </c>
      <c r="G513" s="246" t="s">
        <v>282</v>
      </c>
      <c r="H513" s="247">
        <v>79.787000000000006</v>
      </c>
      <c r="I513" s="248"/>
      <c r="J513" s="249">
        <f>ROUND(I513*H513,2)</f>
        <v>0</v>
      </c>
      <c r="K513" s="245" t="s">
        <v>167</v>
      </c>
      <c r="L513" s="44"/>
      <c r="M513" s="250" t="s">
        <v>1</v>
      </c>
      <c r="N513" s="251" t="s">
        <v>38</v>
      </c>
      <c r="O513" s="91"/>
      <c r="P513" s="252">
        <f>O513*H513</f>
        <v>0</v>
      </c>
      <c r="Q513" s="252">
        <v>0</v>
      </c>
      <c r="R513" s="252">
        <f>Q513*H513</f>
        <v>0</v>
      </c>
      <c r="S513" s="252">
        <v>0</v>
      </c>
      <c r="T513" s="253">
        <f>S513*H513</f>
        <v>0</v>
      </c>
      <c r="U513" s="38"/>
      <c r="V513" s="38"/>
      <c r="W513" s="38"/>
      <c r="X513" s="38"/>
      <c r="Y513" s="38"/>
      <c r="Z513" s="38"/>
      <c r="AA513" s="38"/>
      <c r="AB513" s="38"/>
      <c r="AC513" s="38"/>
      <c r="AD513" s="38"/>
      <c r="AE513" s="38"/>
      <c r="AR513" s="254" t="s">
        <v>168</v>
      </c>
      <c r="AT513" s="254" t="s">
        <v>163</v>
      </c>
      <c r="AU513" s="254" t="s">
        <v>82</v>
      </c>
      <c r="AY513" s="17" t="s">
        <v>161</v>
      </c>
      <c r="BE513" s="255">
        <f>IF(N513="základní",J513,0)</f>
        <v>0</v>
      </c>
      <c r="BF513" s="255">
        <f>IF(N513="snížená",J513,0)</f>
        <v>0</v>
      </c>
      <c r="BG513" s="255">
        <f>IF(N513="zákl. přenesená",J513,0)</f>
        <v>0</v>
      </c>
      <c r="BH513" s="255">
        <f>IF(N513="sníž. přenesená",J513,0)</f>
        <v>0</v>
      </c>
      <c r="BI513" s="255">
        <f>IF(N513="nulová",J513,0)</f>
        <v>0</v>
      </c>
      <c r="BJ513" s="17" t="s">
        <v>80</v>
      </c>
      <c r="BK513" s="255">
        <f>ROUND(I513*H513,2)</f>
        <v>0</v>
      </c>
      <c r="BL513" s="17" t="s">
        <v>168</v>
      </c>
      <c r="BM513" s="254" t="s">
        <v>1813</v>
      </c>
    </row>
    <row r="514" s="2" customFormat="1">
      <c r="A514" s="38"/>
      <c r="B514" s="39"/>
      <c r="C514" s="40"/>
      <c r="D514" s="256" t="s">
        <v>170</v>
      </c>
      <c r="E514" s="40"/>
      <c r="F514" s="257" t="s">
        <v>284</v>
      </c>
      <c r="G514" s="40"/>
      <c r="H514" s="40"/>
      <c r="I514" s="154"/>
      <c r="J514" s="40"/>
      <c r="K514" s="40"/>
      <c r="L514" s="44"/>
      <c r="M514" s="258"/>
      <c r="N514" s="259"/>
      <c r="O514" s="91"/>
      <c r="P514" s="91"/>
      <c r="Q514" s="91"/>
      <c r="R514" s="91"/>
      <c r="S514" s="91"/>
      <c r="T514" s="92"/>
      <c r="U514" s="38"/>
      <c r="V514" s="38"/>
      <c r="W514" s="38"/>
      <c r="X514" s="38"/>
      <c r="Y514" s="38"/>
      <c r="Z514" s="38"/>
      <c r="AA514" s="38"/>
      <c r="AB514" s="38"/>
      <c r="AC514" s="38"/>
      <c r="AD514" s="38"/>
      <c r="AE514" s="38"/>
      <c r="AT514" s="17" t="s">
        <v>170</v>
      </c>
      <c r="AU514" s="17" t="s">
        <v>82</v>
      </c>
    </row>
    <row r="515" s="2" customFormat="1">
      <c r="A515" s="38"/>
      <c r="B515" s="39"/>
      <c r="C515" s="40"/>
      <c r="D515" s="256" t="s">
        <v>172</v>
      </c>
      <c r="E515" s="40"/>
      <c r="F515" s="260" t="s">
        <v>734</v>
      </c>
      <c r="G515" s="40"/>
      <c r="H515" s="40"/>
      <c r="I515" s="154"/>
      <c r="J515" s="40"/>
      <c r="K515" s="40"/>
      <c r="L515" s="44"/>
      <c r="M515" s="258"/>
      <c r="N515" s="259"/>
      <c r="O515" s="91"/>
      <c r="P515" s="91"/>
      <c r="Q515" s="91"/>
      <c r="R515" s="91"/>
      <c r="S515" s="91"/>
      <c r="T515" s="92"/>
      <c r="U515" s="38"/>
      <c r="V515" s="38"/>
      <c r="W515" s="38"/>
      <c r="X515" s="38"/>
      <c r="Y515" s="38"/>
      <c r="Z515" s="38"/>
      <c r="AA515" s="38"/>
      <c r="AB515" s="38"/>
      <c r="AC515" s="38"/>
      <c r="AD515" s="38"/>
      <c r="AE515" s="38"/>
      <c r="AT515" s="17" t="s">
        <v>172</v>
      </c>
      <c r="AU515" s="17" t="s">
        <v>82</v>
      </c>
    </row>
    <row r="516" s="13" customFormat="1">
      <c r="A516" s="13"/>
      <c r="B516" s="261"/>
      <c r="C516" s="262"/>
      <c r="D516" s="256" t="s">
        <v>174</v>
      </c>
      <c r="E516" s="263" t="s">
        <v>1</v>
      </c>
      <c r="F516" s="264" t="s">
        <v>735</v>
      </c>
      <c r="G516" s="262"/>
      <c r="H516" s="263" t="s">
        <v>1</v>
      </c>
      <c r="I516" s="265"/>
      <c r="J516" s="262"/>
      <c r="K516" s="262"/>
      <c r="L516" s="266"/>
      <c r="M516" s="267"/>
      <c r="N516" s="268"/>
      <c r="O516" s="268"/>
      <c r="P516" s="268"/>
      <c r="Q516" s="268"/>
      <c r="R516" s="268"/>
      <c r="S516" s="268"/>
      <c r="T516" s="269"/>
      <c r="U516" s="13"/>
      <c r="V516" s="13"/>
      <c r="W516" s="13"/>
      <c r="X516" s="13"/>
      <c r="Y516" s="13"/>
      <c r="Z516" s="13"/>
      <c r="AA516" s="13"/>
      <c r="AB516" s="13"/>
      <c r="AC516" s="13"/>
      <c r="AD516" s="13"/>
      <c r="AE516" s="13"/>
      <c r="AT516" s="270" t="s">
        <v>174</v>
      </c>
      <c r="AU516" s="270" t="s">
        <v>82</v>
      </c>
      <c r="AV516" s="13" t="s">
        <v>80</v>
      </c>
      <c r="AW516" s="13" t="s">
        <v>30</v>
      </c>
      <c r="AX516" s="13" t="s">
        <v>73</v>
      </c>
      <c r="AY516" s="270" t="s">
        <v>161</v>
      </c>
    </row>
    <row r="517" s="14" customFormat="1">
      <c r="A517" s="14"/>
      <c r="B517" s="271"/>
      <c r="C517" s="272"/>
      <c r="D517" s="256" t="s">
        <v>174</v>
      </c>
      <c r="E517" s="273" t="s">
        <v>1</v>
      </c>
      <c r="F517" s="274" t="s">
        <v>1814</v>
      </c>
      <c r="G517" s="272"/>
      <c r="H517" s="275">
        <v>78.903000000000006</v>
      </c>
      <c r="I517" s="276"/>
      <c r="J517" s="272"/>
      <c r="K517" s="272"/>
      <c r="L517" s="277"/>
      <c r="M517" s="278"/>
      <c r="N517" s="279"/>
      <c r="O517" s="279"/>
      <c r="P517" s="279"/>
      <c r="Q517" s="279"/>
      <c r="R517" s="279"/>
      <c r="S517" s="279"/>
      <c r="T517" s="280"/>
      <c r="U517" s="14"/>
      <c r="V517" s="14"/>
      <c r="W517" s="14"/>
      <c r="X517" s="14"/>
      <c r="Y517" s="14"/>
      <c r="Z517" s="14"/>
      <c r="AA517" s="14"/>
      <c r="AB517" s="14"/>
      <c r="AC517" s="14"/>
      <c r="AD517" s="14"/>
      <c r="AE517" s="14"/>
      <c r="AT517" s="281" t="s">
        <v>174</v>
      </c>
      <c r="AU517" s="281" t="s">
        <v>82</v>
      </c>
      <c r="AV517" s="14" t="s">
        <v>82</v>
      </c>
      <c r="AW517" s="14" t="s">
        <v>30</v>
      </c>
      <c r="AX517" s="14" t="s">
        <v>73</v>
      </c>
      <c r="AY517" s="281" t="s">
        <v>161</v>
      </c>
    </row>
    <row r="518" s="13" customFormat="1">
      <c r="A518" s="13"/>
      <c r="B518" s="261"/>
      <c r="C518" s="262"/>
      <c r="D518" s="256" t="s">
        <v>174</v>
      </c>
      <c r="E518" s="263" t="s">
        <v>1</v>
      </c>
      <c r="F518" s="264" t="s">
        <v>737</v>
      </c>
      <c r="G518" s="262"/>
      <c r="H518" s="263" t="s">
        <v>1</v>
      </c>
      <c r="I518" s="265"/>
      <c r="J518" s="262"/>
      <c r="K518" s="262"/>
      <c r="L518" s="266"/>
      <c r="M518" s="267"/>
      <c r="N518" s="268"/>
      <c r="O518" s="268"/>
      <c r="P518" s="268"/>
      <c r="Q518" s="268"/>
      <c r="R518" s="268"/>
      <c r="S518" s="268"/>
      <c r="T518" s="269"/>
      <c r="U518" s="13"/>
      <c r="V518" s="13"/>
      <c r="W518" s="13"/>
      <c r="X518" s="13"/>
      <c r="Y518" s="13"/>
      <c r="Z518" s="13"/>
      <c r="AA518" s="13"/>
      <c r="AB518" s="13"/>
      <c r="AC518" s="13"/>
      <c r="AD518" s="13"/>
      <c r="AE518" s="13"/>
      <c r="AT518" s="270" t="s">
        <v>174</v>
      </c>
      <c r="AU518" s="270" t="s">
        <v>82</v>
      </c>
      <c r="AV518" s="13" t="s">
        <v>80</v>
      </c>
      <c r="AW518" s="13" t="s">
        <v>30</v>
      </c>
      <c r="AX518" s="13" t="s">
        <v>73</v>
      </c>
      <c r="AY518" s="270" t="s">
        <v>161</v>
      </c>
    </row>
    <row r="519" s="14" customFormat="1">
      <c r="A519" s="14"/>
      <c r="B519" s="271"/>
      <c r="C519" s="272"/>
      <c r="D519" s="256" t="s">
        <v>174</v>
      </c>
      <c r="E519" s="273" t="s">
        <v>1</v>
      </c>
      <c r="F519" s="274" t="s">
        <v>1815</v>
      </c>
      <c r="G519" s="272"/>
      <c r="H519" s="275">
        <v>0.88400000000000001</v>
      </c>
      <c r="I519" s="276"/>
      <c r="J519" s="272"/>
      <c r="K519" s="272"/>
      <c r="L519" s="277"/>
      <c r="M519" s="278"/>
      <c r="N519" s="279"/>
      <c r="O519" s="279"/>
      <c r="P519" s="279"/>
      <c r="Q519" s="279"/>
      <c r="R519" s="279"/>
      <c r="S519" s="279"/>
      <c r="T519" s="280"/>
      <c r="U519" s="14"/>
      <c r="V519" s="14"/>
      <c r="W519" s="14"/>
      <c r="X519" s="14"/>
      <c r="Y519" s="14"/>
      <c r="Z519" s="14"/>
      <c r="AA519" s="14"/>
      <c r="AB519" s="14"/>
      <c r="AC519" s="14"/>
      <c r="AD519" s="14"/>
      <c r="AE519" s="14"/>
      <c r="AT519" s="281" t="s">
        <v>174</v>
      </c>
      <c r="AU519" s="281" t="s">
        <v>82</v>
      </c>
      <c r="AV519" s="14" t="s">
        <v>82</v>
      </c>
      <c r="AW519" s="14" t="s">
        <v>30</v>
      </c>
      <c r="AX519" s="14" t="s">
        <v>73</v>
      </c>
      <c r="AY519" s="281" t="s">
        <v>161</v>
      </c>
    </row>
    <row r="520" s="15" customFormat="1">
      <c r="A520" s="15"/>
      <c r="B520" s="282"/>
      <c r="C520" s="283"/>
      <c r="D520" s="256" t="s">
        <v>174</v>
      </c>
      <c r="E520" s="284" t="s">
        <v>1</v>
      </c>
      <c r="F520" s="285" t="s">
        <v>180</v>
      </c>
      <c r="G520" s="283"/>
      <c r="H520" s="286">
        <v>79.787000000000006</v>
      </c>
      <c r="I520" s="287"/>
      <c r="J520" s="283"/>
      <c r="K520" s="283"/>
      <c r="L520" s="288"/>
      <c r="M520" s="289"/>
      <c r="N520" s="290"/>
      <c r="O520" s="290"/>
      <c r="P520" s="290"/>
      <c r="Q520" s="290"/>
      <c r="R520" s="290"/>
      <c r="S520" s="290"/>
      <c r="T520" s="291"/>
      <c r="U520" s="15"/>
      <c r="V520" s="15"/>
      <c r="W520" s="15"/>
      <c r="X520" s="15"/>
      <c r="Y520" s="15"/>
      <c r="Z520" s="15"/>
      <c r="AA520" s="15"/>
      <c r="AB520" s="15"/>
      <c r="AC520" s="15"/>
      <c r="AD520" s="15"/>
      <c r="AE520" s="15"/>
      <c r="AT520" s="292" t="s">
        <v>174</v>
      </c>
      <c r="AU520" s="292" t="s">
        <v>82</v>
      </c>
      <c r="AV520" s="15" t="s">
        <v>168</v>
      </c>
      <c r="AW520" s="15" t="s">
        <v>30</v>
      </c>
      <c r="AX520" s="15" t="s">
        <v>80</v>
      </c>
      <c r="AY520" s="292" t="s">
        <v>161</v>
      </c>
    </row>
    <row r="521" s="12" customFormat="1" ht="22.8" customHeight="1">
      <c r="A521" s="12"/>
      <c r="B521" s="227"/>
      <c r="C521" s="228"/>
      <c r="D521" s="229" t="s">
        <v>72</v>
      </c>
      <c r="E521" s="241" t="s">
        <v>739</v>
      </c>
      <c r="F521" s="241" t="s">
        <v>740</v>
      </c>
      <c r="G521" s="228"/>
      <c r="H521" s="228"/>
      <c r="I521" s="231"/>
      <c r="J521" s="242">
        <f>BK521</f>
        <v>0</v>
      </c>
      <c r="K521" s="228"/>
      <c r="L521" s="233"/>
      <c r="M521" s="234"/>
      <c r="N521" s="235"/>
      <c r="O521" s="235"/>
      <c r="P521" s="236">
        <f>SUM(P522:P528)</f>
        <v>0</v>
      </c>
      <c r="Q521" s="235"/>
      <c r="R521" s="236">
        <f>SUM(R522:R528)</f>
        <v>0</v>
      </c>
      <c r="S521" s="235"/>
      <c r="T521" s="237">
        <f>SUM(T522:T528)</f>
        <v>0</v>
      </c>
      <c r="U521" s="12"/>
      <c r="V521" s="12"/>
      <c r="W521" s="12"/>
      <c r="X521" s="12"/>
      <c r="Y521" s="12"/>
      <c r="Z521" s="12"/>
      <c r="AA521" s="12"/>
      <c r="AB521" s="12"/>
      <c r="AC521" s="12"/>
      <c r="AD521" s="12"/>
      <c r="AE521" s="12"/>
      <c r="AR521" s="238" t="s">
        <v>80</v>
      </c>
      <c r="AT521" s="239" t="s">
        <v>72</v>
      </c>
      <c r="AU521" s="239" t="s">
        <v>80</v>
      </c>
      <c r="AY521" s="238" t="s">
        <v>161</v>
      </c>
      <c r="BK521" s="240">
        <f>SUM(BK522:BK528)</f>
        <v>0</v>
      </c>
    </row>
    <row r="522" s="2" customFormat="1" ht="24" customHeight="1">
      <c r="A522" s="38"/>
      <c r="B522" s="39"/>
      <c r="C522" s="243" t="s">
        <v>698</v>
      </c>
      <c r="D522" s="243" t="s">
        <v>163</v>
      </c>
      <c r="E522" s="244" t="s">
        <v>742</v>
      </c>
      <c r="F522" s="245" t="s">
        <v>743</v>
      </c>
      <c r="G522" s="246" t="s">
        <v>282</v>
      </c>
      <c r="H522" s="247">
        <v>201.27799999999999</v>
      </c>
      <c r="I522" s="248"/>
      <c r="J522" s="249">
        <f>ROUND(I522*H522,2)</f>
        <v>0</v>
      </c>
      <c r="K522" s="245" t="s">
        <v>167</v>
      </c>
      <c r="L522" s="44"/>
      <c r="M522" s="250" t="s">
        <v>1</v>
      </c>
      <c r="N522" s="251" t="s">
        <v>38</v>
      </c>
      <c r="O522" s="91"/>
      <c r="P522" s="252">
        <f>O522*H522</f>
        <v>0</v>
      </c>
      <c r="Q522" s="252">
        <v>0</v>
      </c>
      <c r="R522" s="252">
        <f>Q522*H522</f>
        <v>0</v>
      </c>
      <c r="S522" s="252">
        <v>0</v>
      </c>
      <c r="T522" s="253">
        <f>S522*H522</f>
        <v>0</v>
      </c>
      <c r="U522" s="38"/>
      <c r="V522" s="38"/>
      <c r="W522" s="38"/>
      <c r="X522" s="38"/>
      <c r="Y522" s="38"/>
      <c r="Z522" s="38"/>
      <c r="AA522" s="38"/>
      <c r="AB522" s="38"/>
      <c r="AC522" s="38"/>
      <c r="AD522" s="38"/>
      <c r="AE522" s="38"/>
      <c r="AR522" s="254" t="s">
        <v>279</v>
      </c>
      <c r="AT522" s="254" t="s">
        <v>163</v>
      </c>
      <c r="AU522" s="254" t="s">
        <v>82</v>
      </c>
      <c r="AY522" s="17" t="s">
        <v>161</v>
      </c>
      <c r="BE522" s="255">
        <f>IF(N522="základní",J522,0)</f>
        <v>0</v>
      </c>
      <c r="BF522" s="255">
        <f>IF(N522="snížená",J522,0)</f>
        <v>0</v>
      </c>
      <c r="BG522" s="255">
        <f>IF(N522="zákl. přenesená",J522,0)</f>
        <v>0</v>
      </c>
      <c r="BH522" s="255">
        <f>IF(N522="sníž. přenesená",J522,0)</f>
        <v>0</v>
      </c>
      <c r="BI522" s="255">
        <f>IF(N522="nulová",J522,0)</f>
        <v>0</v>
      </c>
      <c r="BJ522" s="17" t="s">
        <v>80</v>
      </c>
      <c r="BK522" s="255">
        <f>ROUND(I522*H522,2)</f>
        <v>0</v>
      </c>
      <c r="BL522" s="17" t="s">
        <v>279</v>
      </c>
      <c r="BM522" s="254" t="s">
        <v>1816</v>
      </c>
    </row>
    <row r="523" s="2" customFormat="1">
      <c r="A523" s="38"/>
      <c r="B523" s="39"/>
      <c r="C523" s="40"/>
      <c r="D523" s="256" t="s">
        <v>170</v>
      </c>
      <c r="E523" s="40"/>
      <c r="F523" s="257" t="s">
        <v>745</v>
      </c>
      <c r="G523" s="40"/>
      <c r="H523" s="40"/>
      <c r="I523" s="154"/>
      <c r="J523" s="40"/>
      <c r="K523" s="40"/>
      <c r="L523" s="44"/>
      <c r="M523" s="258"/>
      <c r="N523" s="259"/>
      <c r="O523" s="91"/>
      <c r="P523" s="91"/>
      <c r="Q523" s="91"/>
      <c r="R523" s="91"/>
      <c r="S523" s="91"/>
      <c r="T523" s="92"/>
      <c r="U523" s="38"/>
      <c r="V523" s="38"/>
      <c r="W523" s="38"/>
      <c r="X523" s="38"/>
      <c r="Y523" s="38"/>
      <c r="Z523" s="38"/>
      <c r="AA523" s="38"/>
      <c r="AB523" s="38"/>
      <c r="AC523" s="38"/>
      <c r="AD523" s="38"/>
      <c r="AE523" s="38"/>
      <c r="AT523" s="17" t="s">
        <v>170</v>
      </c>
      <c r="AU523" s="17" t="s">
        <v>82</v>
      </c>
    </row>
    <row r="524" s="2" customFormat="1">
      <c r="A524" s="38"/>
      <c r="B524" s="39"/>
      <c r="C524" s="40"/>
      <c r="D524" s="256" t="s">
        <v>172</v>
      </c>
      <c r="E524" s="40"/>
      <c r="F524" s="260" t="s">
        <v>746</v>
      </c>
      <c r="G524" s="40"/>
      <c r="H524" s="40"/>
      <c r="I524" s="154"/>
      <c r="J524" s="40"/>
      <c r="K524" s="40"/>
      <c r="L524" s="44"/>
      <c r="M524" s="258"/>
      <c r="N524" s="259"/>
      <c r="O524" s="91"/>
      <c r="P524" s="91"/>
      <c r="Q524" s="91"/>
      <c r="R524" s="91"/>
      <c r="S524" s="91"/>
      <c r="T524" s="92"/>
      <c r="U524" s="38"/>
      <c r="V524" s="38"/>
      <c r="W524" s="38"/>
      <c r="X524" s="38"/>
      <c r="Y524" s="38"/>
      <c r="Z524" s="38"/>
      <c r="AA524" s="38"/>
      <c r="AB524" s="38"/>
      <c r="AC524" s="38"/>
      <c r="AD524" s="38"/>
      <c r="AE524" s="38"/>
      <c r="AT524" s="17" t="s">
        <v>172</v>
      </c>
      <c r="AU524" s="17" t="s">
        <v>82</v>
      </c>
    </row>
    <row r="525" s="2" customFormat="1" ht="24" customHeight="1">
      <c r="A525" s="38"/>
      <c r="B525" s="39"/>
      <c r="C525" s="243" t="s">
        <v>704</v>
      </c>
      <c r="D525" s="243" t="s">
        <v>163</v>
      </c>
      <c r="E525" s="244" t="s">
        <v>1400</v>
      </c>
      <c r="F525" s="245" t="s">
        <v>1401</v>
      </c>
      <c r="G525" s="246" t="s">
        <v>282</v>
      </c>
      <c r="H525" s="247">
        <v>201.24500000000001</v>
      </c>
      <c r="I525" s="248"/>
      <c r="J525" s="249">
        <f>ROUND(I525*H525,2)</f>
        <v>0</v>
      </c>
      <c r="K525" s="245" t="s">
        <v>167</v>
      </c>
      <c r="L525" s="44"/>
      <c r="M525" s="250" t="s">
        <v>1</v>
      </c>
      <c r="N525" s="251" t="s">
        <v>38</v>
      </c>
      <c r="O525" s="91"/>
      <c r="P525" s="252">
        <f>O525*H525</f>
        <v>0</v>
      </c>
      <c r="Q525" s="252">
        <v>0</v>
      </c>
      <c r="R525" s="252">
        <f>Q525*H525</f>
        <v>0</v>
      </c>
      <c r="S525" s="252">
        <v>0</v>
      </c>
      <c r="T525" s="253">
        <f>S525*H525</f>
        <v>0</v>
      </c>
      <c r="U525" s="38"/>
      <c r="V525" s="38"/>
      <c r="W525" s="38"/>
      <c r="X525" s="38"/>
      <c r="Y525" s="38"/>
      <c r="Z525" s="38"/>
      <c r="AA525" s="38"/>
      <c r="AB525" s="38"/>
      <c r="AC525" s="38"/>
      <c r="AD525" s="38"/>
      <c r="AE525" s="38"/>
      <c r="AR525" s="254" t="s">
        <v>168</v>
      </c>
      <c r="AT525" s="254" t="s">
        <v>163</v>
      </c>
      <c r="AU525" s="254" t="s">
        <v>82</v>
      </c>
      <c r="AY525" s="17" t="s">
        <v>161</v>
      </c>
      <c r="BE525" s="255">
        <f>IF(N525="základní",J525,0)</f>
        <v>0</v>
      </c>
      <c r="BF525" s="255">
        <f>IF(N525="snížená",J525,0)</f>
        <v>0</v>
      </c>
      <c r="BG525" s="255">
        <f>IF(N525="zákl. přenesená",J525,0)</f>
        <v>0</v>
      </c>
      <c r="BH525" s="255">
        <f>IF(N525="sníž. přenesená",J525,0)</f>
        <v>0</v>
      </c>
      <c r="BI525" s="255">
        <f>IF(N525="nulová",J525,0)</f>
        <v>0</v>
      </c>
      <c r="BJ525" s="17" t="s">
        <v>80</v>
      </c>
      <c r="BK525" s="255">
        <f>ROUND(I525*H525,2)</f>
        <v>0</v>
      </c>
      <c r="BL525" s="17" t="s">
        <v>168</v>
      </c>
      <c r="BM525" s="254" t="s">
        <v>1817</v>
      </c>
    </row>
    <row r="526" s="2" customFormat="1">
      <c r="A526" s="38"/>
      <c r="B526" s="39"/>
      <c r="C526" s="40"/>
      <c r="D526" s="256" t="s">
        <v>170</v>
      </c>
      <c r="E526" s="40"/>
      <c r="F526" s="257" t="s">
        <v>1403</v>
      </c>
      <c r="G526" s="40"/>
      <c r="H526" s="40"/>
      <c r="I526" s="154"/>
      <c r="J526" s="40"/>
      <c r="K526" s="40"/>
      <c r="L526" s="44"/>
      <c r="M526" s="258"/>
      <c r="N526" s="259"/>
      <c r="O526" s="91"/>
      <c r="P526" s="91"/>
      <c r="Q526" s="91"/>
      <c r="R526" s="91"/>
      <c r="S526" s="91"/>
      <c r="T526" s="92"/>
      <c r="U526" s="38"/>
      <c r="V526" s="38"/>
      <c r="W526" s="38"/>
      <c r="X526" s="38"/>
      <c r="Y526" s="38"/>
      <c r="Z526" s="38"/>
      <c r="AA526" s="38"/>
      <c r="AB526" s="38"/>
      <c r="AC526" s="38"/>
      <c r="AD526" s="38"/>
      <c r="AE526" s="38"/>
      <c r="AT526" s="17" t="s">
        <v>170</v>
      </c>
      <c r="AU526" s="17" t="s">
        <v>82</v>
      </c>
    </row>
    <row r="527" s="2" customFormat="1">
      <c r="A527" s="38"/>
      <c r="B527" s="39"/>
      <c r="C527" s="40"/>
      <c r="D527" s="256" t="s">
        <v>172</v>
      </c>
      <c r="E527" s="40"/>
      <c r="F527" s="260" t="s">
        <v>746</v>
      </c>
      <c r="G527" s="40"/>
      <c r="H527" s="40"/>
      <c r="I527" s="154"/>
      <c r="J527" s="40"/>
      <c r="K527" s="40"/>
      <c r="L527" s="44"/>
      <c r="M527" s="258"/>
      <c r="N527" s="259"/>
      <c r="O527" s="91"/>
      <c r="P527" s="91"/>
      <c r="Q527" s="91"/>
      <c r="R527" s="91"/>
      <c r="S527" s="91"/>
      <c r="T527" s="92"/>
      <c r="U527" s="38"/>
      <c r="V527" s="38"/>
      <c r="W527" s="38"/>
      <c r="X527" s="38"/>
      <c r="Y527" s="38"/>
      <c r="Z527" s="38"/>
      <c r="AA527" s="38"/>
      <c r="AB527" s="38"/>
      <c r="AC527" s="38"/>
      <c r="AD527" s="38"/>
      <c r="AE527" s="38"/>
      <c r="AT527" s="17" t="s">
        <v>172</v>
      </c>
      <c r="AU527" s="17" t="s">
        <v>82</v>
      </c>
    </row>
    <row r="528" s="2" customFormat="1">
      <c r="A528" s="38"/>
      <c r="B528" s="39"/>
      <c r="C528" s="40"/>
      <c r="D528" s="256" t="s">
        <v>195</v>
      </c>
      <c r="E528" s="40"/>
      <c r="F528" s="260" t="s">
        <v>1818</v>
      </c>
      <c r="G528" s="40"/>
      <c r="H528" s="40"/>
      <c r="I528" s="154"/>
      <c r="J528" s="40"/>
      <c r="K528" s="40"/>
      <c r="L528" s="44"/>
      <c r="M528" s="258"/>
      <c r="N528" s="259"/>
      <c r="O528" s="91"/>
      <c r="P528" s="91"/>
      <c r="Q528" s="91"/>
      <c r="R528" s="91"/>
      <c r="S528" s="91"/>
      <c r="T528" s="92"/>
      <c r="U528" s="38"/>
      <c r="V528" s="38"/>
      <c r="W528" s="38"/>
      <c r="X528" s="38"/>
      <c r="Y528" s="38"/>
      <c r="Z528" s="38"/>
      <c r="AA528" s="38"/>
      <c r="AB528" s="38"/>
      <c r="AC528" s="38"/>
      <c r="AD528" s="38"/>
      <c r="AE528" s="38"/>
      <c r="AT528" s="17" t="s">
        <v>195</v>
      </c>
      <c r="AU528" s="17" t="s">
        <v>82</v>
      </c>
    </row>
    <row r="529" s="12" customFormat="1" ht="25.92" customHeight="1">
      <c r="A529" s="12"/>
      <c r="B529" s="227"/>
      <c r="C529" s="228"/>
      <c r="D529" s="229" t="s">
        <v>72</v>
      </c>
      <c r="E529" s="230" t="s">
        <v>748</v>
      </c>
      <c r="F529" s="230" t="s">
        <v>749</v>
      </c>
      <c r="G529" s="228"/>
      <c r="H529" s="228"/>
      <c r="I529" s="231"/>
      <c r="J529" s="232">
        <f>BK529</f>
        <v>0</v>
      </c>
      <c r="K529" s="228"/>
      <c r="L529" s="233"/>
      <c r="M529" s="234"/>
      <c r="N529" s="235"/>
      <c r="O529" s="235"/>
      <c r="P529" s="236">
        <f>P530+P554</f>
        <v>0</v>
      </c>
      <c r="Q529" s="235"/>
      <c r="R529" s="236">
        <f>R530+R554</f>
        <v>0.049296130000000001</v>
      </c>
      <c r="S529" s="235"/>
      <c r="T529" s="237">
        <f>T530+T554</f>
        <v>0</v>
      </c>
      <c r="U529" s="12"/>
      <c r="V529" s="12"/>
      <c r="W529" s="12"/>
      <c r="X529" s="12"/>
      <c r="Y529" s="12"/>
      <c r="Z529" s="12"/>
      <c r="AA529" s="12"/>
      <c r="AB529" s="12"/>
      <c r="AC529" s="12"/>
      <c r="AD529" s="12"/>
      <c r="AE529" s="12"/>
      <c r="AR529" s="238" t="s">
        <v>82</v>
      </c>
      <c r="AT529" s="239" t="s">
        <v>72</v>
      </c>
      <c r="AU529" s="239" t="s">
        <v>73</v>
      </c>
      <c r="AY529" s="238" t="s">
        <v>161</v>
      </c>
      <c r="BK529" s="240">
        <f>BK530+BK554</f>
        <v>0</v>
      </c>
    </row>
    <row r="530" s="12" customFormat="1" ht="22.8" customHeight="1">
      <c r="A530" s="12"/>
      <c r="B530" s="227"/>
      <c r="C530" s="228"/>
      <c r="D530" s="229" t="s">
        <v>72</v>
      </c>
      <c r="E530" s="241" t="s">
        <v>750</v>
      </c>
      <c r="F530" s="241" t="s">
        <v>751</v>
      </c>
      <c r="G530" s="228"/>
      <c r="H530" s="228"/>
      <c r="I530" s="231"/>
      <c r="J530" s="242">
        <f>BK530</f>
        <v>0</v>
      </c>
      <c r="K530" s="228"/>
      <c r="L530" s="233"/>
      <c r="M530" s="234"/>
      <c r="N530" s="235"/>
      <c r="O530" s="235"/>
      <c r="P530" s="236">
        <f>SUM(P531:P553)</f>
        <v>0</v>
      </c>
      <c r="Q530" s="235"/>
      <c r="R530" s="236">
        <f>SUM(R531:R553)</f>
        <v>0.016</v>
      </c>
      <c r="S530" s="235"/>
      <c r="T530" s="237">
        <f>SUM(T531:T553)</f>
        <v>0</v>
      </c>
      <c r="U530" s="12"/>
      <c r="V530" s="12"/>
      <c r="W530" s="12"/>
      <c r="X530" s="12"/>
      <c r="Y530" s="12"/>
      <c r="Z530" s="12"/>
      <c r="AA530" s="12"/>
      <c r="AB530" s="12"/>
      <c r="AC530" s="12"/>
      <c r="AD530" s="12"/>
      <c r="AE530" s="12"/>
      <c r="AR530" s="238" t="s">
        <v>82</v>
      </c>
      <c r="AT530" s="239" t="s">
        <v>72</v>
      </c>
      <c r="AU530" s="239" t="s">
        <v>80</v>
      </c>
      <c r="AY530" s="238" t="s">
        <v>161</v>
      </c>
      <c r="BK530" s="240">
        <f>SUM(BK531:BK553)</f>
        <v>0</v>
      </c>
    </row>
    <row r="531" s="2" customFormat="1" ht="24" customHeight="1">
      <c r="A531" s="38"/>
      <c r="B531" s="39"/>
      <c r="C531" s="243" t="s">
        <v>711</v>
      </c>
      <c r="D531" s="243" t="s">
        <v>163</v>
      </c>
      <c r="E531" s="244" t="s">
        <v>753</v>
      </c>
      <c r="F531" s="245" t="s">
        <v>754</v>
      </c>
      <c r="G531" s="246" t="s">
        <v>166</v>
      </c>
      <c r="H531" s="247">
        <v>13.416</v>
      </c>
      <c r="I531" s="248"/>
      <c r="J531" s="249">
        <f>ROUND(I531*H531,2)</f>
        <v>0</v>
      </c>
      <c r="K531" s="245" t="s">
        <v>167</v>
      </c>
      <c r="L531" s="44"/>
      <c r="M531" s="250" t="s">
        <v>1</v>
      </c>
      <c r="N531" s="251" t="s">
        <v>38</v>
      </c>
      <c r="O531" s="91"/>
      <c r="P531" s="252">
        <f>O531*H531</f>
        <v>0</v>
      </c>
      <c r="Q531" s="252">
        <v>0</v>
      </c>
      <c r="R531" s="252">
        <f>Q531*H531</f>
        <v>0</v>
      </c>
      <c r="S531" s="252">
        <v>0</v>
      </c>
      <c r="T531" s="253">
        <f>S531*H531</f>
        <v>0</v>
      </c>
      <c r="U531" s="38"/>
      <c r="V531" s="38"/>
      <c r="W531" s="38"/>
      <c r="X531" s="38"/>
      <c r="Y531" s="38"/>
      <c r="Z531" s="38"/>
      <c r="AA531" s="38"/>
      <c r="AB531" s="38"/>
      <c r="AC531" s="38"/>
      <c r="AD531" s="38"/>
      <c r="AE531" s="38"/>
      <c r="AR531" s="254" t="s">
        <v>279</v>
      </c>
      <c r="AT531" s="254" t="s">
        <v>163</v>
      </c>
      <c r="AU531" s="254" t="s">
        <v>82</v>
      </c>
      <c r="AY531" s="17" t="s">
        <v>161</v>
      </c>
      <c r="BE531" s="255">
        <f>IF(N531="základní",J531,0)</f>
        <v>0</v>
      </c>
      <c r="BF531" s="255">
        <f>IF(N531="snížená",J531,0)</f>
        <v>0</v>
      </c>
      <c r="BG531" s="255">
        <f>IF(N531="zákl. přenesená",J531,0)</f>
        <v>0</v>
      </c>
      <c r="BH531" s="255">
        <f>IF(N531="sníž. přenesená",J531,0)</f>
        <v>0</v>
      </c>
      <c r="BI531" s="255">
        <f>IF(N531="nulová",J531,0)</f>
        <v>0</v>
      </c>
      <c r="BJ531" s="17" t="s">
        <v>80</v>
      </c>
      <c r="BK531" s="255">
        <f>ROUND(I531*H531,2)</f>
        <v>0</v>
      </c>
      <c r="BL531" s="17" t="s">
        <v>279</v>
      </c>
      <c r="BM531" s="254" t="s">
        <v>1819</v>
      </c>
    </row>
    <row r="532" s="2" customFormat="1">
      <c r="A532" s="38"/>
      <c r="B532" s="39"/>
      <c r="C532" s="40"/>
      <c r="D532" s="256" t="s">
        <v>170</v>
      </c>
      <c r="E532" s="40"/>
      <c r="F532" s="257" t="s">
        <v>756</v>
      </c>
      <c r="G532" s="40"/>
      <c r="H532" s="40"/>
      <c r="I532" s="154"/>
      <c r="J532" s="40"/>
      <c r="K532" s="40"/>
      <c r="L532" s="44"/>
      <c r="M532" s="258"/>
      <c r="N532" s="259"/>
      <c r="O532" s="91"/>
      <c r="P532" s="91"/>
      <c r="Q532" s="91"/>
      <c r="R532" s="91"/>
      <c r="S532" s="91"/>
      <c r="T532" s="92"/>
      <c r="U532" s="38"/>
      <c r="V532" s="38"/>
      <c r="W532" s="38"/>
      <c r="X532" s="38"/>
      <c r="Y532" s="38"/>
      <c r="Z532" s="38"/>
      <c r="AA532" s="38"/>
      <c r="AB532" s="38"/>
      <c r="AC532" s="38"/>
      <c r="AD532" s="38"/>
      <c r="AE532" s="38"/>
      <c r="AT532" s="17" t="s">
        <v>170</v>
      </c>
      <c r="AU532" s="17" t="s">
        <v>82</v>
      </c>
    </row>
    <row r="533" s="2" customFormat="1">
      <c r="A533" s="38"/>
      <c r="B533" s="39"/>
      <c r="C533" s="40"/>
      <c r="D533" s="256" t="s">
        <v>172</v>
      </c>
      <c r="E533" s="40"/>
      <c r="F533" s="260" t="s">
        <v>757</v>
      </c>
      <c r="G533" s="40"/>
      <c r="H533" s="40"/>
      <c r="I533" s="154"/>
      <c r="J533" s="40"/>
      <c r="K533" s="40"/>
      <c r="L533" s="44"/>
      <c r="M533" s="258"/>
      <c r="N533" s="259"/>
      <c r="O533" s="91"/>
      <c r="P533" s="91"/>
      <c r="Q533" s="91"/>
      <c r="R533" s="91"/>
      <c r="S533" s="91"/>
      <c r="T533" s="92"/>
      <c r="U533" s="38"/>
      <c r="V533" s="38"/>
      <c r="W533" s="38"/>
      <c r="X533" s="38"/>
      <c r="Y533" s="38"/>
      <c r="Z533" s="38"/>
      <c r="AA533" s="38"/>
      <c r="AB533" s="38"/>
      <c r="AC533" s="38"/>
      <c r="AD533" s="38"/>
      <c r="AE533" s="38"/>
      <c r="AT533" s="17" t="s">
        <v>172</v>
      </c>
      <c r="AU533" s="17" t="s">
        <v>82</v>
      </c>
    </row>
    <row r="534" s="2" customFormat="1">
      <c r="A534" s="38"/>
      <c r="B534" s="39"/>
      <c r="C534" s="40"/>
      <c r="D534" s="256" t="s">
        <v>195</v>
      </c>
      <c r="E534" s="40"/>
      <c r="F534" s="260" t="s">
        <v>758</v>
      </c>
      <c r="G534" s="40"/>
      <c r="H534" s="40"/>
      <c r="I534" s="154"/>
      <c r="J534" s="40"/>
      <c r="K534" s="40"/>
      <c r="L534" s="44"/>
      <c r="M534" s="258"/>
      <c r="N534" s="259"/>
      <c r="O534" s="91"/>
      <c r="P534" s="91"/>
      <c r="Q534" s="91"/>
      <c r="R534" s="91"/>
      <c r="S534" s="91"/>
      <c r="T534" s="92"/>
      <c r="U534" s="38"/>
      <c r="V534" s="38"/>
      <c r="W534" s="38"/>
      <c r="X534" s="38"/>
      <c r="Y534" s="38"/>
      <c r="Z534" s="38"/>
      <c r="AA534" s="38"/>
      <c r="AB534" s="38"/>
      <c r="AC534" s="38"/>
      <c r="AD534" s="38"/>
      <c r="AE534" s="38"/>
      <c r="AT534" s="17" t="s">
        <v>195</v>
      </c>
      <c r="AU534" s="17" t="s">
        <v>82</v>
      </c>
    </row>
    <row r="535" s="14" customFormat="1">
      <c r="A535" s="14"/>
      <c r="B535" s="271"/>
      <c r="C535" s="272"/>
      <c r="D535" s="256" t="s">
        <v>174</v>
      </c>
      <c r="E535" s="273" t="s">
        <v>1</v>
      </c>
      <c r="F535" s="274" t="s">
        <v>1820</v>
      </c>
      <c r="G535" s="272"/>
      <c r="H535" s="275">
        <v>13.416</v>
      </c>
      <c r="I535" s="276"/>
      <c r="J535" s="272"/>
      <c r="K535" s="272"/>
      <c r="L535" s="277"/>
      <c r="M535" s="278"/>
      <c r="N535" s="279"/>
      <c r="O535" s="279"/>
      <c r="P535" s="279"/>
      <c r="Q535" s="279"/>
      <c r="R535" s="279"/>
      <c r="S535" s="279"/>
      <c r="T535" s="280"/>
      <c r="U535" s="14"/>
      <c r="V535" s="14"/>
      <c r="W535" s="14"/>
      <c r="X535" s="14"/>
      <c r="Y535" s="14"/>
      <c r="Z535" s="14"/>
      <c r="AA535" s="14"/>
      <c r="AB535" s="14"/>
      <c r="AC535" s="14"/>
      <c r="AD535" s="14"/>
      <c r="AE535" s="14"/>
      <c r="AT535" s="281" t="s">
        <v>174</v>
      </c>
      <c r="AU535" s="281" t="s">
        <v>82</v>
      </c>
      <c r="AV535" s="14" t="s">
        <v>82</v>
      </c>
      <c r="AW535" s="14" t="s">
        <v>30</v>
      </c>
      <c r="AX535" s="14" t="s">
        <v>80</v>
      </c>
      <c r="AY535" s="281" t="s">
        <v>161</v>
      </c>
    </row>
    <row r="536" s="2" customFormat="1" ht="16.5" customHeight="1">
      <c r="A536" s="38"/>
      <c r="B536" s="39"/>
      <c r="C536" s="293" t="s">
        <v>719</v>
      </c>
      <c r="D536" s="293" t="s">
        <v>296</v>
      </c>
      <c r="E536" s="294" t="s">
        <v>764</v>
      </c>
      <c r="F536" s="295" t="s">
        <v>765</v>
      </c>
      <c r="G536" s="296" t="s">
        <v>282</v>
      </c>
      <c r="H536" s="297">
        <v>0.0050000000000000001</v>
      </c>
      <c r="I536" s="298"/>
      <c r="J536" s="299">
        <f>ROUND(I536*H536,2)</f>
        <v>0</v>
      </c>
      <c r="K536" s="295" t="s">
        <v>167</v>
      </c>
      <c r="L536" s="300"/>
      <c r="M536" s="301" t="s">
        <v>1</v>
      </c>
      <c r="N536" s="302" t="s">
        <v>38</v>
      </c>
      <c r="O536" s="91"/>
      <c r="P536" s="252">
        <f>O536*H536</f>
        <v>0</v>
      </c>
      <c r="Q536" s="252">
        <v>1</v>
      </c>
      <c r="R536" s="252">
        <f>Q536*H536</f>
        <v>0.0050000000000000001</v>
      </c>
      <c r="S536" s="252">
        <v>0</v>
      </c>
      <c r="T536" s="253">
        <f>S536*H536</f>
        <v>0</v>
      </c>
      <c r="U536" s="38"/>
      <c r="V536" s="38"/>
      <c r="W536" s="38"/>
      <c r="X536" s="38"/>
      <c r="Y536" s="38"/>
      <c r="Z536" s="38"/>
      <c r="AA536" s="38"/>
      <c r="AB536" s="38"/>
      <c r="AC536" s="38"/>
      <c r="AD536" s="38"/>
      <c r="AE536" s="38"/>
      <c r="AR536" s="254" t="s">
        <v>227</v>
      </c>
      <c r="AT536" s="254" t="s">
        <v>296</v>
      </c>
      <c r="AU536" s="254" t="s">
        <v>82</v>
      </c>
      <c r="AY536" s="17" t="s">
        <v>161</v>
      </c>
      <c r="BE536" s="255">
        <f>IF(N536="základní",J536,0)</f>
        <v>0</v>
      </c>
      <c r="BF536" s="255">
        <f>IF(N536="snížená",J536,0)</f>
        <v>0</v>
      </c>
      <c r="BG536" s="255">
        <f>IF(N536="zákl. přenesená",J536,0)</f>
        <v>0</v>
      </c>
      <c r="BH536" s="255">
        <f>IF(N536="sníž. přenesená",J536,0)</f>
        <v>0</v>
      </c>
      <c r="BI536" s="255">
        <f>IF(N536="nulová",J536,0)</f>
        <v>0</v>
      </c>
      <c r="BJ536" s="17" t="s">
        <v>80</v>
      </c>
      <c r="BK536" s="255">
        <f>ROUND(I536*H536,2)</f>
        <v>0</v>
      </c>
      <c r="BL536" s="17" t="s">
        <v>168</v>
      </c>
      <c r="BM536" s="254" t="s">
        <v>1821</v>
      </c>
    </row>
    <row r="537" s="2" customFormat="1">
      <c r="A537" s="38"/>
      <c r="B537" s="39"/>
      <c r="C537" s="40"/>
      <c r="D537" s="256" t="s">
        <v>170</v>
      </c>
      <c r="E537" s="40"/>
      <c r="F537" s="257" t="s">
        <v>765</v>
      </c>
      <c r="G537" s="40"/>
      <c r="H537" s="40"/>
      <c r="I537" s="154"/>
      <c r="J537" s="40"/>
      <c r="K537" s="40"/>
      <c r="L537" s="44"/>
      <c r="M537" s="258"/>
      <c r="N537" s="259"/>
      <c r="O537" s="91"/>
      <c r="P537" s="91"/>
      <c r="Q537" s="91"/>
      <c r="R537" s="91"/>
      <c r="S537" s="91"/>
      <c r="T537" s="92"/>
      <c r="U537" s="38"/>
      <c r="V537" s="38"/>
      <c r="W537" s="38"/>
      <c r="X537" s="38"/>
      <c r="Y537" s="38"/>
      <c r="Z537" s="38"/>
      <c r="AA537" s="38"/>
      <c r="AB537" s="38"/>
      <c r="AC537" s="38"/>
      <c r="AD537" s="38"/>
      <c r="AE537" s="38"/>
      <c r="AT537" s="17" t="s">
        <v>170</v>
      </c>
      <c r="AU537" s="17" t="s">
        <v>82</v>
      </c>
    </row>
    <row r="538" s="2" customFormat="1">
      <c r="A538" s="38"/>
      <c r="B538" s="39"/>
      <c r="C538" s="40"/>
      <c r="D538" s="256" t="s">
        <v>195</v>
      </c>
      <c r="E538" s="40"/>
      <c r="F538" s="260" t="s">
        <v>1822</v>
      </c>
      <c r="G538" s="40"/>
      <c r="H538" s="40"/>
      <c r="I538" s="154"/>
      <c r="J538" s="40"/>
      <c r="K538" s="40"/>
      <c r="L538" s="44"/>
      <c r="M538" s="258"/>
      <c r="N538" s="259"/>
      <c r="O538" s="91"/>
      <c r="P538" s="91"/>
      <c r="Q538" s="91"/>
      <c r="R538" s="91"/>
      <c r="S538" s="91"/>
      <c r="T538" s="92"/>
      <c r="U538" s="38"/>
      <c r="V538" s="38"/>
      <c r="W538" s="38"/>
      <c r="X538" s="38"/>
      <c r="Y538" s="38"/>
      <c r="Z538" s="38"/>
      <c r="AA538" s="38"/>
      <c r="AB538" s="38"/>
      <c r="AC538" s="38"/>
      <c r="AD538" s="38"/>
      <c r="AE538" s="38"/>
      <c r="AT538" s="17" t="s">
        <v>195</v>
      </c>
      <c r="AU538" s="17" t="s">
        <v>82</v>
      </c>
    </row>
    <row r="539" s="14" customFormat="1">
      <c r="A539" s="14"/>
      <c r="B539" s="271"/>
      <c r="C539" s="272"/>
      <c r="D539" s="256" t="s">
        <v>174</v>
      </c>
      <c r="E539" s="273" t="s">
        <v>1</v>
      </c>
      <c r="F539" s="274" t="s">
        <v>1823</v>
      </c>
      <c r="G539" s="272"/>
      <c r="H539" s="275">
        <v>0.0050000000000000001</v>
      </c>
      <c r="I539" s="276"/>
      <c r="J539" s="272"/>
      <c r="K539" s="272"/>
      <c r="L539" s="277"/>
      <c r="M539" s="278"/>
      <c r="N539" s="279"/>
      <c r="O539" s="279"/>
      <c r="P539" s="279"/>
      <c r="Q539" s="279"/>
      <c r="R539" s="279"/>
      <c r="S539" s="279"/>
      <c r="T539" s="280"/>
      <c r="U539" s="14"/>
      <c r="V539" s="14"/>
      <c r="W539" s="14"/>
      <c r="X539" s="14"/>
      <c r="Y539" s="14"/>
      <c r="Z539" s="14"/>
      <c r="AA539" s="14"/>
      <c r="AB539" s="14"/>
      <c r="AC539" s="14"/>
      <c r="AD539" s="14"/>
      <c r="AE539" s="14"/>
      <c r="AT539" s="281" t="s">
        <v>174</v>
      </c>
      <c r="AU539" s="281" t="s">
        <v>82</v>
      </c>
      <c r="AV539" s="14" t="s">
        <v>82</v>
      </c>
      <c r="AW539" s="14" t="s">
        <v>30</v>
      </c>
      <c r="AX539" s="14" t="s">
        <v>80</v>
      </c>
      <c r="AY539" s="281" t="s">
        <v>161</v>
      </c>
    </row>
    <row r="540" s="2" customFormat="1" ht="24" customHeight="1">
      <c r="A540" s="38"/>
      <c r="B540" s="39"/>
      <c r="C540" s="243" t="s">
        <v>725</v>
      </c>
      <c r="D540" s="243" t="s">
        <v>163</v>
      </c>
      <c r="E540" s="244" t="s">
        <v>770</v>
      </c>
      <c r="F540" s="245" t="s">
        <v>771</v>
      </c>
      <c r="G540" s="246" t="s">
        <v>166</v>
      </c>
      <c r="H540" s="247">
        <v>26.832000000000001</v>
      </c>
      <c r="I540" s="248"/>
      <c r="J540" s="249">
        <f>ROUND(I540*H540,2)</f>
        <v>0</v>
      </c>
      <c r="K540" s="245" t="s">
        <v>167</v>
      </c>
      <c r="L540" s="44"/>
      <c r="M540" s="250" t="s">
        <v>1</v>
      </c>
      <c r="N540" s="251" t="s">
        <v>38</v>
      </c>
      <c r="O540" s="91"/>
      <c r="P540" s="252">
        <f>O540*H540</f>
        <v>0</v>
      </c>
      <c r="Q540" s="252">
        <v>0</v>
      </c>
      <c r="R540" s="252">
        <f>Q540*H540</f>
        <v>0</v>
      </c>
      <c r="S540" s="252">
        <v>0</v>
      </c>
      <c r="T540" s="253">
        <f>S540*H540</f>
        <v>0</v>
      </c>
      <c r="U540" s="38"/>
      <c r="V540" s="38"/>
      <c r="W540" s="38"/>
      <c r="X540" s="38"/>
      <c r="Y540" s="38"/>
      <c r="Z540" s="38"/>
      <c r="AA540" s="38"/>
      <c r="AB540" s="38"/>
      <c r="AC540" s="38"/>
      <c r="AD540" s="38"/>
      <c r="AE540" s="38"/>
      <c r="AR540" s="254" t="s">
        <v>279</v>
      </c>
      <c r="AT540" s="254" t="s">
        <v>163</v>
      </c>
      <c r="AU540" s="254" t="s">
        <v>82</v>
      </c>
      <c r="AY540" s="17" t="s">
        <v>161</v>
      </c>
      <c r="BE540" s="255">
        <f>IF(N540="základní",J540,0)</f>
        <v>0</v>
      </c>
      <c r="BF540" s="255">
        <f>IF(N540="snížená",J540,0)</f>
        <v>0</v>
      </c>
      <c r="BG540" s="255">
        <f>IF(N540="zákl. přenesená",J540,0)</f>
        <v>0</v>
      </c>
      <c r="BH540" s="255">
        <f>IF(N540="sníž. přenesená",J540,0)</f>
        <v>0</v>
      </c>
      <c r="BI540" s="255">
        <f>IF(N540="nulová",J540,0)</f>
        <v>0</v>
      </c>
      <c r="BJ540" s="17" t="s">
        <v>80</v>
      </c>
      <c r="BK540" s="255">
        <f>ROUND(I540*H540,2)</f>
        <v>0</v>
      </c>
      <c r="BL540" s="17" t="s">
        <v>279</v>
      </c>
      <c r="BM540" s="254" t="s">
        <v>1824</v>
      </c>
    </row>
    <row r="541" s="2" customFormat="1">
      <c r="A541" s="38"/>
      <c r="B541" s="39"/>
      <c r="C541" s="40"/>
      <c r="D541" s="256" t="s">
        <v>170</v>
      </c>
      <c r="E541" s="40"/>
      <c r="F541" s="257" t="s">
        <v>773</v>
      </c>
      <c r="G541" s="40"/>
      <c r="H541" s="40"/>
      <c r="I541" s="154"/>
      <c r="J541" s="40"/>
      <c r="K541" s="40"/>
      <c r="L541" s="44"/>
      <c r="M541" s="258"/>
      <c r="N541" s="259"/>
      <c r="O541" s="91"/>
      <c r="P541" s="91"/>
      <c r="Q541" s="91"/>
      <c r="R541" s="91"/>
      <c r="S541" s="91"/>
      <c r="T541" s="92"/>
      <c r="U541" s="38"/>
      <c r="V541" s="38"/>
      <c r="W541" s="38"/>
      <c r="X541" s="38"/>
      <c r="Y541" s="38"/>
      <c r="Z541" s="38"/>
      <c r="AA541" s="38"/>
      <c r="AB541" s="38"/>
      <c r="AC541" s="38"/>
      <c r="AD541" s="38"/>
      <c r="AE541" s="38"/>
      <c r="AT541" s="17" t="s">
        <v>170</v>
      </c>
      <c r="AU541" s="17" t="s">
        <v>82</v>
      </c>
    </row>
    <row r="542" s="2" customFormat="1">
      <c r="A542" s="38"/>
      <c r="B542" s="39"/>
      <c r="C542" s="40"/>
      <c r="D542" s="256" t="s">
        <v>172</v>
      </c>
      <c r="E542" s="40"/>
      <c r="F542" s="260" t="s">
        <v>757</v>
      </c>
      <c r="G542" s="40"/>
      <c r="H542" s="40"/>
      <c r="I542" s="154"/>
      <c r="J542" s="40"/>
      <c r="K542" s="40"/>
      <c r="L542" s="44"/>
      <c r="M542" s="258"/>
      <c r="N542" s="259"/>
      <c r="O542" s="91"/>
      <c r="P542" s="91"/>
      <c r="Q542" s="91"/>
      <c r="R542" s="91"/>
      <c r="S542" s="91"/>
      <c r="T542" s="92"/>
      <c r="U542" s="38"/>
      <c r="V542" s="38"/>
      <c r="W542" s="38"/>
      <c r="X542" s="38"/>
      <c r="Y542" s="38"/>
      <c r="Z542" s="38"/>
      <c r="AA542" s="38"/>
      <c r="AB542" s="38"/>
      <c r="AC542" s="38"/>
      <c r="AD542" s="38"/>
      <c r="AE542" s="38"/>
      <c r="AT542" s="17" t="s">
        <v>172</v>
      </c>
      <c r="AU542" s="17" t="s">
        <v>82</v>
      </c>
    </row>
    <row r="543" s="2" customFormat="1">
      <c r="A543" s="38"/>
      <c r="B543" s="39"/>
      <c r="C543" s="40"/>
      <c r="D543" s="256" t="s">
        <v>195</v>
      </c>
      <c r="E543" s="40"/>
      <c r="F543" s="260" t="s">
        <v>774</v>
      </c>
      <c r="G543" s="40"/>
      <c r="H543" s="40"/>
      <c r="I543" s="154"/>
      <c r="J543" s="40"/>
      <c r="K543" s="40"/>
      <c r="L543" s="44"/>
      <c r="M543" s="258"/>
      <c r="N543" s="259"/>
      <c r="O543" s="91"/>
      <c r="P543" s="91"/>
      <c r="Q543" s="91"/>
      <c r="R543" s="91"/>
      <c r="S543" s="91"/>
      <c r="T543" s="92"/>
      <c r="U543" s="38"/>
      <c r="V543" s="38"/>
      <c r="W543" s="38"/>
      <c r="X543" s="38"/>
      <c r="Y543" s="38"/>
      <c r="Z543" s="38"/>
      <c r="AA543" s="38"/>
      <c r="AB543" s="38"/>
      <c r="AC543" s="38"/>
      <c r="AD543" s="38"/>
      <c r="AE543" s="38"/>
      <c r="AT543" s="17" t="s">
        <v>195</v>
      </c>
      <c r="AU543" s="17" t="s">
        <v>82</v>
      </c>
    </row>
    <row r="544" s="14" customFormat="1">
      <c r="A544" s="14"/>
      <c r="B544" s="271"/>
      <c r="C544" s="272"/>
      <c r="D544" s="256" t="s">
        <v>174</v>
      </c>
      <c r="E544" s="273" t="s">
        <v>1</v>
      </c>
      <c r="F544" s="274" t="s">
        <v>1825</v>
      </c>
      <c r="G544" s="272"/>
      <c r="H544" s="275">
        <v>26.832000000000001</v>
      </c>
      <c r="I544" s="276"/>
      <c r="J544" s="272"/>
      <c r="K544" s="272"/>
      <c r="L544" s="277"/>
      <c r="M544" s="278"/>
      <c r="N544" s="279"/>
      <c r="O544" s="279"/>
      <c r="P544" s="279"/>
      <c r="Q544" s="279"/>
      <c r="R544" s="279"/>
      <c r="S544" s="279"/>
      <c r="T544" s="280"/>
      <c r="U544" s="14"/>
      <c r="V544" s="14"/>
      <c r="W544" s="14"/>
      <c r="X544" s="14"/>
      <c r="Y544" s="14"/>
      <c r="Z544" s="14"/>
      <c r="AA544" s="14"/>
      <c r="AB544" s="14"/>
      <c r="AC544" s="14"/>
      <c r="AD544" s="14"/>
      <c r="AE544" s="14"/>
      <c r="AT544" s="281" t="s">
        <v>174</v>
      </c>
      <c r="AU544" s="281" t="s">
        <v>82</v>
      </c>
      <c r="AV544" s="14" t="s">
        <v>82</v>
      </c>
      <c r="AW544" s="14" t="s">
        <v>30</v>
      </c>
      <c r="AX544" s="14" t="s">
        <v>73</v>
      </c>
      <c r="AY544" s="281" t="s">
        <v>161</v>
      </c>
    </row>
    <row r="545" s="15" customFormat="1">
      <c r="A545" s="15"/>
      <c r="B545" s="282"/>
      <c r="C545" s="283"/>
      <c r="D545" s="256" t="s">
        <v>174</v>
      </c>
      <c r="E545" s="284" t="s">
        <v>1</v>
      </c>
      <c r="F545" s="285" t="s">
        <v>180</v>
      </c>
      <c r="G545" s="283"/>
      <c r="H545" s="286">
        <v>26.832000000000001</v>
      </c>
      <c r="I545" s="287"/>
      <c r="J545" s="283"/>
      <c r="K545" s="283"/>
      <c r="L545" s="288"/>
      <c r="M545" s="289"/>
      <c r="N545" s="290"/>
      <c r="O545" s="290"/>
      <c r="P545" s="290"/>
      <c r="Q545" s="290"/>
      <c r="R545" s="290"/>
      <c r="S545" s="290"/>
      <c r="T545" s="291"/>
      <c r="U545" s="15"/>
      <c r="V545" s="15"/>
      <c r="W545" s="15"/>
      <c r="X545" s="15"/>
      <c r="Y545" s="15"/>
      <c r="Z545" s="15"/>
      <c r="AA545" s="15"/>
      <c r="AB545" s="15"/>
      <c r="AC545" s="15"/>
      <c r="AD545" s="15"/>
      <c r="AE545" s="15"/>
      <c r="AT545" s="292" t="s">
        <v>174</v>
      </c>
      <c r="AU545" s="292" t="s">
        <v>82</v>
      </c>
      <c r="AV545" s="15" t="s">
        <v>168</v>
      </c>
      <c r="AW545" s="15" t="s">
        <v>30</v>
      </c>
      <c r="AX545" s="15" t="s">
        <v>80</v>
      </c>
      <c r="AY545" s="292" t="s">
        <v>161</v>
      </c>
    </row>
    <row r="546" s="2" customFormat="1" ht="16.5" customHeight="1">
      <c r="A546" s="38"/>
      <c r="B546" s="39"/>
      <c r="C546" s="293" t="s">
        <v>730</v>
      </c>
      <c r="D546" s="293" t="s">
        <v>296</v>
      </c>
      <c r="E546" s="294" t="s">
        <v>1826</v>
      </c>
      <c r="F546" s="295" t="s">
        <v>778</v>
      </c>
      <c r="G546" s="296" t="s">
        <v>282</v>
      </c>
      <c r="H546" s="297">
        <v>0.010999999999999999</v>
      </c>
      <c r="I546" s="298"/>
      <c r="J546" s="299">
        <f>ROUND(I546*H546,2)</f>
        <v>0</v>
      </c>
      <c r="K546" s="295" t="s">
        <v>167</v>
      </c>
      <c r="L546" s="300"/>
      <c r="M546" s="301" t="s">
        <v>1</v>
      </c>
      <c r="N546" s="302" t="s">
        <v>38</v>
      </c>
      <c r="O546" s="91"/>
      <c r="P546" s="252">
        <f>O546*H546</f>
        <v>0</v>
      </c>
      <c r="Q546" s="252">
        <v>1</v>
      </c>
      <c r="R546" s="252">
        <f>Q546*H546</f>
        <v>0.010999999999999999</v>
      </c>
      <c r="S546" s="252">
        <v>0</v>
      </c>
      <c r="T546" s="253">
        <f>S546*H546</f>
        <v>0</v>
      </c>
      <c r="U546" s="38"/>
      <c r="V546" s="38"/>
      <c r="W546" s="38"/>
      <c r="X546" s="38"/>
      <c r="Y546" s="38"/>
      <c r="Z546" s="38"/>
      <c r="AA546" s="38"/>
      <c r="AB546" s="38"/>
      <c r="AC546" s="38"/>
      <c r="AD546" s="38"/>
      <c r="AE546" s="38"/>
      <c r="AR546" s="254" t="s">
        <v>227</v>
      </c>
      <c r="AT546" s="254" t="s">
        <v>296</v>
      </c>
      <c r="AU546" s="254" t="s">
        <v>82</v>
      </c>
      <c r="AY546" s="17" t="s">
        <v>161</v>
      </c>
      <c r="BE546" s="255">
        <f>IF(N546="základní",J546,0)</f>
        <v>0</v>
      </c>
      <c r="BF546" s="255">
        <f>IF(N546="snížená",J546,0)</f>
        <v>0</v>
      </c>
      <c r="BG546" s="255">
        <f>IF(N546="zákl. přenesená",J546,0)</f>
        <v>0</v>
      </c>
      <c r="BH546" s="255">
        <f>IF(N546="sníž. přenesená",J546,0)</f>
        <v>0</v>
      </c>
      <c r="BI546" s="255">
        <f>IF(N546="nulová",J546,0)</f>
        <v>0</v>
      </c>
      <c r="BJ546" s="17" t="s">
        <v>80</v>
      </c>
      <c r="BK546" s="255">
        <f>ROUND(I546*H546,2)</f>
        <v>0</v>
      </c>
      <c r="BL546" s="17" t="s">
        <v>168</v>
      </c>
      <c r="BM546" s="254" t="s">
        <v>1827</v>
      </c>
    </row>
    <row r="547" s="2" customFormat="1">
      <c r="A547" s="38"/>
      <c r="B547" s="39"/>
      <c r="C547" s="40"/>
      <c r="D547" s="256" t="s">
        <v>170</v>
      </c>
      <c r="E547" s="40"/>
      <c r="F547" s="257" t="s">
        <v>778</v>
      </c>
      <c r="G547" s="40"/>
      <c r="H547" s="40"/>
      <c r="I547" s="154"/>
      <c r="J547" s="40"/>
      <c r="K547" s="40"/>
      <c r="L547" s="44"/>
      <c r="M547" s="258"/>
      <c r="N547" s="259"/>
      <c r="O547" s="91"/>
      <c r="P547" s="91"/>
      <c r="Q547" s="91"/>
      <c r="R547" s="91"/>
      <c r="S547" s="91"/>
      <c r="T547" s="92"/>
      <c r="U547" s="38"/>
      <c r="V547" s="38"/>
      <c r="W547" s="38"/>
      <c r="X547" s="38"/>
      <c r="Y547" s="38"/>
      <c r="Z547" s="38"/>
      <c r="AA547" s="38"/>
      <c r="AB547" s="38"/>
      <c r="AC547" s="38"/>
      <c r="AD547" s="38"/>
      <c r="AE547" s="38"/>
      <c r="AT547" s="17" t="s">
        <v>170</v>
      </c>
      <c r="AU547" s="17" t="s">
        <v>82</v>
      </c>
    </row>
    <row r="548" s="2" customFormat="1">
      <c r="A548" s="38"/>
      <c r="B548" s="39"/>
      <c r="C548" s="40"/>
      <c r="D548" s="256" t="s">
        <v>195</v>
      </c>
      <c r="E548" s="40"/>
      <c r="F548" s="260" t="s">
        <v>780</v>
      </c>
      <c r="G548" s="40"/>
      <c r="H548" s="40"/>
      <c r="I548" s="154"/>
      <c r="J548" s="40"/>
      <c r="K548" s="40"/>
      <c r="L548" s="44"/>
      <c r="M548" s="258"/>
      <c r="N548" s="259"/>
      <c r="O548" s="91"/>
      <c r="P548" s="91"/>
      <c r="Q548" s="91"/>
      <c r="R548" s="91"/>
      <c r="S548" s="91"/>
      <c r="T548" s="92"/>
      <c r="U548" s="38"/>
      <c r="V548" s="38"/>
      <c r="W548" s="38"/>
      <c r="X548" s="38"/>
      <c r="Y548" s="38"/>
      <c r="Z548" s="38"/>
      <c r="AA548" s="38"/>
      <c r="AB548" s="38"/>
      <c r="AC548" s="38"/>
      <c r="AD548" s="38"/>
      <c r="AE548" s="38"/>
      <c r="AT548" s="17" t="s">
        <v>195</v>
      </c>
      <c r="AU548" s="17" t="s">
        <v>82</v>
      </c>
    </row>
    <row r="549" s="14" customFormat="1">
      <c r="A549" s="14"/>
      <c r="B549" s="271"/>
      <c r="C549" s="272"/>
      <c r="D549" s="256" t="s">
        <v>174</v>
      </c>
      <c r="E549" s="273" t="s">
        <v>1</v>
      </c>
      <c r="F549" s="274" t="s">
        <v>1828</v>
      </c>
      <c r="G549" s="272"/>
      <c r="H549" s="275">
        <v>0.010999999999999999</v>
      </c>
      <c r="I549" s="276"/>
      <c r="J549" s="272"/>
      <c r="K549" s="272"/>
      <c r="L549" s="277"/>
      <c r="M549" s="278"/>
      <c r="N549" s="279"/>
      <c r="O549" s="279"/>
      <c r="P549" s="279"/>
      <c r="Q549" s="279"/>
      <c r="R549" s="279"/>
      <c r="S549" s="279"/>
      <c r="T549" s="280"/>
      <c r="U549" s="14"/>
      <c r="V549" s="14"/>
      <c r="W549" s="14"/>
      <c r="X549" s="14"/>
      <c r="Y549" s="14"/>
      <c r="Z549" s="14"/>
      <c r="AA549" s="14"/>
      <c r="AB549" s="14"/>
      <c r="AC549" s="14"/>
      <c r="AD549" s="14"/>
      <c r="AE549" s="14"/>
      <c r="AT549" s="281" t="s">
        <v>174</v>
      </c>
      <c r="AU549" s="281" t="s">
        <v>82</v>
      </c>
      <c r="AV549" s="14" t="s">
        <v>82</v>
      </c>
      <c r="AW549" s="14" t="s">
        <v>30</v>
      </c>
      <c r="AX549" s="14" t="s">
        <v>80</v>
      </c>
      <c r="AY549" s="281" t="s">
        <v>161</v>
      </c>
    </row>
    <row r="550" s="2" customFormat="1" ht="24" customHeight="1">
      <c r="A550" s="38"/>
      <c r="B550" s="39"/>
      <c r="C550" s="243" t="s">
        <v>741</v>
      </c>
      <c r="D550" s="243" t="s">
        <v>163</v>
      </c>
      <c r="E550" s="244" t="s">
        <v>1414</v>
      </c>
      <c r="F550" s="245" t="s">
        <v>1415</v>
      </c>
      <c r="G550" s="246" t="s">
        <v>282</v>
      </c>
      <c r="H550" s="247">
        <v>0.016</v>
      </c>
      <c r="I550" s="248"/>
      <c r="J550" s="249">
        <f>ROUND(I550*H550,2)</f>
        <v>0</v>
      </c>
      <c r="K550" s="245" t="s">
        <v>167</v>
      </c>
      <c r="L550" s="44"/>
      <c r="M550" s="250" t="s">
        <v>1</v>
      </c>
      <c r="N550" s="251" t="s">
        <v>38</v>
      </c>
      <c r="O550" s="91"/>
      <c r="P550" s="252">
        <f>O550*H550</f>
        <v>0</v>
      </c>
      <c r="Q550" s="252">
        <v>0</v>
      </c>
      <c r="R550" s="252">
        <f>Q550*H550</f>
        <v>0</v>
      </c>
      <c r="S550" s="252">
        <v>0</v>
      </c>
      <c r="T550" s="253">
        <f>S550*H550</f>
        <v>0</v>
      </c>
      <c r="U550" s="38"/>
      <c r="V550" s="38"/>
      <c r="W550" s="38"/>
      <c r="X550" s="38"/>
      <c r="Y550" s="38"/>
      <c r="Z550" s="38"/>
      <c r="AA550" s="38"/>
      <c r="AB550" s="38"/>
      <c r="AC550" s="38"/>
      <c r="AD550" s="38"/>
      <c r="AE550" s="38"/>
      <c r="AR550" s="254" t="s">
        <v>279</v>
      </c>
      <c r="AT550" s="254" t="s">
        <v>163</v>
      </c>
      <c r="AU550" s="254" t="s">
        <v>82</v>
      </c>
      <c r="AY550" s="17" t="s">
        <v>161</v>
      </c>
      <c r="BE550" s="255">
        <f>IF(N550="základní",J550,0)</f>
        <v>0</v>
      </c>
      <c r="BF550" s="255">
        <f>IF(N550="snížená",J550,0)</f>
        <v>0</v>
      </c>
      <c r="BG550" s="255">
        <f>IF(N550="zákl. přenesená",J550,0)</f>
        <v>0</v>
      </c>
      <c r="BH550" s="255">
        <f>IF(N550="sníž. přenesená",J550,0)</f>
        <v>0</v>
      </c>
      <c r="BI550" s="255">
        <f>IF(N550="nulová",J550,0)</f>
        <v>0</v>
      </c>
      <c r="BJ550" s="17" t="s">
        <v>80</v>
      </c>
      <c r="BK550" s="255">
        <f>ROUND(I550*H550,2)</f>
        <v>0</v>
      </c>
      <c r="BL550" s="17" t="s">
        <v>279</v>
      </c>
      <c r="BM550" s="254" t="s">
        <v>1829</v>
      </c>
    </row>
    <row r="551" s="2" customFormat="1">
      <c r="A551" s="38"/>
      <c r="B551" s="39"/>
      <c r="C551" s="40"/>
      <c r="D551" s="256" t="s">
        <v>170</v>
      </c>
      <c r="E551" s="40"/>
      <c r="F551" s="257" t="s">
        <v>1417</v>
      </c>
      <c r="G551" s="40"/>
      <c r="H551" s="40"/>
      <c r="I551" s="154"/>
      <c r="J551" s="40"/>
      <c r="K551" s="40"/>
      <c r="L551" s="44"/>
      <c r="M551" s="258"/>
      <c r="N551" s="259"/>
      <c r="O551" s="91"/>
      <c r="P551" s="91"/>
      <c r="Q551" s="91"/>
      <c r="R551" s="91"/>
      <c r="S551" s="91"/>
      <c r="T551" s="92"/>
      <c r="U551" s="38"/>
      <c r="V551" s="38"/>
      <c r="W551" s="38"/>
      <c r="X551" s="38"/>
      <c r="Y551" s="38"/>
      <c r="Z551" s="38"/>
      <c r="AA551" s="38"/>
      <c r="AB551" s="38"/>
      <c r="AC551" s="38"/>
      <c r="AD551" s="38"/>
      <c r="AE551" s="38"/>
      <c r="AT551" s="17" t="s">
        <v>170</v>
      </c>
      <c r="AU551" s="17" t="s">
        <v>82</v>
      </c>
    </row>
    <row r="552" s="2" customFormat="1">
      <c r="A552" s="38"/>
      <c r="B552" s="39"/>
      <c r="C552" s="40"/>
      <c r="D552" s="256" t="s">
        <v>172</v>
      </c>
      <c r="E552" s="40"/>
      <c r="F552" s="260" t="s">
        <v>793</v>
      </c>
      <c r="G552" s="40"/>
      <c r="H552" s="40"/>
      <c r="I552" s="154"/>
      <c r="J552" s="40"/>
      <c r="K552" s="40"/>
      <c r="L552" s="44"/>
      <c r="M552" s="258"/>
      <c r="N552" s="259"/>
      <c r="O552" s="91"/>
      <c r="P552" s="91"/>
      <c r="Q552" s="91"/>
      <c r="R552" s="91"/>
      <c r="S552" s="91"/>
      <c r="T552" s="92"/>
      <c r="U552" s="38"/>
      <c r="V552" s="38"/>
      <c r="W552" s="38"/>
      <c r="X552" s="38"/>
      <c r="Y552" s="38"/>
      <c r="Z552" s="38"/>
      <c r="AA552" s="38"/>
      <c r="AB552" s="38"/>
      <c r="AC552" s="38"/>
      <c r="AD552" s="38"/>
      <c r="AE552" s="38"/>
      <c r="AT552" s="17" t="s">
        <v>172</v>
      </c>
      <c r="AU552" s="17" t="s">
        <v>82</v>
      </c>
    </row>
    <row r="553" s="2" customFormat="1">
      <c r="A553" s="38"/>
      <c r="B553" s="39"/>
      <c r="C553" s="40"/>
      <c r="D553" s="256" t="s">
        <v>195</v>
      </c>
      <c r="E553" s="40"/>
      <c r="F553" s="260" t="s">
        <v>1807</v>
      </c>
      <c r="G553" s="40"/>
      <c r="H553" s="40"/>
      <c r="I553" s="154"/>
      <c r="J553" s="40"/>
      <c r="K553" s="40"/>
      <c r="L553" s="44"/>
      <c r="M553" s="258"/>
      <c r="N553" s="259"/>
      <c r="O553" s="91"/>
      <c r="P553" s="91"/>
      <c r="Q553" s="91"/>
      <c r="R553" s="91"/>
      <c r="S553" s="91"/>
      <c r="T553" s="92"/>
      <c r="U553" s="38"/>
      <c r="V553" s="38"/>
      <c r="W553" s="38"/>
      <c r="X553" s="38"/>
      <c r="Y553" s="38"/>
      <c r="Z553" s="38"/>
      <c r="AA553" s="38"/>
      <c r="AB553" s="38"/>
      <c r="AC553" s="38"/>
      <c r="AD553" s="38"/>
      <c r="AE553" s="38"/>
      <c r="AT553" s="17" t="s">
        <v>195</v>
      </c>
      <c r="AU553" s="17" t="s">
        <v>82</v>
      </c>
    </row>
    <row r="554" s="12" customFormat="1" ht="22.8" customHeight="1">
      <c r="A554" s="12"/>
      <c r="B554" s="227"/>
      <c r="C554" s="228"/>
      <c r="D554" s="229" t="s">
        <v>72</v>
      </c>
      <c r="E554" s="241" t="s">
        <v>795</v>
      </c>
      <c r="F554" s="241" t="s">
        <v>796</v>
      </c>
      <c r="G554" s="228"/>
      <c r="H554" s="228"/>
      <c r="I554" s="231"/>
      <c r="J554" s="242">
        <f>BK554</f>
        <v>0</v>
      </c>
      <c r="K554" s="228"/>
      <c r="L554" s="233"/>
      <c r="M554" s="234"/>
      <c r="N554" s="235"/>
      <c r="O554" s="235"/>
      <c r="P554" s="236">
        <f>SUM(P555:P563)</f>
        <v>0</v>
      </c>
      <c r="Q554" s="235"/>
      <c r="R554" s="236">
        <f>SUM(R555:R563)</f>
        <v>0.03329613</v>
      </c>
      <c r="S554" s="235"/>
      <c r="T554" s="237">
        <f>SUM(T555:T563)</f>
        <v>0</v>
      </c>
      <c r="U554" s="12"/>
      <c r="V554" s="12"/>
      <c r="W554" s="12"/>
      <c r="X554" s="12"/>
      <c r="Y554" s="12"/>
      <c r="Z554" s="12"/>
      <c r="AA554" s="12"/>
      <c r="AB554" s="12"/>
      <c r="AC554" s="12"/>
      <c r="AD554" s="12"/>
      <c r="AE554" s="12"/>
      <c r="AR554" s="238" t="s">
        <v>82</v>
      </c>
      <c r="AT554" s="239" t="s">
        <v>72</v>
      </c>
      <c r="AU554" s="239" t="s">
        <v>80</v>
      </c>
      <c r="AY554" s="238" t="s">
        <v>161</v>
      </c>
      <c r="BK554" s="240">
        <f>SUM(BK555:BK563)</f>
        <v>0</v>
      </c>
    </row>
    <row r="555" s="2" customFormat="1" ht="24" customHeight="1">
      <c r="A555" s="38"/>
      <c r="B555" s="39"/>
      <c r="C555" s="243" t="s">
        <v>752</v>
      </c>
      <c r="D555" s="243" t="s">
        <v>163</v>
      </c>
      <c r="E555" s="244" t="s">
        <v>798</v>
      </c>
      <c r="F555" s="245" t="s">
        <v>799</v>
      </c>
      <c r="G555" s="246" t="s">
        <v>166</v>
      </c>
      <c r="H555" s="247">
        <v>158.553</v>
      </c>
      <c r="I555" s="248"/>
      <c r="J555" s="249">
        <f>ROUND(I555*H555,2)</f>
        <v>0</v>
      </c>
      <c r="K555" s="245" t="s">
        <v>167</v>
      </c>
      <c r="L555" s="44"/>
      <c r="M555" s="250" t="s">
        <v>1</v>
      </c>
      <c r="N555" s="251" t="s">
        <v>38</v>
      </c>
      <c r="O555" s="91"/>
      <c r="P555" s="252">
        <f>O555*H555</f>
        <v>0</v>
      </c>
      <c r="Q555" s="252">
        <v>0.00021000000000000001</v>
      </c>
      <c r="R555" s="252">
        <f>Q555*H555</f>
        <v>0.03329613</v>
      </c>
      <c r="S555" s="252">
        <v>0</v>
      </c>
      <c r="T555" s="253">
        <f>S555*H555</f>
        <v>0</v>
      </c>
      <c r="U555" s="38"/>
      <c r="V555" s="38"/>
      <c r="W555" s="38"/>
      <c r="X555" s="38"/>
      <c r="Y555" s="38"/>
      <c r="Z555" s="38"/>
      <c r="AA555" s="38"/>
      <c r="AB555" s="38"/>
      <c r="AC555" s="38"/>
      <c r="AD555" s="38"/>
      <c r="AE555" s="38"/>
      <c r="AR555" s="254" t="s">
        <v>279</v>
      </c>
      <c r="AT555" s="254" t="s">
        <v>163</v>
      </c>
      <c r="AU555" s="254" t="s">
        <v>82</v>
      </c>
      <c r="AY555" s="17" t="s">
        <v>161</v>
      </c>
      <c r="BE555" s="255">
        <f>IF(N555="základní",J555,0)</f>
        <v>0</v>
      </c>
      <c r="BF555" s="255">
        <f>IF(N555="snížená",J555,0)</f>
        <v>0</v>
      </c>
      <c r="BG555" s="255">
        <f>IF(N555="zákl. přenesená",J555,0)</f>
        <v>0</v>
      </c>
      <c r="BH555" s="255">
        <f>IF(N555="sníž. přenesená",J555,0)</f>
        <v>0</v>
      </c>
      <c r="BI555" s="255">
        <f>IF(N555="nulová",J555,0)</f>
        <v>0</v>
      </c>
      <c r="BJ555" s="17" t="s">
        <v>80</v>
      </c>
      <c r="BK555" s="255">
        <f>ROUND(I555*H555,2)</f>
        <v>0</v>
      </c>
      <c r="BL555" s="17" t="s">
        <v>279</v>
      </c>
      <c r="BM555" s="254" t="s">
        <v>1830</v>
      </c>
    </row>
    <row r="556" s="2" customFormat="1">
      <c r="A556" s="38"/>
      <c r="B556" s="39"/>
      <c r="C556" s="40"/>
      <c r="D556" s="256" t="s">
        <v>170</v>
      </c>
      <c r="E556" s="40"/>
      <c r="F556" s="257" t="s">
        <v>801</v>
      </c>
      <c r="G556" s="40"/>
      <c r="H556" s="40"/>
      <c r="I556" s="154"/>
      <c r="J556" s="40"/>
      <c r="K556" s="40"/>
      <c r="L556" s="44"/>
      <c r="M556" s="258"/>
      <c r="N556" s="259"/>
      <c r="O556" s="91"/>
      <c r="P556" s="91"/>
      <c r="Q556" s="91"/>
      <c r="R556" s="91"/>
      <c r="S556" s="91"/>
      <c r="T556" s="92"/>
      <c r="U556" s="38"/>
      <c r="V556" s="38"/>
      <c r="W556" s="38"/>
      <c r="X556" s="38"/>
      <c r="Y556" s="38"/>
      <c r="Z556" s="38"/>
      <c r="AA556" s="38"/>
      <c r="AB556" s="38"/>
      <c r="AC556" s="38"/>
      <c r="AD556" s="38"/>
      <c r="AE556" s="38"/>
      <c r="AT556" s="17" t="s">
        <v>170</v>
      </c>
      <c r="AU556" s="17" t="s">
        <v>82</v>
      </c>
    </row>
    <row r="557" s="13" customFormat="1">
      <c r="A557" s="13"/>
      <c r="B557" s="261"/>
      <c r="C557" s="262"/>
      <c r="D557" s="256" t="s">
        <v>174</v>
      </c>
      <c r="E557" s="263" t="s">
        <v>1</v>
      </c>
      <c r="F557" s="264" t="s">
        <v>802</v>
      </c>
      <c r="G557" s="262"/>
      <c r="H557" s="263" t="s">
        <v>1</v>
      </c>
      <c r="I557" s="265"/>
      <c r="J557" s="262"/>
      <c r="K557" s="262"/>
      <c r="L557" s="266"/>
      <c r="M557" s="267"/>
      <c r="N557" s="268"/>
      <c r="O557" s="268"/>
      <c r="P557" s="268"/>
      <c r="Q557" s="268"/>
      <c r="R557" s="268"/>
      <c r="S557" s="268"/>
      <c r="T557" s="269"/>
      <c r="U557" s="13"/>
      <c r="V557" s="13"/>
      <c r="W557" s="13"/>
      <c r="X557" s="13"/>
      <c r="Y557" s="13"/>
      <c r="Z557" s="13"/>
      <c r="AA557" s="13"/>
      <c r="AB557" s="13"/>
      <c r="AC557" s="13"/>
      <c r="AD557" s="13"/>
      <c r="AE557" s="13"/>
      <c r="AT557" s="270" t="s">
        <v>174</v>
      </c>
      <c r="AU557" s="270" t="s">
        <v>82</v>
      </c>
      <c r="AV557" s="13" t="s">
        <v>80</v>
      </c>
      <c r="AW557" s="13" t="s">
        <v>30</v>
      </c>
      <c r="AX557" s="13" t="s">
        <v>73</v>
      </c>
      <c r="AY557" s="270" t="s">
        <v>161</v>
      </c>
    </row>
    <row r="558" s="14" customFormat="1">
      <c r="A558" s="14"/>
      <c r="B558" s="271"/>
      <c r="C558" s="272"/>
      <c r="D558" s="256" t="s">
        <v>174</v>
      </c>
      <c r="E558" s="273" t="s">
        <v>1</v>
      </c>
      <c r="F558" s="274" t="s">
        <v>1773</v>
      </c>
      <c r="G558" s="272"/>
      <c r="H558" s="275">
        <v>42.694000000000003</v>
      </c>
      <c r="I558" s="276"/>
      <c r="J558" s="272"/>
      <c r="K558" s="272"/>
      <c r="L558" s="277"/>
      <c r="M558" s="278"/>
      <c r="N558" s="279"/>
      <c r="O558" s="279"/>
      <c r="P558" s="279"/>
      <c r="Q558" s="279"/>
      <c r="R558" s="279"/>
      <c r="S558" s="279"/>
      <c r="T558" s="280"/>
      <c r="U558" s="14"/>
      <c r="V558" s="14"/>
      <c r="W558" s="14"/>
      <c r="X558" s="14"/>
      <c r="Y558" s="14"/>
      <c r="Z558" s="14"/>
      <c r="AA558" s="14"/>
      <c r="AB558" s="14"/>
      <c r="AC558" s="14"/>
      <c r="AD558" s="14"/>
      <c r="AE558" s="14"/>
      <c r="AT558" s="281" t="s">
        <v>174</v>
      </c>
      <c r="AU558" s="281" t="s">
        <v>82</v>
      </c>
      <c r="AV558" s="14" t="s">
        <v>82</v>
      </c>
      <c r="AW558" s="14" t="s">
        <v>30</v>
      </c>
      <c r="AX558" s="14" t="s">
        <v>73</v>
      </c>
      <c r="AY558" s="281" t="s">
        <v>161</v>
      </c>
    </row>
    <row r="559" s="14" customFormat="1">
      <c r="A559" s="14"/>
      <c r="B559" s="271"/>
      <c r="C559" s="272"/>
      <c r="D559" s="256" t="s">
        <v>174</v>
      </c>
      <c r="E559" s="273" t="s">
        <v>1</v>
      </c>
      <c r="F559" s="274" t="s">
        <v>1774</v>
      </c>
      <c r="G559" s="272"/>
      <c r="H559" s="275">
        <v>40.091000000000001</v>
      </c>
      <c r="I559" s="276"/>
      <c r="J559" s="272"/>
      <c r="K559" s="272"/>
      <c r="L559" s="277"/>
      <c r="M559" s="278"/>
      <c r="N559" s="279"/>
      <c r="O559" s="279"/>
      <c r="P559" s="279"/>
      <c r="Q559" s="279"/>
      <c r="R559" s="279"/>
      <c r="S559" s="279"/>
      <c r="T559" s="280"/>
      <c r="U559" s="14"/>
      <c r="V559" s="14"/>
      <c r="W559" s="14"/>
      <c r="X559" s="14"/>
      <c r="Y559" s="14"/>
      <c r="Z559" s="14"/>
      <c r="AA559" s="14"/>
      <c r="AB559" s="14"/>
      <c r="AC559" s="14"/>
      <c r="AD559" s="14"/>
      <c r="AE559" s="14"/>
      <c r="AT559" s="281" t="s">
        <v>174</v>
      </c>
      <c r="AU559" s="281" t="s">
        <v>82</v>
      </c>
      <c r="AV559" s="14" t="s">
        <v>82</v>
      </c>
      <c r="AW559" s="14" t="s">
        <v>30</v>
      </c>
      <c r="AX559" s="14" t="s">
        <v>73</v>
      </c>
      <c r="AY559" s="281" t="s">
        <v>161</v>
      </c>
    </row>
    <row r="560" s="14" customFormat="1">
      <c r="A560" s="14"/>
      <c r="B560" s="271"/>
      <c r="C560" s="272"/>
      <c r="D560" s="256" t="s">
        <v>174</v>
      </c>
      <c r="E560" s="273" t="s">
        <v>1</v>
      </c>
      <c r="F560" s="274" t="s">
        <v>1775</v>
      </c>
      <c r="G560" s="272"/>
      <c r="H560" s="275">
        <v>41.688000000000002</v>
      </c>
      <c r="I560" s="276"/>
      <c r="J560" s="272"/>
      <c r="K560" s="272"/>
      <c r="L560" s="277"/>
      <c r="M560" s="278"/>
      <c r="N560" s="279"/>
      <c r="O560" s="279"/>
      <c r="P560" s="279"/>
      <c r="Q560" s="279"/>
      <c r="R560" s="279"/>
      <c r="S560" s="279"/>
      <c r="T560" s="280"/>
      <c r="U560" s="14"/>
      <c r="V560" s="14"/>
      <c r="W560" s="14"/>
      <c r="X560" s="14"/>
      <c r="Y560" s="14"/>
      <c r="Z560" s="14"/>
      <c r="AA560" s="14"/>
      <c r="AB560" s="14"/>
      <c r="AC560" s="14"/>
      <c r="AD560" s="14"/>
      <c r="AE560" s="14"/>
      <c r="AT560" s="281" t="s">
        <v>174</v>
      </c>
      <c r="AU560" s="281" t="s">
        <v>82</v>
      </c>
      <c r="AV560" s="14" t="s">
        <v>82</v>
      </c>
      <c r="AW560" s="14" t="s">
        <v>30</v>
      </c>
      <c r="AX560" s="14" t="s">
        <v>73</v>
      </c>
      <c r="AY560" s="281" t="s">
        <v>161</v>
      </c>
    </row>
    <row r="561" s="14" customFormat="1">
      <c r="A561" s="14"/>
      <c r="B561" s="271"/>
      <c r="C561" s="272"/>
      <c r="D561" s="256" t="s">
        <v>174</v>
      </c>
      <c r="E561" s="273" t="s">
        <v>1</v>
      </c>
      <c r="F561" s="274" t="s">
        <v>1776</v>
      </c>
      <c r="G561" s="272"/>
      <c r="H561" s="275">
        <v>18.597999999999999</v>
      </c>
      <c r="I561" s="276"/>
      <c r="J561" s="272"/>
      <c r="K561" s="272"/>
      <c r="L561" s="277"/>
      <c r="M561" s="278"/>
      <c r="N561" s="279"/>
      <c r="O561" s="279"/>
      <c r="P561" s="279"/>
      <c r="Q561" s="279"/>
      <c r="R561" s="279"/>
      <c r="S561" s="279"/>
      <c r="T561" s="280"/>
      <c r="U561" s="14"/>
      <c r="V561" s="14"/>
      <c r="W561" s="14"/>
      <c r="X561" s="14"/>
      <c r="Y561" s="14"/>
      <c r="Z561" s="14"/>
      <c r="AA561" s="14"/>
      <c r="AB561" s="14"/>
      <c r="AC561" s="14"/>
      <c r="AD561" s="14"/>
      <c r="AE561" s="14"/>
      <c r="AT561" s="281" t="s">
        <v>174</v>
      </c>
      <c r="AU561" s="281" t="s">
        <v>82</v>
      </c>
      <c r="AV561" s="14" t="s">
        <v>82</v>
      </c>
      <c r="AW561" s="14" t="s">
        <v>30</v>
      </c>
      <c r="AX561" s="14" t="s">
        <v>73</v>
      </c>
      <c r="AY561" s="281" t="s">
        <v>161</v>
      </c>
    </row>
    <row r="562" s="14" customFormat="1">
      <c r="A562" s="14"/>
      <c r="B562" s="271"/>
      <c r="C562" s="272"/>
      <c r="D562" s="256" t="s">
        <v>174</v>
      </c>
      <c r="E562" s="273" t="s">
        <v>1</v>
      </c>
      <c r="F562" s="274" t="s">
        <v>1777</v>
      </c>
      <c r="G562" s="272"/>
      <c r="H562" s="275">
        <v>15.481999999999999</v>
      </c>
      <c r="I562" s="276"/>
      <c r="J562" s="272"/>
      <c r="K562" s="272"/>
      <c r="L562" s="277"/>
      <c r="M562" s="278"/>
      <c r="N562" s="279"/>
      <c r="O562" s="279"/>
      <c r="P562" s="279"/>
      <c r="Q562" s="279"/>
      <c r="R562" s="279"/>
      <c r="S562" s="279"/>
      <c r="T562" s="280"/>
      <c r="U562" s="14"/>
      <c r="V562" s="14"/>
      <c r="W562" s="14"/>
      <c r="X562" s="14"/>
      <c r="Y562" s="14"/>
      <c r="Z562" s="14"/>
      <c r="AA562" s="14"/>
      <c r="AB562" s="14"/>
      <c r="AC562" s="14"/>
      <c r="AD562" s="14"/>
      <c r="AE562" s="14"/>
      <c r="AT562" s="281" t="s">
        <v>174</v>
      </c>
      <c r="AU562" s="281" t="s">
        <v>82</v>
      </c>
      <c r="AV562" s="14" t="s">
        <v>82</v>
      </c>
      <c r="AW562" s="14" t="s">
        <v>30</v>
      </c>
      <c r="AX562" s="14" t="s">
        <v>73</v>
      </c>
      <c r="AY562" s="281" t="s">
        <v>161</v>
      </c>
    </row>
    <row r="563" s="15" customFormat="1">
      <c r="A563" s="15"/>
      <c r="B563" s="282"/>
      <c r="C563" s="283"/>
      <c r="D563" s="256" t="s">
        <v>174</v>
      </c>
      <c r="E563" s="284" t="s">
        <v>1</v>
      </c>
      <c r="F563" s="285" t="s">
        <v>180</v>
      </c>
      <c r="G563" s="283"/>
      <c r="H563" s="286">
        <v>158.553</v>
      </c>
      <c r="I563" s="287"/>
      <c r="J563" s="283"/>
      <c r="K563" s="283"/>
      <c r="L563" s="288"/>
      <c r="M563" s="311"/>
      <c r="N563" s="312"/>
      <c r="O563" s="312"/>
      <c r="P563" s="312"/>
      <c r="Q563" s="312"/>
      <c r="R563" s="312"/>
      <c r="S563" s="312"/>
      <c r="T563" s="313"/>
      <c r="U563" s="15"/>
      <c r="V563" s="15"/>
      <c r="W563" s="15"/>
      <c r="X563" s="15"/>
      <c r="Y563" s="15"/>
      <c r="Z563" s="15"/>
      <c r="AA563" s="15"/>
      <c r="AB563" s="15"/>
      <c r="AC563" s="15"/>
      <c r="AD563" s="15"/>
      <c r="AE563" s="15"/>
      <c r="AT563" s="292" t="s">
        <v>174</v>
      </c>
      <c r="AU563" s="292" t="s">
        <v>82</v>
      </c>
      <c r="AV563" s="15" t="s">
        <v>168</v>
      </c>
      <c r="AW563" s="15" t="s">
        <v>4</v>
      </c>
      <c r="AX563" s="15" t="s">
        <v>80</v>
      </c>
      <c r="AY563" s="292" t="s">
        <v>161</v>
      </c>
    </row>
    <row r="564" s="2" customFormat="1" ht="6.96" customHeight="1">
      <c r="A564" s="38"/>
      <c r="B564" s="66"/>
      <c r="C564" s="67"/>
      <c r="D564" s="67"/>
      <c r="E564" s="67"/>
      <c r="F564" s="67"/>
      <c r="G564" s="67"/>
      <c r="H564" s="67"/>
      <c r="I564" s="192"/>
      <c r="J564" s="67"/>
      <c r="K564" s="67"/>
      <c r="L564" s="44"/>
      <c r="M564" s="38"/>
      <c r="O564" s="38"/>
      <c r="P564" s="38"/>
      <c r="Q564" s="38"/>
      <c r="R564" s="38"/>
      <c r="S564" s="38"/>
      <c r="T564" s="38"/>
      <c r="U564" s="38"/>
      <c r="V564" s="38"/>
      <c r="W564" s="38"/>
      <c r="X564" s="38"/>
      <c r="Y564" s="38"/>
      <c r="Z564" s="38"/>
      <c r="AA564" s="38"/>
      <c r="AB564" s="38"/>
      <c r="AC564" s="38"/>
      <c r="AD564" s="38"/>
      <c r="AE564" s="38"/>
    </row>
  </sheetData>
  <sheetProtection sheet="1" autoFilter="0" formatColumns="0" formatRows="0" objects="1" scenarios="1" spinCount="100000" saltValue="YIl7ILz5skqXXMMn/XUgUr9N/87D5a7N9zzQ6tIeRM2UeyG5kL0DTYMh0lnXhU8cnZVz/fo/KVQz/rc6LIK5Zw==" hashValue="yErTF0yoFJIa0gCnGV2yzqSNi2BwscTnIFV/+Mvbh6DR1oluVQtgQaBRuGOvn6PFQm3bh1qe9BmISlE+EVH4GA==" algorithmName="SHA-512" password="CC35"/>
  <autoFilter ref="C131:K563"/>
  <mergeCells count="12">
    <mergeCell ref="E7:H7"/>
    <mergeCell ref="E9:H9"/>
    <mergeCell ref="E11:H11"/>
    <mergeCell ref="E20:H20"/>
    <mergeCell ref="E29:H29"/>
    <mergeCell ref="E85:H85"/>
    <mergeCell ref="E87:H87"/>
    <mergeCell ref="E89:H89"/>
    <mergeCell ref="E120:H120"/>
    <mergeCell ref="E122:H122"/>
    <mergeCell ref="E124:H12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6"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6"/>
      <c r="L2" s="1"/>
      <c r="M2" s="1"/>
      <c r="N2" s="1"/>
      <c r="O2" s="1"/>
      <c r="P2" s="1"/>
      <c r="Q2" s="1"/>
      <c r="R2" s="1"/>
      <c r="S2" s="1"/>
      <c r="T2" s="1"/>
      <c r="U2" s="1"/>
      <c r="V2" s="1"/>
      <c r="AT2" s="17" t="s">
        <v>116</v>
      </c>
    </row>
    <row r="3" s="1" customFormat="1" ht="6.96" customHeight="1">
      <c r="B3" s="147"/>
      <c r="C3" s="148"/>
      <c r="D3" s="148"/>
      <c r="E3" s="148"/>
      <c r="F3" s="148"/>
      <c r="G3" s="148"/>
      <c r="H3" s="148"/>
      <c r="I3" s="149"/>
      <c r="J3" s="148"/>
      <c r="K3" s="148"/>
      <c r="L3" s="20"/>
      <c r="AT3" s="17" t="s">
        <v>82</v>
      </c>
    </row>
    <row r="4" s="1" customFormat="1" ht="24.96" customHeight="1">
      <c r="B4" s="20"/>
      <c r="D4" s="150" t="s">
        <v>124</v>
      </c>
      <c r="I4" s="146"/>
      <c r="L4" s="20"/>
      <c r="M4" s="151" t="s">
        <v>10</v>
      </c>
      <c r="AT4" s="17" t="s">
        <v>4</v>
      </c>
    </row>
    <row r="5" s="1" customFormat="1" ht="6.96" customHeight="1">
      <c r="B5" s="20"/>
      <c r="I5" s="146"/>
      <c r="L5" s="20"/>
    </row>
    <row r="6" s="1" customFormat="1" ht="12" customHeight="1">
      <c r="B6" s="20"/>
      <c r="D6" s="152" t="s">
        <v>16</v>
      </c>
      <c r="I6" s="146"/>
      <c r="L6" s="20"/>
    </row>
    <row r="7" s="1" customFormat="1" ht="16.5" customHeight="1">
      <c r="B7" s="20"/>
      <c r="E7" s="153" t="str">
        <f>'Rekapitulace zakázky'!K6</f>
        <v>Oprava MO Petrohrad - Kryry</v>
      </c>
      <c r="F7" s="152"/>
      <c r="G7" s="152"/>
      <c r="H7" s="152"/>
      <c r="I7" s="146"/>
      <c r="L7" s="20"/>
    </row>
    <row r="8" s="1" customFormat="1" ht="12" customHeight="1">
      <c r="B8" s="20"/>
      <c r="D8" s="152" t="s">
        <v>125</v>
      </c>
      <c r="I8" s="146"/>
      <c r="L8" s="20"/>
    </row>
    <row r="9" s="2" customFormat="1" ht="16.5" customHeight="1">
      <c r="A9" s="38"/>
      <c r="B9" s="44"/>
      <c r="C9" s="38"/>
      <c r="D9" s="38"/>
      <c r="E9" s="153" t="s">
        <v>1638</v>
      </c>
      <c r="F9" s="38"/>
      <c r="G9" s="38"/>
      <c r="H9" s="38"/>
      <c r="I9" s="154"/>
      <c r="J9" s="38"/>
      <c r="K9" s="38"/>
      <c r="L9" s="63"/>
      <c r="S9" s="38"/>
      <c r="T9" s="38"/>
      <c r="U9" s="38"/>
      <c r="V9" s="38"/>
      <c r="W9" s="38"/>
      <c r="X9" s="38"/>
      <c r="Y9" s="38"/>
      <c r="Z9" s="38"/>
      <c r="AA9" s="38"/>
      <c r="AB9" s="38"/>
      <c r="AC9" s="38"/>
      <c r="AD9" s="38"/>
      <c r="AE9" s="38"/>
    </row>
    <row r="10" s="2" customFormat="1" ht="12" customHeight="1">
      <c r="A10" s="38"/>
      <c r="B10" s="44"/>
      <c r="C10" s="38"/>
      <c r="D10" s="152" t="s">
        <v>127</v>
      </c>
      <c r="E10" s="38"/>
      <c r="F10" s="38"/>
      <c r="G10" s="38"/>
      <c r="H10" s="38"/>
      <c r="I10" s="154"/>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5" t="s">
        <v>1831</v>
      </c>
      <c r="F11" s="38"/>
      <c r="G11" s="38"/>
      <c r="H11" s="38"/>
      <c r="I11" s="154"/>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154"/>
      <c r="J12" s="38"/>
      <c r="K12" s="38"/>
      <c r="L12" s="63"/>
      <c r="S12" s="38"/>
      <c r="T12" s="38"/>
      <c r="U12" s="38"/>
      <c r="V12" s="38"/>
      <c r="W12" s="38"/>
      <c r="X12" s="38"/>
      <c r="Y12" s="38"/>
      <c r="Z12" s="38"/>
      <c r="AA12" s="38"/>
      <c r="AB12" s="38"/>
      <c r="AC12" s="38"/>
      <c r="AD12" s="38"/>
      <c r="AE12" s="38"/>
    </row>
    <row r="13" s="2" customFormat="1" ht="12" customHeight="1">
      <c r="A13" s="38"/>
      <c r="B13" s="44"/>
      <c r="C13" s="38"/>
      <c r="D13" s="152" t="s">
        <v>18</v>
      </c>
      <c r="E13" s="38"/>
      <c r="F13" s="141" t="s">
        <v>1</v>
      </c>
      <c r="G13" s="38"/>
      <c r="H13" s="38"/>
      <c r="I13" s="156"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2" t="s">
        <v>20</v>
      </c>
      <c r="E14" s="38"/>
      <c r="F14" s="141" t="s">
        <v>21</v>
      </c>
      <c r="G14" s="38"/>
      <c r="H14" s="38"/>
      <c r="I14" s="156" t="s">
        <v>22</v>
      </c>
      <c r="J14" s="157" t="str">
        <f>'Rekapitulace zakázky'!AN8</f>
        <v>16. 8. 2019</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54"/>
      <c r="J15" s="38"/>
      <c r="K15" s="38"/>
      <c r="L15" s="63"/>
      <c r="S15" s="38"/>
      <c r="T15" s="38"/>
      <c r="U15" s="38"/>
      <c r="V15" s="38"/>
      <c r="W15" s="38"/>
      <c r="X15" s="38"/>
      <c r="Y15" s="38"/>
      <c r="Z15" s="38"/>
      <c r="AA15" s="38"/>
      <c r="AB15" s="38"/>
      <c r="AC15" s="38"/>
      <c r="AD15" s="38"/>
      <c r="AE15" s="38"/>
    </row>
    <row r="16" s="2" customFormat="1" ht="12" customHeight="1">
      <c r="A16" s="38"/>
      <c r="B16" s="44"/>
      <c r="C16" s="38"/>
      <c r="D16" s="152" t="s">
        <v>24</v>
      </c>
      <c r="E16" s="38"/>
      <c r="F16" s="38"/>
      <c r="G16" s="38"/>
      <c r="H16" s="38"/>
      <c r="I16" s="156" t="s">
        <v>25</v>
      </c>
      <c r="J16" s="141" t="s">
        <v>1</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21</v>
      </c>
      <c r="F17" s="38"/>
      <c r="G17" s="38"/>
      <c r="H17" s="38"/>
      <c r="I17" s="156" t="s">
        <v>26</v>
      </c>
      <c r="J17" s="141" t="s">
        <v>1</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54"/>
      <c r="J18" s="38"/>
      <c r="K18" s="38"/>
      <c r="L18" s="63"/>
      <c r="S18" s="38"/>
      <c r="T18" s="38"/>
      <c r="U18" s="38"/>
      <c r="V18" s="38"/>
      <c r="W18" s="38"/>
      <c r="X18" s="38"/>
      <c r="Y18" s="38"/>
      <c r="Z18" s="38"/>
      <c r="AA18" s="38"/>
      <c r="AB18" s="38"/>
      <c r="AC18" s="38"/>
      <c r="AD18" s="38"/>
      <c r="AE18" s="38"/>
    </row>
    <row r="19" s="2" customFormat="1" ht="12" customHeight="1">
      <c r="A19" s="38"/>
      <c r="B19" s="44"/>
      <c r="C19" s="38"/>
      <c r="D19" s="152" t="s">
        <v>27</v>
      </c>
      <c r="E19" s="38"/>
      <c r="F19" s="38"/>
      <c r="G19" s="38"/>
      <c r="H19" s="38"/>
      <c r="I19" s="156" t="s">
        <v>25</v>
      </c>
      <c r="J19" s="33" t="str">
        <f>'Rekapitulace zakázky'!AN13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41"/>
      <c r="G20" s="141"/>
      <c r="H20" s="141"/>
      <c r="I20" s="156" t="s">
        <v>26</v>
      </c>
      <c r="J20" s="33" t="str">
        <f>'Rekapitulace zakázky'!AN14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54"/>
      <c r="J21" s="38"/>
      <c r="K21" s="38"/>
      <c r="L21" s="63"/>
      <c r="S21" s="38"/>
      <c r="T21" s="38"/>
      <c r="U21" s="38"/>
      <c r="V21" s="38"/>
      <c r="W21" s="38"/>
      <c r="X21" s="38"/>
      <c r="Y21" s="38"/>
      <c r="Z21" s="38"/>
      <c r="AA21" s="38"/>
      <c r="AB21" s="38"/>
      <c r="AC21" s="38"/>
      <c r="AD21" s="38"/>
      <c r="AE21" s="38"/>
    </row>
    <row r="22" s="2" customFormat="1" ht="12" customHeight="1">
      <c r="A22" s="38"/>
      <c r="B22" s="44"/>
      <c r="C22" s="38"/>
      <c r="D22" s="152" t="s">
        <v>29</v>
      </c>
      <c r="E22" s="38"/>
      <c r="F22" s="38"/>
      <c r="G22" s="38"/>
      <c r="H22" s="38"/>
      <c r="I22" s="156" t="s">
        <v>25</v>
      </c>
      <c r="J22" s="141" t="s">
        <v>1</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21</v>
      </c>
      <c r="F23" s="38"/>
      <c r="G23" s="38"/>
      <c r="H23" s="38"/>
      <c r="I23" s="156" t="s">
        <v>26</v>
      </c>
      <c r="J23" s="141" t="s">
        <v>1</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54"/>
      <c r="J24" s="38"/>
      <c r="K24" s="38"/>
      <c r="L24" s="63"/>
      <c r="S24" s="38"/>
      <c r="T24" s="38"/>
      <c r="U24" s="38"/>
      <c r="V24" s="38"/>
      <c r="W24" s="38"/>
      <c r="X24" s="38"/>
      <c r="Y24" s="38"/>
      <c r="Z24" s="38"/>
      <c r="AA24" s="38"/>
      <c r="AB24" s="38"/>
      <c r="AC24" s="38"/>
      <c r="AD24" s="38"/>
      <c r="AE24" s="38"/>
    </row>
    <row r="25" s="2" customFormat="1" ht="12" customHeight="1">
      <c r="A25" s="38"/>
      <c r="B25" s="44"/>
      <c r="C25" s="38"/>
      <c r="D25" s="152" t="s">
        <v>31</v>
      </c>
      <c r="E25" s="38"/>
      <c r="F25" s="38"/>
      <c r="G25" s="38"/>
      <c r="H25" s="38"/>
      <c r="I25" s="156" t="s">
        <v>25</v>
      </c>
      <c r="J25" s="141" t="str">
        <f>IF('Rekapitulace zakázky'!AN19="","",'Rekapitulace zakázky'!AN19)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zakázky'!E20="","",'Rekapitulace zakázky'!E20)</f>
        <v xml:space="preserve"> </v>
      </c>
      <c r="F26" s="38"/>
      <c r="G26" s="38"/>
      <c r="H26" s="38"/>
      <c r="I26" s="156" t="s">
        <v>26</v>
      </c>
      <c r="J26" s="141" t="str">
        <f>IF('Rekapitulace zakázky'!AN20="","",'Rekapitulace zakázky'!AN20)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54"/>
      <c r="J27" s="38"/>
      <c r="K27" s="38"/>
      <c r="L27" s="63"/>
      <c r="S27" s="38"/>
      <c r="T27" s="38"/>
      <c r="U27" s="38"/>
      <c r="V27" s="38"/>
      <c r="W27" s="38"/>
      <c r="X27" s="38"/>
      <c r="Y27" s="38"/>
      <c r="Z27" s="38"/>
      <c r="AA27" s="38"/>
      <c r="AB27" s="38"/>
      <c r="AC27" s="38"/>
      <c r="AD27" s="38"/>
      <c r="AE27" s="38"/>
    </row>
    <row r="28" s="2" customFormat="1" ht="12" customHeight="1">
      <c r="A28" s="38"/>
      <c r="B28" s="44"/>
      <c r="C28" s="38"/>
      <c r="D28" s="152" t="s">
        <v>32</v>
      </c>
      <c r="E28" s="38"/>
      <c r="F28" s="38"/>
      <c r="G28" s="38"/>
      <c r="H28" s="38"/>
      <c r="I28" s="154"/>
      <c r="J28" s="38"/>
      <c r="K28" s="38"/>
      <c r="L28" s="63"/>
      <c r="S28" s="38"/>
      <c r="T28" s="38"/>
      <c r="U28" s="38"/>
      <c r="V28" s="38"/>
      <c r="W28" s="38"/>
      <c r="X28" s="38"/>
      <c r="Y28" s="38"/>
      <c r="Z28" s="38"/>
      <c r="AA28" s="38"/>
      <c r="AB28" s="38"/>
      <c r="AC28" s="38"/>
      <c r="AD28" s="38"/>
      <c r="AE28" s="38"/>
    </row>
    <row r="29" s="8" customFormat="1" ht="16.5" customHeight="1">
      <c r="A29" s="158"/>
      <c r="B29" s="159"/>
      <c r="C29" s="158"/>
      <c r="D29" s="158"/>
      <c r="E29" s="160" t="s">
        <v>1</v>
      </c>
      <c r="F29" s="160"/>
      <c r="G29" s="160"/>
      <c r="H29" s="160"/>
      <c r="I29" s="161"/>
      <c r="J29" s="158"/>
      <c r="K29" s="158"/>
      <c r="L29" s="162"/>
      <c r="S29" s="158"/>
      <c r="T29" s="158"/>
      <c r="U29" s="158"/>
      <c r="V29" s="158"/>
      <c r="W29" s="158"/>
      <c r="X29" s="158"/>
      <c r="Y29" s="158"/>
      <c r="Z29" s="158"/>
      <c r="AA29" s="158"/>
      <c r="AB29" s="158"/>
      <c r="AC29" s="158"/>
      <c r="AD29" s="158"/>
      <c r="AE29" s="158"/>
    </row>
    <row r="30" s="2" customFormat="1" ht="6.96" customHeight="1">
      <c r="A30" s="38"/>
      <c r="B30" s="44"/>
      <c r="C30" s="38"/>
      <c r="D30" s="38"/>
      <c r="E30" s="38"/>
      <c r="F30" s="38"/>
      <c r="G30" s="38"/>
      <c r="H30" s="38"/>
      <c r="I30" s="154"/>
      <c r="J30" s="38"/>
      <c r="K30" s="38"/>
      <c r="L30" s="63"/>
      <c r="S30" s="38"/>
      <c r="T30" s="38"/>
      <c r="U30" s="38"/>
      <c r="V30" s="38"/>
      <c r="W30" s="38"/>
      <c r="X30" s="38"/>
      <c r="Y30" s="38"/>
      <c r="Z30" s="38"/>
      <c r="AA30" s="38"/>
      <c r="AB30" s="38"/>
      <c r="AC30" s="38"/>
      <c r="AD30" s="38"/>
      <c r="AE30" s="38"/>
    </row>
    <row r="3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s="2" customFormat="1" ht="25.44" customHeight="1">
      <c r="A32" s="38"/>
      <c r="B32" s="44"/>
      <c r="C32" s="38"/>
      <c r="D32" s="165" t="s">
        <v>33</v>
      </c>
      <c r="E32" s="38"/>
      <c r="F32" s="38"/>
      <c r="G32" s="38"/>
      <c r="H32" s="38"/>
      <c r="I32" s="154"/>
      <c r="J32" s="166">
        <f>ROUND(J124, 2)</f>
        <v>0</v>
      </c>
      <c r="K32" s="38"/>
      <c r="L32" s="63"/>
      <c r="S32" s="38"/>
      <c r="T32" s="38"/>
      <c r="U32" s="38"/>
      <c r="V32" s="38"/>
      <c r="W32" s="38"/>
      <c r="X32" s="38"/>
      <c r="Y32" s="38"/>
      <c r="Z32" s="38"/>
      <c r="AA32" s="38"/>
      <c r="AB32" s="38"/>
      <c r="AC32" s="38"/>
      <c r="AD32" s="38"/>
      <c r="AE32" s="38"/>
    </row>
    <row r="33" s="2" customFormat="1" ht="6.96" customHeight="1">
      <c r="A33" s="38"/>
      <c r="B33" s="44"/>
      <c r="C33" s="38"/>
      <c r="D33" s="163"/>
      <c r="E33" s="163"/>
      <c r="F33" s="163"/>
      <c r="G33" s="163"/>
      <c r="H33" s="163"/>
      <c r="I33" s="164"/>
      <c r="J33" s="163"/>
      <c r="K33" s="163"/>
      <c r="L33" s="63"/>
      <c r="S33" s="38"/>
      <c r="T33" s="38"/>
      <c r="U33" s="38"/>
      <c r="V33" s="38"/>
      <c r="W33" s="38"/>
      <c r="X33" s="38"/>
      <c r="Y33" s="38"/>
      <c r="Z33" s="38"/>
      <c r="AA33" s="38"/>
      <c r="AB33" s="38"/>
      <c r="AC33" s="38"/>
      <c r="AD33" s="38"/>
      <c r="AE33" s="38"/>
    </row>
    <row r="34" s="2" customFormat="1" ht="14.4" customHeight="1">
      <c r="A34" s="38"/>
      <c r="B34" s="44"/>
      <c r="C34" s="38"/>
      <c r="D34" s="38"/>
      <c r="E34" s="38"/>
      <c r="F34" s="167" t="s">
        <v>35</v>
      </c>
      <c r="G34" s="38"/>
      <c r="H34" s="38"/>
      <c r="I34" s="168" t="s">
        <v>34</v>
      </c>
      <c r="J34" s="167" t="s">
        <v>36</v>
      </c>
      <c r="K34" s="38"/>
      <c r="L34" s="63"/>
      <c r="S34" s="38"/>
      <c r="T34" s="38"/>
      <c r="U34" s="38"/>
      <c r="V34" s="38"/>
      <c r="W34" s="38"/>
      <c r="X34" s="38"/>
      <c r="Y34" s="38"/>
      <c r="Z34" s="38"/>
      <c r="AA34" s="38"/>
      <c r="AB34" s="38"/>
      <c r="AC34" s="38"/>
      <c r="AD34" s="38"/>
      <c r="AE34" s="38"/>
    </row>
    <row r="35" s="2" customFormat="1" ht="14.4" customHeight="1">
      <c r="A35" s="38"/>
      <c r="B35" s="44"/>
      <c r="C35" s="38"/>
      <c r="D35" s="169" t="s">
        <v>37</v>
      </c>
      <c r="E35" s="152" t="s">
        <v>38</v>
      </c>
      <c r="F35" s="170">
        <f>ROUND((SUM(BE124:BE140)),  2)</f>
        <v>0</v>
      </c>
      <c r="G35" s="38"/>
      <c r="H35" s="38"/>
      <c r="I35" s="171">
        <v>0.20999999999999999</v>
      </c>
      <c r="J35" s="170">
        <f>ROUND(((SUM(BE124:BE140))*I35),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2" t="s">
        <v>39</v>
      </c>
      <c r="F36" s="170">
        <f>ROUND((SUM(BF124:BF140)),  2)</f>
        <v>0</v>
      </c>
      <c r="G36" s="38"/>
      <c r="H36" s="38"/>
      <c r="I36" s="171">
        <v>0.14999999999999999</v>
      </c>
      <c r="J36" s="170">
        <f>ROUND(((SUM(BF124:BF140))*I36),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40</v>
      </c>
      <c r="F37" s="170">
        <f>ROUND((SUM(BG124:BG140)),  2)</f>
        <v>0</v>
      </c>
      <c r="G37" s="38"/>
      <c r="H37" s="38"/>
      <c r="I37" s="171">
        <v>0.20999999999999999</v>
      </c>
      <c r="J37" s="170">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2" t="s">
        <v>41</v>
      </c>
      <c r="F38" s="170">
        <f>ROUND((SUM(BH124:BH140)),  2)</f>
        <v>0</v>
      </c>
      <c r="G38" s="38"/>
      <c r="H38" s="38"/>
      <c r="I38" s="171">
        <v>0.14999999999999999</v>
      </c>
      <c r="J38" s="170">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2" t="s">
        <v>42</v>
      </c>
      <c r="F39" s="170">
        <f>ROUND((SUM(BI124:BI140)),  2)</f>
        <v>0</v>
      </c>
      <c r="G39" s="38"/>
      <c r="H39" s="38"/>
      <c r="I39" s="171">
        <v>0</v>
      </c>
      <c r="J39" s="170">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s="2" customFormat="1" ht="25.44" customHeight="1">
      <c r="A41" s="38"/>
      <c r="B41" s="44"/>
      <c r="C41" s="172"/>
      <c r="D41" s="173" t="s">
        <v>43</v>
      </c>
      <c r="E41" s="174"/>
      <c r="F41" s="174"/>
      <c r="G41" s="175" t="s">
        <v>44</v>
      </c>
      <c r="H41" s="176" t="s">
        <v>45</v>
      </c>
      <c r="I41" s="177"/>
      <c r="J41" s="178">
        <f>SUM(J32:J39)</f>
        <v>0</v>
      </c>
      <c r="K41" s="179"/>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154"/>
      <c r="J42" s="38"/>
      <c r="K42" s="38"/>
      <c r="L42" s="63"/>
      <c r="S42" s="38"/>
      <c r="T42" s="38"/>
      <c r="U42" s="38"/>
      <c r="V42" s="38"/>
      <c r="W42" s="38"/>
      <c r="X42" s="38"/>
      <c r="Y42" s="38"/>
      <c r="Z42" s="38"/>
      <c r="AA42" s="38"/>
      <c r="AB42" s="38"/>
      <c r="AC42" s="38"/>
      <c r="AD42" s="38"/>
      <c r="AE42" s="38"/>
    </row>
    <row r="43" s="1" customFormat="1" ht="14.4" customHeight="1">
      <c r="B43" s="20"/>
      <c r="I43" s="146"/>
      <c r="L43" s="20"/>
    </row>
    <row r="44" s="1" customFormat="1" ht="14.4" customHeight="1">
      <c r="B44" s="20"/>
      <c r="I44" s="146"/>
      <c r="L44" s="20"/>
    </row>
    <row r="45" s="1" customFormat="1" ht="14.4" customHeight="1">
      <c r="B45" s="20"/>
      <c r="I45" s="146"/>
      <c r="L45" s="20"/>
    </row>
    <row r="46" s="1" customFormat="1" ht="14.4" customHeight="1">
      <c r="B46" s="20"/>
      <c r="I46" s="146"/>
      <c r="L46" s="20"/>
    </row>
    <row r="47" s="1" customFormat="1" ht="14.4" customHeight="1">
      <c r="B47" s="20"/>
      <c r="I47" s="146"/>
      <c r="L47" s="20"/>
    </row>
    <row r="48" s="1" customFormat="1" ht="14.4" customHeight="1">
      <c r="B48" s="20"/>
      <c r="I48" s="146"/>
      <c r="L48" s="20"/>
    </row>
    <row r="49" s="1" customFormat="1" ht="14.4" customHeight="1">
      <c r="B49" s="20"/>
      <c r="I49" s="146"/>
      <c r="L49" s="20"/>
    </row>
    <row r="50" s="2" customFormat="1" ht="14.4" customHeight="1">
      <c r="B50" s="63"/>
      <c r="D50" s="180" t="s">
        <v>46</v>
      </c>
      <c r="E50" s="181"/>
      <c r="F50" s="181"/>
      <c r="G50" s="180" t="s">
        <v>47</v>
      </c>
      <c r="H50" s="181"/>
      <c r="I50" s="182"/>
      <c r="J50" s="181"/>
      <c r="K50" s="181"/>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83" t="s">
        <v>48</v>
      </c>
      <c r="E61" s="184"/>
      <c r="F61" s="185" t="s">
        <v>49</v>
      </c>
      <c r="G61" s="183" t="s">
        <v>48</v>
      </c>
      <c r="H61" s="184"/>
      <c r="I61" s="186"/>
      <c r="J61" s="187" t="s">
        <v>49</v>
      </c>
      <c r="K61" s="184"/>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80" t="s">
        <v>50</v>
      </c>
      <c r="E65" s="188"/>
      <c r="F65" s="188"/>
      <c r="G65" s="180" t="s">
        <v>51</v>
      </c>
      <c r="H65" s="188"/>
      <c r="I65" s="189"/>
      <c r="J65" s="188"/>
      <c r="K65" s="18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83" t="s">
        <v>48</v>
      </c>
      <c r="E76" s="184"/>
      <c r="F76" s="185" t="s">
        <v>49</v>
      </c>
      <c r="G76" s="183" t="s">
        <v>48</v>
      </c>
      <c r="H76" s="184"/>
      <c r="I76" s="186"/>
      <c r="J76" s="187" t="s">
        <v>49</v>
      </c>
      <c r="K76" s="184"/>
      <c r="L76" s="63"/>
      <c r="S76" s="38"/>
      <c r="T76" s="38"/>
      <c r="U76" s="38"/>
      <c r="V76" s="38"/>
      <c r="W76" s="38"/>
      <c r="X76" s="38"/>
      <c r="Y76" s="38"/>
      <c r="Z76" s="38"/>
      <c r="AA76" s="38"/>
      <c r="AB76" s="38"/>
      <c r="AC76" s="38"/>
      <c r="AD76" s="38"/>
      <c r="AE76" s="38"/>
    </row>
    <row r="77"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8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s="2" customFormat="1" ht="24.96" customHeight="1">
      <c r="A82" s="38"/>
      <c r="B82" s="39"/>
      <c r="C82" s="23" t="s">
        <v>129</v>
      </c>
      <c r="D82" s="40"/>
      <c r="E82" s="40"/>
      <c r="F82" s="40"/>
      <c r="G82" s="40"/>
      <c r="H82" s="40"/>
      <c r="I82" s="15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96" t="str">
        <f>E7</f>
        <v>Oprava MO Petrohrad - Kryry</v>
      </c>
      <c r="F85" s="32"/>
      <c r="G85" s="32"/>
      <c r="H85" s="32"/>
      <c r="I85" s="154"/>
      <c r="J85" s="40"/>
      <c r="K85" s="40"/>
      <c r="L85" s="63"/>
      <c r="S85" s="38"/>
      <c r="T85" s="38"/>
      <c r="U85" s="38"/>
      <c r="V85" s="38"/>
      <c r="W85" s="38"/>
      <c r="X85" s="38"/>
      <c r="Y85" s="38"/>
      <c r="Z85" s="38"/>
      <c r="AA85" s="38"/>
      <c r="AB85" s="38"/>
      <c r="AC85" s="38"/>
      <c r="AD85" s="38"/>
      <c r="AE85" s="38"/>
    </row>
    <row r="86" s="1" customFormat="1" ht="12" customHeight="1">
      <c r="B86" s="21"/>
      <c r="C86" s="32" t="s">
        <v>125</v>
      </c>
      <c r="D86" s="22"/>
      <c r="E86" s="22"/>
      <c r="F86" s="22"/>
      <c r="G86" s="22"/>
      <c r="H86" s="22"/>
      <c r="I86" s="146"/>
      <c r="J86" s="22"/>
      <c r="K86" s="22"/>
      <c r="L86" s="20"/>
    </row>
    <row r="87" s="2" customFormat="1" ht="16.5" customHeight="1">
      <c r="A87" s="38"/>
      <c r="B87" s="39"/>
      <c r="C87" s="40"/>
      <c r="D87" s="40"/>
      <c r="E87" s="196" t="s">
        <v>1638</v>
      </c>
      <c r="F87" s="40"/>
      <c r="G87" s="40"/>
      <c r="H87" s="40"/>
      <c r="I87" s="154"/>
      <c r="J87" s="40"/>
      <c r="K87" s="40"/>
      <c r="L87" s="63"/>
      <c r="S87" s="38"/>
      <c r="T87" s="38"/>
      <c r="U87" s="38"/>
      <c r="V87" s="38"/>
      <c r="W87" s="38"/>
      <c r="X87" s="38"/>
      <c r="Y87" s="38"/>
      <c r="Z87" s="38"/>
      <c r="AA87" s="38"/>
      <c r="AB87" s="38"/>
      <c r="AC87" s="38"/>
      <c r="AD87" s="38"/>
      <c r="AE87" s="38"/>
    </row>
    <row r="88" s="2" customFormat="1" ht="12" customHeight="1">
      <c r="A88" s="38"/>
      <c r="B88" s="39"/>
      <c r="C88" s="32" t="s">
        <v>127</v>
      </c>
      <c r="D88" s="40"/>
      <c r="E88" s="40"/>
      <c r="F88" s="40"/>
      <c r="G88" s="40"/>
      <c r="H88" s="40"/>
      <c r="I88" s="154"/>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002 - VRN - propustek km 164,136</v>
      </c>
      <c r="F89" s="40"/>
      <c r="G89" s="40"/>
      <c r="H89" s="40"/>
      <c r="I89" s="154"/>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156" t="s">
        <v>22</v>
      </c>
      <c r="J91" s="79" t="str">
        <f>IF(J14="","",J14)</f>
        <v>16. 8. 2019</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154"/>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156"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156"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s="2" customFormat="1" ht="29.28" customHeight="1">
      <c r="A96" s="38"/>
      <c r="B96" s="39"/>
      <c r="C96" s="197" t="s">
        <v>130</v>
      </c>
      <c r="D96" s="198"/>
      <c r="E96" s="198"/>
      <c r="F96" s="198"/>
      <c r="G96" s="198"/>
      <c r="H96" s="198"/>
      <c r="I96" s="199"/>
      <c r="J96" s="200" t="s">
        <v>131</v>
      </c>
      <c r="K96" s="198"/>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154"/>
      <c r="J97" s="40"/>
      <c r="K97" s="40"/>
      <c r="L97" s="63"/>
      <c r="S97" s="38"/>
      <c r="T97" s="38"/>
      <c r="U97" s="38"/>
      <c r="V97" s="38"/>
      <c r="W97" s="38"/>
      <c r="X97" s="38"/>
      <c r="Y97" s="38"/>
      <c r="Z97" s="38"/>
      <c r="AA97" s="38"/>
      <c r="AB97" s="38"/>
      <c r="AC97" s="38"/>
      <c r="AD97" s="38"/>
      <c r="AE97" s="38"/>
    </row>
    <row r="98" s="2" customFormat="1" ht="22.8" customHeight="1">
      <c r="A98" s="38"/>
      <c r="B98" s="39"/>
      <c r="C98" s="201" t="s">
        <v>132</v>
      </c>
      <c r="D98" s="40"/>
      <c r="E98" s="40"/>
      <c r="F98" s="40"/>
      <c r="G98" s="40"/>
      <c r="H98" s="40"/>
      <c r="I98" s="154"/>
      <c r="J98" s="110">
        <f>J124</f>
        <v>0</v>
      </c>
      <c r="K98" s="40"/>
      <c r="L98" s="63"/>
      <c r="S98" s="38"/>
      <c r="T98" s="38"/>
      <c r="U98" s="38"/>
      <c r="V98" s="38"/>
      <c r="W98" s="38"/>
      <c r="X98" s="38"/>
      <c r="Y98" s="38"/>
      <c r="Z98" s="38"/>
      <c r="AA98" s="38"/>
      <c r="AB98" s="38"/>
      <c r="AC98" s="38"/>
      <c r="AD98" s="38"/>
      <c r="AE98" s="38"/>
      <c r="AU98" s="17" t="s">
        <v>133</v>
      </c>
    </row>
    <row r="99" s="9" customFormat="1" ht="24.96" customHeight="1">
      <c r="A99" s="9"/>
      <c r="B99" s="202"/>
      <c r="C99" s="203"/>
      <c r="D99" s="204" t="s">
        <v>805</v>
      </c>
      <c r="E99" s="205"/>
      <c r="F99" s="205"/>
      <c r="G99" s="205"/>
      <c r="H99" s="205"/>
      <c r="I99" s="206"/>
      <c r="J99" s="207">
        <f>J125</f>
        <v>0</v>
      </c>
      <c r="K99" s="203"/>
      <c r="L99" s="208"/>
      <c r="S99" s="9"/>
      <c r="T99" s="9"/>
      <c r="U99" s="9"/>
      <c r="V99" s="9"/>
      <c r="W99" s="9"/>
      <c r="X99" s="9"/>
      <c r="Y99" s="9"/>
      <c r="Z99" s="9"/>
      <c r="AA99" s="9"/>
      <c r="AB99" s="9"/>
      <c r="AC99" s="9"/>
      <c r="AD99" s="9"/>
      <c r="AE99" s="9"/>
    </row>
    <row r="100" s="10" customFormat="1" ht="19.92" customHeight="1">
      <c r="A100" s="10"/>
      <c r="B100" s="209"/>
      <c r="C100" s="133"/>
      <c r="D100" s="210" t="s">
        <v>806</v>
      </c>
      <c r="E100" s="211"/>
      <c r="F100" s="211"/>
      <c r="G100" s="211"/>
      <c r="H100" s="211"/>
      <c r="I100" s="212"/>
      <c r="J100" s="213">
        <f>J126</f>
        <v>0</v>
      </c>
      <c r="K100" s="133"/>
      <c r="L100" s="214"/>
      <c r="S100" s="10"/>
      <c r="T100" s="10"/>
      <c r="U100" s="10"/>
      <c r="V100" s="10"/>
      <c r="W100" s="10"/>
      <c r="X100" s="10"/>
      <c r="Y100" s="10"/>
      <c r="Z100" s="10"/>
      <c r="AA100" s="10"/>
      <c r="AB100" s="10"/>
      <c r="AC100" s="10"/>
      <c r="AD100" s="10"/>
      <c r="AE100" s="10"/>
    </row>
    <row r="101" s="10" customFormat="1" ht="19.92" customHeight="1">
      <c r="A101" s="10"/>
      <c r="B101" s="209"/>
      <c r="C101" s="133"/>
      <c r="D101" s="210" t="s">
        <v>807</v>
      </c>
      <c r="E101" s="211"/>
      <c r="F101" s="211"/>
      <c r="G101" s="211"/>
      <c r="H101" s="211"/>
      <c r="I101" s="212"/>
      <c r="J101" s="213">
        <f>J133</f>
        <v>0</v>
      </c>
      <c r="K101" s="133"/>
      <c r="L101" s="214"/>
      <c r="S101" s="10"/>
      <c r="T101" s="10"/>
      <c r="U101" s="10"/>
      <c r="V101" s="10"/>
      <c r="W101" s="10"/>
      <c r="X101" s="10"/>
      <c r="Y101" s="10"/>
      <c r="Z101" s="10"/>
      <c r="AA101" s="10"/>
      <c r="AB101" s="10"/>
      <c r="AC101" s="10"/>
      <c r="AD101" s="10"/>
      <c r="AE101" s="10"/>
    </row>
    <row r="102" s="10" customFormat="1" ht="19.92" customHeight="1">
      <c r="A102" s="10"/>
      <c r="B102" s="209"/>
      <c r="C102" s="133"/>
      <c r="D102" s="210" t="s">
        <v>1184</v>
      </c>
      <c r="E102" s="211"/>
      <c r="F102" s="211"/>
      <c r="G102" s="211"/>
      <c r="H102" s="211"/>
      <c r="I102" s="212"/>
      <c r="J102" s="213">
        <f>J137</f>
        <v>0</v>
      </c>
      <c r="K102" s="133"/>
      <c r="L102" s="214"/>
      <c r="S102" s="10"/>
      <c r="T102" s="10"/>
      <c r="U102" s="10"/>
      <c r="V102" s="10"/>
      <c r="W102" s="10"/>
      <c r="X102" s="10"/>
      <c r="Y102" s="10"/>
      <c r="Z102" s="10"/>
      <c r="AA102" s="10"/>
      <c r="AB102" s="10"/>
      <c r="AC102" s="10"/>
      <c r="AD102" s="10"/>
      <c r="AE102" s="10"/>
    </row>
    <row r="103" s="2" customFormat="1" ht="21.84" customHeight="1">
      <c r="A103" s="38"/>
      <c r="B103" s="39"/>
      <c r="C103" s="40"/>
      <c r="D103" s="40"/>
      <c r="E103" s="40"/>
      <c r="F103" s="40"/>
      <c r="G103" s="40"/>
      <c r="H103" s="40"/>
      <c r="I103" s="154"/>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192"/>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195"/>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146</v>
      </c>
      <c r="D109" s="40"/>
      <c r="E109" s="40"/>
      <c r="F109" s="40"/>
      <c r="G109" s="40"/>
      <c r="H109" s="40"/>
      <c r="I109" s="154"/>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15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154"/>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96" t="str">
        <f>E7</f>
        <v>Oprava MO Petrohrad - Kryry</v>
      </c>
      <c r="F112" s="32"/>
      <c r="G112" s="32"/>
      <c r="H112" s="32"/>
      <c r="I112" s="154"/>
      <c r="J112" s="40"/>
      <c r="K112" s="40"/>
      <c r="L112" s="63"/>
      <c r="S112" s="38"/>
      <c r="T112" s="38"/>
      <c r="U112" s="38"/>
      <c r="V112" s="38"/>
      <c r="W112" s="38"/>
      <c r="X112" s="38"/>
      <c r="Y112" s="38"/>
      <c r="Z112" s="38"/>
      <c r="AA112" s="38"/>
      <c r="AB112" s="38"/>
      <c r="AC112" s="38"/>
      <c r="AD112" s="38"/>
      <c r="AE112" s="38"/>
    </row>
    <row r="113" s="1" customFormat="1" ht="12" customHeight="1">
      <c r="B113" s="21"/>
      <c r="C113" s="32" t="s">
        <v>125</v>
      </c>
      <c r="D113" s="22"/>
      <c r="E113" s="22"/>
      <c r="F113" s="22"/>
      <c r="G113" s="22"/>
      <c r="H113" s="22"/>
      <c r="I113" s="146"/>
      <c r="J113" s="22"/>
      <c r="K113" s="22"/>
      <c r="L113" s="20"/>
    </row>
    <row r="114" s="2" customFormat="1" ht="16.5" customHeight="1">
      <c r="A114" s="38"/>
      <c r="B114" s="39"/>
      <c r="C114" s="40"/>
      <c r="D114" s="40"/>
      <c r="E114" s="196" t="s">
        <v>1638</v>
      </c>
      <c r="F114" s="40"/>
      <c r="G114" s="40"/>
      <c r="H114" s="40"/>
      <c r="I114" s="15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127</v>
      </c>
      <c r="D115" s="40"/>
      <c r="E115" s="40"/>
      <c r="F115" s="40"/>
      <c r="G115" s="40"/>
      <c r="H115" s="40"/>
      <c r="I115" s="154"/>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E11</f>
        <v>002 - VRN - propustek km 164,136</v>
      </c>
      <c r="F116" s="40"/>
      <c r="G116" s="40"/>
      <c r="H116" s="40"/>
      <c r="I116" s="154"/>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54"/>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F14</f>
        <v xml:space="preserve"> </v>
      </c>
      <c r="G118" s="40"/>
      <c r="H118" s="40"/>
      <c r="I118" s="156" t="s">
        <v>22</v>
      </c>
      <c r="J118" s="79" t="str">
        <f>IF(J14="","",J14)</f>
        <v>16. 8. 2019</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154"/>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2" t="s">
        <v>24</v>
      </c>
      <c r="D120" s="40"/>
      <c r="E120" s="40"/>
      <c r="F120" s="27" t="str">
        <f>E17</f>
        <v xml:space="preserve"> </v>
      </c>
      <c r="G120" s="40"/>
      <c r="H120" s="40"/>
      <c r="I120" s="156" t="s">
        <v>29</v>
      </c>
      <c r="J120" s="36" t="str">
        <f>E23</f>
        <v xml:space="preserve"> </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27</v>
      </c>
      <c r="D121" s="40"/>
      <c r="E121" s="40"/>
      <c r="F121" s="27" t="str">
        <f>IF(E20="","",E20)</f>
        <v>Vyplň údaj</v>
      </c>
      <c r="G121" s="40"/>
      <c r="H121" s="40"/>
      <c r="I121" s="156" t="s">
        <v>31</v>
      </c>
      <c r="J121" s="36" t="str">
        <f>E26</f>
        <v xml:space="preserve"> </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154"/>
      <c r="J122" s="40"/>
      <c r="K122" s="40"/>
      <c r="L122" s="63"/>
      <c r="S122" s="38"/>
      <c r="T122" s="38"/>
      <c r="U122" s="38"/>
      <c r="V122" s="38"/>
      <c r="W122" s="38"/>
      <c r="X122" s="38"/>
      <c r="Y122" s="38"/>
      <c r="Z122" s="38"/>
      <c r="AA122" s="38"/>
      <c r="AB122" s="38"/>
      <c r="AC122" s="38"/>
      <c r="AD122" s="38"/>
      <c r="AE122" s="38"/>
    </row>
    <row r="123" s="11" customFormat="1" ht="29.28" customHeight="1">
      <c r="A123" s="215"/>
      <c r="B123" s="216"/>
      <c r="C123" s="217" t="s">
        <v>147</v>
      </c>
      <c r="D123" s="218" t="s">
        <v>58</v>
      </c>
      <c r="E123" s="218" t="s">
        <v>54</v>
      </c>
      <c r="F123" s="218" t="s">
        <v>55</v>
      </c>
      <c r="G123" s="218" t="s">
        <v>148</v>
      </c>
      <c r="H123" s="218" t="s">
        <v>149</v>
      </c>
      <c r="I123" s="219" t="s">
        <v>150</v>
      </c>
      <c r="J123" s="218" t="s">
        <v>131</v>
      </c>
      <c r="K123" s="220" t="s">
        <v>151</v>
      </c>
      <c r="L123" s="221"/>
      <c r="M123" s="100" t="s">
        <v>1</v>
      </c>
      <c r="N123" s="101" t="s">
        <v>37</v>
      </c>
      <c r="O123" s="101" t="s">
        <v>152</v>
      </c>
      <c r="P123" s="101" t="s">
        <v>153</v>
      </c>
      <c r="Q123" s="101" t="s">
        <v>154</v>
      </c>
      <c r="R123" s="101" t="s">
        <v>155</v>
      </c>
      <c r="S123" s="101" t="s">
        <v>156</v>
      </c>
      <c r="T123" s="102" t="s">
        <v>157</v>
      </c>
      <c r="U123" s="215"/>
      <c r="V123" s="215"/>
      <c r="W123" s="215"/>
      <c r="X123" s="215"/>
      <c r="Y123" s="215"/>
      <c r="Z123" s="215"/>
      <c r="AA123" s="215"/>
      <c r="AB123" s="215"/>
      <c r="AC123" s="215"/>
      <c r="AD123" s="215"/>
      <c r="AE123" s="215"/>
    </row>
    <row r="124" s="2" customFormat="1" ht="22.8" customHeight="1">
      <c r="A124" s="38"/>
      <c r="B124" s="39"/>
      <c r="C124" s="107" t="s">
        <v>158</v>
      </c>
      <c r="D124" s="40"/>
      <c r="E124" s="40"/>
      <c r="F124" s="40"/>
      <c r="G124" s="40"/>
      <c r="H124" s="40"/>
      <c r="I124" s="154"/>
      <c r="J124" s="222">
        <f>BK124</f>
        <v>0</v>
      </c>
      <c r="K124" s="40"/>
      <c r="L124" s="44"/>
      <c r="M124" s="103"/>
      <c r="N124" s="223"/>
      <c r="O124" s="104"/>
      <c r="P124" s="224">
        <f>P125</f>
        <v>0</v>
      </c>
      <c r="Q124" s="104"/>
      <c r="R124" s="224">
        <f>R125</f>
        <v>0</v>
      </c>
      <c r="S124" s="104"/>
      <c r="T124" s="225">
        <f>T125</f>
        <v>0</v>
      </c>
      <c r="U124" s="38"/>
      <c r="V124" s="38"/>
      <c r="W124" s="38"/>
      <c r="X124" s="38"/>
      <c r="Y124" s="38"/>
      <c r="Z124" s="38"/>
      <c r="AA124" s="38"/>
      <c r="AB124" s="38"/>
      <c r="AC124" s="38"/>
      <c r="AD124" s="38"/>
      <c r="AE124" s="38"/>
      <c r="AT124" s="17" t="s">
        <v>72</v>
      </c>
      <c r="AU124" s="17" t="s">
        <v>133</v>
      </c>
      <c r="BK124" s="226">
        <f>BK125</f>
        <v>0</v>
      </c>
    </row>
    <row r="125" s="12" customFormat="1" ht="25.92" customHeight="1">
      <c r="A125" s="12"/>
      <c r="B125" s="227"/>
      <c r="C125" s="228"/>
      <c r="D125" s="229" t="s">
        <v>72</v>
      </c>
      <c r="E125" s="230" t="s">
        <v>809</v>
      </c>
      <c r="F125" s="230" t="s">
        <v>810</v>
      </c>
      <c r="G125" s="228"/>
      <c r="H125" s="228"/>
      <c r="I125" s="231"/>
      <c r="J125" s="232">
        <f>BK125</f>
        <v>0</v>
      </c>
      <c r="K125" s="228"/>
      <c r="L125" s="233"/>
      <c r="M125" s="234"/>
      <c r="N125" s="235"/>
      <c r="O125" s="235"/>
      <c r="P125" s="236">
        <f>P126+P133+P137</f>
        <v>0</v>
      </c>
      <c r="Q125" s="235"/>
      <c r="R125" s="236">
        <f>R126+R133+R137</f>
        <v>0</v>
      </c>
      <c r="S125" s="235"/>
      <c r="T125" s="237">
        <f>T126+T133+T137</f>
        <v>0</v>
      </c>
      <c r="U125" s="12"/>
      <c r="V125" s="12"/>
      <c r="W125" s="12"/>
      <c r="X125" s="12"/>
      <c r="Y125" s="12"/>
      <c r="Z125" s="12"/>
      <c r="AA125" s="12"/>
      <c r="AB125" s="12"/>
      <c r="AC125" s="12"/>
      <c r="AD125" s="12"/>
      <c r="AE125" s="12"/>
      <c r="AR125" s="238" t="s">
        <v>203</v>
      </c>
      <c r="AT125" s="239" t="s">
        <v>72</v>
      </c>
      <c r="AU125" s="239" t="s">
        <v>73</v>
      </c>
      <c r="AY125" s="238" t="s">
        <v>161</v>
      </c>
      <c r="BK125" s="240">
        <f>BK126+BK133+BK137</f>
        <v>0</v>
      </c>
    </row>
    <row r="126" s="12" customFormat="1" ht="22.8" customHeight="1">
      <c r="A126" s="12"/>
      <c r="B126" s="227"/>
      <c r="C126" s="228"/>
      <c r="D126" s="229" t="s">
        <v>72</v>
      </c>
      <c r="E126" s="241" t="s">
        <v>811</v>
      </c>
      <c r="F126" s="241" t="s">
        <v>812</v>
      </c>
      <c r="G126" s="228"/>
      <c r="H126" s="228"/>
      <c r="I126" s="231"/>
      <c r="J126" s="242">
        <f>BK126</f>
        <v>0</v>
      </c>
      <c r="K126" s="228"/>
      <c r="L126" s="233"/>
      <c r="M126" s="234"/>
      <c r="N126" s="235"/>
      <c r="O126" s="235"/>
      <c r="P126" s="236">
        <f>SUM(P127:P132)</f>
        <v>0</v>
      </c>
      <c r="Q126" s="235"/>
      <c r="R126" s="236">
        <f>SUM(R127:R132)</f>
        <v>0</v>
      </c>
      <c r="S126" s="235"/>
      <c r="T126" s="237">
        <f>SUM(T127:T132)</f>
        <v>0</v>
      </c>
      <c r="U126" s="12"/>
      <c r="V126" s="12"/>
      <c r="W126" s="12"/>
      <c r="X126" s="12"/>
      <c r="Y126" s="12"/>
      <c r="Z126" s="12"/>
      <c r="AA126" s="12"/>
      <c r="AB126" s="12"/>
      <c r="AC126" s="12"/>
      <c r="AD126" s="12"/>
      <c r="AE126" s="12"/>
      <c r="AR126" s="238" t="s">
        <v>203</v>
      </c>
      <c r="AT126" s="239" t="s">
        <v>72</v>
      </c>
      <c r="AU126" s="239" t="s">
        <v>80</v>
      </c>
      <c r="AY126" s="238" t="s">
        <v>161</v>
      </c>
      <c r="BK126" s="240">
        <f>SUM(BK127:BK132)</f>
        <v>0</v>
      </c>
    </row>
    <row r="127" s="2" customFormat="1" ht="16.5" customHeight="1">
      <c r="A127" s="38"/>
      <c r="B127" s="39"/>
      <c r="C127" s="243" t="s">
        <v>80</v>
      </c>
      <c r="D127" s="243" t="s">
        <v>163</v>
      </c>
      <c r="E127" s="244" t="s">
        <v>813</v>
      </c>
      <c r="F127" s="245" t="s">
        <v>814</v>
      </c>
      <c r="G127" s="246" t="s">
        <v>815</v>
      </c>
      <c r="H127" s="247">
        <v>1</v>
      </c>
      <c r="I127" s="248"/>
      <c r="J127" s="249">
        <f>ROUND(I127*H127,2)</f>
        <v>0</v>
      </c>
      <c r="K127" s="245" t="s">
        <v>167</v>
      </c>
      <c r="L127" s="44"/>
      <c r="M127" s="250" t="s">
        <v>1</v>
      </c>
      <c r="N127" s="251" t="s">
        <v>38</v>
      </c>
      <c r="O127" s="91"/>
      <c r="P127" s="252">
        <f>O127*H127</f>
        <v>0</v>
      </c>
      <c r="Q127" s="252">
        <v>0</v>
      </c>
      <c r="R127" s="252">
        <f>Q127*H127</f>
        <v>0</v>
      </c>
      <c r="S127" s="252">
        <v>0</v>
      </c>
      <c r="T127" s="253">
        <f>S127*H127</f>
        <v>0</v>
      </c>
      <c r="U127" s="38"/>
      <c r="V127" s="38"/>
      <c r="W127" s="38"/>
      <c r="X127" s="38"/>
      <c r="Y127" s="38"/>
      <c r="Z127" s="38"/>
      <c r="AA127" s="38"/>
      <c r="AB127" s="38"/>
      <c r="AC127" s="38"/>
      <c r="AD127" s="38"/>
      <c r="AE127" s="38"/>
      <c r="AR127" s="254" t="s">
        <v>816</v>
      </c>
      <c r="AT127" s="254" t="s">
        <v>163</v>
      </c>
      <c r="AU127" s="254" t="s">
        <v>82</v>
      </c>
      <c r="AY127" s="17" t="s">
        <v>161</v>
      </c>
      <c r="BE127" s="255">
        <f>IF(N127="základní",J127,0)</f>
        <v>0</v>
      </c>
      <c r="BF127" s="255">
        <f>IF(N127="snížená",J127,0)</f>
        <v>0</v>
      </c>
      <c r="BG127" s="255">
        <f>IF(N127="zákl. přenesená",J127,0)</f>
        <v>0</v>
      </c>
      <c r="BH127" s="255">
        <f>IF(N127="sníž. přenesená",J127,0)</f>
        <v>0</v>
      </c>
      <c r="BI127" s="255">
        <f>IF(N127="nulová",J127,0)</f>
        <v>0</v>
      </c>
      <c r="BJ127" s="17" t="s">
        <v>80</v>
      </c>
      <c r="BK127" s="255">
        <f>ROUND(I127*H127,2)</f>
        <v>0</v>
      </c>
      <c r="BL127" s="17" t="s">
        <v>816</v>
      </c>
      <c r="BM127" s="254" t="s">
        <v>1832</v>
      </c>
    </row>
    <row r="128" s="2" customFormat="1">
      <c r="A128" s="38"/>
      <c r="B128" s="39"/>
      <c r="C128" s="40"/>
      <c r="D128" s="256" t="s">
        <v>170</v>
      </c>
      <c r="E128" s="40"/>
      <c r="F128" s="257" t="s">
        <v>814</v>
      </c>
      <c r="G128" s="40"/>
      <c r="H128" s="40"/>
      <c r="I128" s="154"/>
      <c r="J128" s="40"/>
      <c r="K128" s="40"/>
      <c r="L128" s="44"/>
      <c r="M128" s="258"/>
      <c r="N128" s="259"/>
      <c r="O128" s="91"/>
      <c r="P128" s="91"/>
      <c r="Q128" s="91"/>
      <c r="R128" s="91"/>
      <c r="S128" s="91"/>
      <c r="T128" s="92"/>
      <c r="U128" s="38"/>
      <c r="V128" s="38"/>
      <c r="W128" s="38"/>
      <c r="X128" s="38"/>
      <c r="Y128" s="38"/>
      <c r="Z128" s="38"/>
      <c r="AA128" s="38"/>
      <c r="AB128" s="38"/>
      <c r="AC128" s="38"/>
      <c r="AD128" s="38"/>
      <c r="AE128" s="38"/>
      <c r="AT128" s="17" t="s">
        <v>170</v>
      </c>
      <c r="AU128" s="17" t="s">
        <v>82</v>
      </c>
    </row>
    <row r="129" s="2" customFormat="1">
      <c r="A129" s="38"/>
      <c r="B129" s="39"/>
      <c r="C129" s="40"/>
      <c r="D129" s="256" t="s">
        <v>195</v>
      </c>
      <c r="E129" s="40"/>
      <c r="F129" s="260" t="s">
        <v>818</v>
      </c>
      <c r="G129" s="40"/>
      <c r="H129" s="40"/>
      <c r="I129" s="154"/>
      <c r="J129" s="40"/>
      <c r="K129" s="40"/>
      <c r="L129" s="44"/>
      <c r="M129" s="258"/>
      <c r="N129" s="259"/>
      <c r="O129" s="91"/>
      <c r="P129" s="91"/>
      <c r="Q129" s="91"/>
      <c r="R129" s="91"/>
      <c r="S129" s="91"/>
      <c r="T129" s="92"/>
      <c r="U129" s="38"/>
      <c r="V129" s="38"/>
      <c r="W129" s="38"/>
      <c r="X129" s="38"/>
      <c r="Y129" s="38"/>
      <c r="Z129" s="38"/>
      <c r="AA129" s="38"/>
      <c r="AB129" s="38"/>
      <c r="AC129" s="38"/>
      <c r="AD129" s="38"/>
      <c r="AE129" s="38"/>
      <c r="AT129" s="17" t="s">
        <v>195</v>
      </c>
      <c r="AU129" s="17" t="s">
        <v>82</v>
      </c>
    </row>
    <row r="130" s="2" customFormat="1" ht="16.5" customHeight="1">
      <c r="A130" s="38"/>
      <c r="B130" s="39"/>
      <c r="C130" s="243" t="s">
        <v>82</v>
      </c>
      <c r="D130" s="243" t="s">
        <v>163</v>
      </c>
      <c r="E130" s="244" t="s">
        <v>819</v>
      </c>
      <c r="F130" s="245" t="s">
        <v>820</v>
      </c>
      <c r="G130" s="246" t="s">
        <v>815</v>
      </c>
      <c r="H130" s="247">
        <v>1</v>
      </c>
      <c r="I130" s="248"/>
      <c r="J130" s="249">
        <f>ROUND(I130*H130,2)</f>
        <v>0</v>
      </c>
      <c r="K130" s="245" t="s">
        <v>167</v>
      </c>
      <c r="L130" s="44"/>
      <c r="M130" s="250" t="s">
        <v>1</v>
      </c>
      <c r="N130" s="251" t="s">
        <v>38</v>
      </c>
      <c r="O130" s="91"/>
      <c r="P130" s="252">
        <f>O130*H130</f>
        <v>0</v>
      </c>
      <c r="Q130" s="252">
        <v>0</v>
      </c>
      <c r="R130" s="252">
        <f>Q130*H130</f>
        <v>0</v>
      </c>
      <c r="S130" s="252">
        <v>0</v>
      </c>
      <c r="T130" s="253">
        <f>S130*H130</f>
        <v>0</v>
      </c>
      <c r="U130" s="38"/>
      <c r="V130" s="38"/>
      <c r="W130" s="38"/>
      <c r="X130" s="38"/>
      <c r="Y130" s="38"/>
      <c r="Z130" s="38"/>
      <c r="AA130" s="38"/>
      <c r="AB130" s="38"/>
      <c r="AC130" s="38"/>
      <c r="AD130" s="38"/>
      <c r="AE130" s="38"/>
      <c r="AR130" s="254" t="s">
        <v>816</v>
      </c>
      <c r="AT130" s="254" t="s">
        <v>163</v>
      </c>
      <c r="AU130" s="254" t="s">
        <v>82</v>
      </c>
      <c r="AY130" s="17" t="s">
        <v>161</v>
      </c>
      <c r="BE130" s="255">
        <f>IF(N130="základní",J130,0)</f>
        <v>0</v>
      </c>
      <c r="BF130" s="255">
        <f>IF(N130="snížená",J130,0)</f>
        <v>0</v>
      </c>
      <c r="BG130" s="255">
        <f>IF(N130="zákl. přenesená",J130,0)</f>
        <v>0</v>
      </c>
      <c r="BH130" s="255">
        <f>IF(N130="sníž. přenesená",J130,0)</f>
        <v>0</v>
      </c>
      <c r="BI130" s="255">
        <f>IF(N130="nulová",J130,0)</f>
        <v>0</v>
      </c>
      <c r="BJ130" s="17" t="s">
        <v>80</v>
      </c>
      <c r="BK130" s="255">
        <f>ROUND(I130*H130,2)</f>
        <v>0</v>
      </c>
      <c r="BL130" s="17" t="s">
        <v>816</v>
      </c>
      <c r="BM130" s="254" t="s">
        <v>1833</v>
      </c>
    </row>
    <row r="131" s="2" customFormat="1">
      <c r="A131" s="38"/>
      <c r="B131" s="39"/>
      <c r="C131" s="40"/>
      <c r="D131" s="256" t="s">
        <v>170</v>
      </c>
      <c r="E131" s="40"/>
      <c r="F131" s="257" t="s">
        <v>820</v>
      </c>
      <c r="G131" s="40"/>
      <c r="H131" s="40"/>
      <c r="I131" s="154"/>
      <c r="J131" s="40"/>
      <c r="K131" s="40"/>
      <c r="L131" s="44"/>
      <c r="M131" s="258"/>
      <c r="N131" s="259"/>
      <c r="O131" s="91"/>
      <c r="P131" s="91"/>
      <c r="Q131" s="91"/>
      <c r="R131" s="91"/>
      <c r="S131" s="91"/>
      <c r="T131" s="92"/>
      <c r="U131" s="38"/>
      <c r="V131" s="38"/>
      <c r="W131" s="38"/>
      <c r="X131" s="38"/>
      <c r="Y131" s="38"/>
      <c r="Z131" s="38"/>
      <c r="AA131" s="38"/>
      <c r="AB131" s="38"/>
      <c r="AC131" s="38"/>
      <c r="AD131" s="38"/>
      <c r="AE131" s="38"/>
      <c r="AT131" s="17" t="s">
        <v>170</v>
      </c>
      <c r="AU131" s="17" t="s">
        <v>82</v>
      </c>
    </row>
    <row r="132" s="2" customFormat="1">
      <c r="A132" s="38"/>
      <c r="B132" s="39"/>
      <c r="C132" s="40"/>
      <c r="D132" s="256" t="s">
        <v>195</v>
      </c>
      <c r="E132" s="40"/>
      <c r="F132" s="260" t="s">
        <v>822</v>
      </c>
      <c r="G132" s="40"/>
      <c r="H132" s="40"/>
      <c r="I132" s="154"/>
      <c r="J132" s="40"/>
      <c r="K132" s="40"/>
      <c r="L132" s="44"/>
      <c r="M132" s="258"/>
      <c r="N132" s="259"/>
      <c r="O132" s="91"/>
      <c r="P132" s="91"/>
      <c r="Q132" s="91"/>
      <c r="R132" s="91"/>
      <c r="S132" s="91"/>
      <c r="T132" s="92"/>
      <c r="U132" s="38"/>
      <c r="V132" s="38"/>
      <c r="W132" s="38"/>
      <c r="X132" s="38"/>
      <c r="Y132" s="38"/>
      <c r="Z132" s="38"/>
      <c r="AA132" s="38"/>
      <c r="AB132" s="38"/>
      <c r="AC132" s="38"/>
      <c r="AD132" s="38"/>
      <c r="AE132" s="38"/>
      <c r="AT132" s="17" t="s">
        <v>195</v>
      </c>
      <c r="AU132" s="17" t="s">
        <v>82</v>
      </c>
    </row>
    <row r="133" s="12" customFormat="1" ht="22.8" customHeight="1">
      <c r="A133" s="12"/>
      <c r="B133" s="227"/>
      <c r="C133" s="228"/>
      <c r="D133" s="229" t="s">
        <v>72</v>
      </c>
      <c r="E133" s="241" t="s">
        <v>823</v>
      </c>
      <c r="F133" s="241" t="s">
        <v>824</v>
      </c>
      <c r="G133" s="228"/>
      <c r="H133" s="228"/>
      <c r="I133" s="231"/>
      <c r="J133" s="242">
        <f>BK133</f>
        <v>0</v>
      </c>
      <c r="K133" s="228"/>
      <c r="L133" s="233"/>
      <c r="M133" s="234"/>
      <c r="N133" s="235"/>
      <c r="O133" s="235"/>
      <c r="P133" s="236">
        <f>SUM(P134:P136)</f>
        <v>0</v>
      </c>
      <c r="Q133" s="235"/>
      <c r="R133" s="236">
        <f>SUM(R134:R136)</f>
        <v>0</v>
      </c>
      <c r="S133" s="235"/>
      <c r="T133" s="237">
        <f>SUM(T134:T136)</f>
        <v>0</v>
      </c>
      <c r="U133" s="12"/>
      <c r="V133" s="12"/>
      <c r="W133" s="12"/>
      <c r="X133" s="12"/>
      <c r="Y133" s="12"/>
      <c r="Z133" s="12"/>
      <c r="AA133" s="12"/>
      <c r="AB133" s="12"/>
      <c r="AC133" s="12"/>
      <c r="AD133" s="12"/>
      <c r="AE133" s="12"/>
      <c r="AR133" s="238" t="s">
        <v>203</v>
      </c>
      <c r="AT133" s="239" t="s">
        <v>72</v>
      </c>
      <c r="AU133" s="239" t="s">
        <v>80</v>
      </c>
      <c r="AY133" s="238" t="s">
        <v>161</v>
      </c>
      <c r="BK133" s="240">
        <f>SUM(BK134:BK136)</f>
        <v>0</v>
      </c>
    </row>
    <row r="134" s="2" customFormat="1" ht="16.5" customHeight="1">
      <c r="A134" s="38"/>
      <c r="B134" s="39"/>
      <c r="C134" s="243" t="s">
        <v>188</v>
      </c>
      <c r="D134" s="243" t="s">
        <v>163</v>
      </c>
      <c r="E134" s="244" t="s">
        <v>825</v>
      </c>
      <c r="F134" s="245" t="s">
        <v>824</v>
      </c>
      <c r="G134" s="246" t="s">
        <v>815</v>
      </c>
      <c r="H134" s="247">
        <v>1</v>
      </c>
      <c r="I134" s="248"/>
      <c r="J134" s="249">
        <f>ROUND(I134*H134,2)</f>
        <v>0</v>
      </c>
      <c r="K134" s="245" t="s">
        <v>167</v>
      </c>
      <c r="L134" s="44"/>
      <c r="M134" s="250" t="s">
        <v>1</v>
      </c>
      <c r="N134" s="251" t="s">
        <v>38</v>
      </c>
      <c r="O134" s="91"/>
      <c r="P134" s="252">
        <f>O134*H134</f>
        <v>0</v>
      </c>
      <c r="Q134" s="252">
        <v>0</v>
      </c>
      <c r="R134" s="252">
        <f>Q134*H134</f>
        <v>0</v>
      </c>
      <c r="S134" s="252">
        <v>0</v>
      </c>
      <c r="T134" s="253">
        <f>S134*H134</f>
        <v>0</v>
      </c>
      <c r="U134" s="38"/>
      <c r="V134" s="38"/>
      <c r="W134" s="38"/>
      <c r="X134" s="38"/>
      <c r="Y134" s="38"/>
      <c r="Z134" s="38"/>
      <c r="AA134" s="38"/>
      <c r="AB134" s="38"/>
      <c r="AC134" s="38"/>
      <c r="AD134" s="38"/>
      <c r="AE134" s="38"/>
      <c r="AR134" s="254" t="s">
        <v>816</v>
      </c>
      <c r="AT134" s="254" t="s">
        <v>163</v>
      </c>
      <c r="AU134" s="254" t="s">
        <v>82</v>
      </c>
      <c r="AY134" s="17" t="s">
        <v>161</v>
      </c>
      <c r="BE134" s="255">
        <f>IF(N134="základní",J134,0)</f>
        <v>0</v>
      </c>
      <c r="BF134" s="255">
        <f>IF(N134="snížená",J134,0)</f>
        <v>0</v>
      </c>
      <c r="BG134" s="255">
        <f>IF(N134="zákl. přenesená",J134,0)</f>
        <v>0</v>
      </c>
      <c r="BH134" s="255">
        <f>IF(N134="sníž. přenesená",J134,0)</f>
        <v>0</v>
      </c>
      <c r="BI134" s="255">
        <f>IF(N134="nulová",J134,0)</f>
        <v>0</v>
      </c>
      <c r="BJ134" s="17" t="s">
        <v>80</v>
      </c>
      <c r="BK134" s="255">
        <f>ROUND(I134*H134,2)</f>
        <v>0</v>
      </c>
      <c r="BL134" s="17" t="s">
        <v>816</v>
      </c>
      <c r="BM134" s="254" t="s">
        <v>1834</v>
      </c>
    </row>
    <row r="135" s="2" customFormat="1">
      <c r="A135" s="38"/>
      <c r="B135" s="39"/>
      <c r="C135" s="40"/>
      <c r="D135" s="256" t="s">
        <v>170</v>
      </c>
      <c r="E135" s="40"/>
      <c r="F135" s="257" t="s">
        <v>824</v>
      </c>
      <c r="G135" s="40"/>
      <c r="H135" s="40"/>
      <c r="I135" s="154"/>
      <c r="J135" s="40"/>
      <c r="K135" s="40"/>
      <c r="L135" s="44"/>
      <c r="M135" s="258"/>
      <c r="N135" s="259"/>
      <c r="O135" s="91"/>
      <c r="P135" s="91"/>
      <c r="Q135" s="91"/>
      <c r="R135" s="91"/>
      <c r="S135" s="91"/>
      <c r="T135" s="92"/>
      <c r="U135" s="38"/>
      <c r="V135" s="38"/>
      <c r="W135" s="38"/>
      <c r="X135" s="38"/>
      <c r="Y135" s="38"/>
      <c r="Z135" s="38"/>
      <c r="AA135" s="38"/>
      <c r="AB135" s="38"/>
      <c r="AC135" s="38"/>
      <c r="AD135" s="38"/>
      <c r="AE135" s="38"/>
      <c r="AT135" s="17" t="s">
        <v>170</v>
      </c>
      <c r="AU135" s="17" t="s">
        <v>82</v>
      </c>
    </row>
    <row r="136" s="2" customFormat="1">
      <c r="A136" s="38"/>
      <c r="B136" s="39"/>
      <c r="C136" s="40"/>
      <c r="D136" s="256" t="s">
        <v>195</v>
      </c>
      <c r="E136" s="40"/>
      <c r="F136" s="260" t="s">
        <v>1423</v>
      </c>
      <c r="G136" s="40"/>
      <c r="H136" s="40"/>
      <c r="I136" s="154"/>
      <c r="J136" s="40"/>
      <c r="K136" s="40"/>
      <c r="L136" s="44"/>
      <c r="M136" s="258"/>
      <c r="N136" s="259"/>
      <c r="O136" s="91"/>
      <c r="P136" s="91"/>
      <c r="Q136" s="91"/>
      <c r="R136" s="91"/>
      <c r="S136" s="91"/>
      <c r="T136" s="92"/>
      <c r="U136" s="38"/>
      <c r="V136" s="38"/>
      <c r="W136" s="38"/>
      <c r="X136" s="38"/>
      <c r="Y136" s="38"/>
      <c r="Z136" s="38"/>
      <c r="AA136" s="38"/>
      <c r="AB136" s="38"/>
      <c r="AC136" s="38"/>
      <c r="AD136" s="38"/>
      <c r="AE136" s="38"/>
      <c r="AT136" s="17" t="s">
        <v>195</v>
      </c>
      <c r="AU136" s="17" t="s">
        <v>82</v>
      </c>
    </row>
    <row r="137" s="12" customFormat="1" ht="22.8" customHeight="1">
      <c r="A137" s="12"/>
      <c r="B137" s="227"/>
      <c r="C137" s="228"/>
      <c r="D137" s="229" t="s">
        <v>72</v>
      </c>
      <c r="E137" s="241" t="s">
        <v>1200</v>
      </c>
      <c r="F137" s="241" t="s">
        <v>1201</v>
      </c>
      <c r="G137" s="228"/>
      <c r="H137" s="228"/>
      <c r="I137" s="231"/>
      <c r="J137" s="242">
        <f>BK137</f>
        <v>0</v>
      </c>
      <c r="K137" s="228"/>
      <c r="L137" s="233"/>
      <c r="M137" s="234"/>
      <c r="N137" s="235"/>
      <c r="O137" s="235"/>
      <c r="P137" s="236">
        <f>SUM(P138:P140)</f>
        <v>0</v>
      </c>
      <c r="Q137" s="235"/>
      <c r="R137" s="236">
        <f>SUM(R138:R140)</f>
        <v>0</v>
      </c>
      <c r="S137" s="235"/>
      <c r="T137" s="237">
        <f>SUM(T138:T140)</f>
        <v>0</v>
      </c>
      <c r="U137" s="12"/>
      <c r="V137" s="12"/>
      <c r="W137" s="12"/>
      <c r="X137" s="12"/>
      <c r="Y137" s="12"/>
      <c r="Z137" s="12"/>
      <c r="AA137" s="12"/>
      <c r="AB137" s="12"/>
      <c r="AC137" s="12"/>
      <c r="AD137" s="12"/>
      <c r="AE137" s="12"/>
      <c r="AR137" s="238" t="s">
        <v>203</v>
      </c>
      <c r="AT137" s="239" t="s">
        <v>72</v>
      </c>
      <c r="AU137" s="239" t="s">
        <v>80</v>
      </c>
      <c r="AY137" s="238" t="s">
        <v>161</v>
      </c>
      <c r="BK137" s="240">
        <f>SUM(BK138:BK140)</f>
        <v>0</v>
      </c>
    </row>
    <row r="138" s="2" customFormat="1" ht="16.5" customHeight="1">
      <c r="A138" s="38"/>
      <c r="B138" s="39"/>
      <c r="C138" s="243" t="s">
        <v>168</v>
      </c>
      <c r="D138" s="243" t="s">
        <v>163</v>
      </c>
      <c r="E138" s="244" t="s">
        <v>1202</v>
      </c>
      <c r="F138" s="245" t="s">
        <v>1201</v>
      </c>
      <c r="G138" s="246" t="s">
        <v>815</v>
      </c>
      <c r="H138" s="247">
        <v>1</v>
      </c>
      <c r="I138" s="248"/>
      <c r="J138" s="249">
        <f>ROUND(I138*H138,2)</f>
        <v>0</v>
      </c>
      <c r="K138" s="245" t="s">
        <v>167</v>
      </c>
      <c r="L138" s="44"/>
      <c r="M138" s="250" t="s">
        <v>1</v>
      </c>
      <c r="N138" s="251" t="s">
        <v>38</v>
      </c>
      <c r="O138" s="91"/>
      <c r="P138" s="252">
        <f>O138*H138</f>
        <v>0</v>
      </c>
      <c r="Q138" s="252">
        <v>0</v>
      </c>
      <c r="R138" s="252">
        <f>Q138*H138</f>
        <v>0</v>
      </c>
      <c r="S138" s="252">
        <v>0</v>
      </c>
      <c r="T138" s="253">
        <f>S138*H138</f>
        <v>0</v>
      </c>
      <c r="U138" s="38"/>
      <c r="V138" s="38"/>
      <c r="W138" s="38"/>
      <c r="X138" s="38"/>
      <c r="Y138" s="38"/>
      <c r="Z138" s="38"/>
      <c r="AA138" s="38"/>
      <c r="AB138" s="38"/>
      <c r="AC138" s="38"/>
      <c r="AD138" s="38"/>
      <c r="AE138" s="38"/>
      <c r="AR138" s="254" t="s">
        <v>816</v>
      </c>
      <c r="AT138" s="254" t="s">
        <v>163</v>
      </c>
      <c r="AU138" s="254" t="s">
        <v>82</v>
      </c>
      <c r="AY138" s="17" t="s">
        <v>161</v>
      </c>
      <c r="BE138" s="255">
        <f>IF(N138="základní",J138,0)</f>
        <v>0</v>
      </c>
      <c r="BF138" s="255">
        <f>IF(N138="snížená",J138,0)</f>
        <v>0</v>
      </c>
      <c r="BG138" s="255">
        <f>IF(N138="zákl. přenesená",J138,0)</f>
        <v>0</v>
      </c>
      <c r="BH138" s="255">
        <f>IF(N138="sníž. přenesená",J138,0)</f>
        <v>0</v>
      </c>
      <c r="BI138" s="255">
        <f>IF(N138="nulová",J138,0)</f>
        <v>0</v>
      </c>
      <c r="BJ138" s="17" t="s">
        <v>80</v>
      </c>
      <c r="BK138" s="255">
        <f>ROUND(I138*H138,2)</f>
        <v>0</v>
      </c>
      <c r="BL138" s="17" t="s">
        <v>816</v>
      </c>
      <c r="BM138" s="254" t="s">
        <v>1835</v>
      </c>
    </row>
    <row r="139" s="2" customFormat="1">
      <c r="A139" s="38"/>
      <c r="B139" s="39"/>
      <c r="C139" s="40"/>
      <c r="D139" s="256" t="s">
        <v>170</v>
      </c>
      <c r="E139" s="40"/>
      <c r="F139" s="257" t="s">
        <v>1201</v>
      </c>
      <c r="G139" s="40"/>
      <c r="H139" s="40"/>
      <c r="I139" s="154"/>
      <c r="J139" s="40"/>
      <c r="K139" s="40"/>
      <c r="L139" s="44"/>
      <c r="M139" s="258"/>
      <c r="N139" s="259"/>
      <c r="O139" s="91"/>
      <c r="P139" s="91"/>
      <c r="Q139" s="91"/>
      <c r="R139" s="91"/>
      <c r="S139" s="91"/>
      <c r="T139" s="92"/>
      <c r="U139" s="38"/>
      <c r="V139" s="38"/>
      <c r="W139" s="38"/>
      <c r="X139" s="38"/>
      <c r="Y139" s="38"/>
      <c r="Z139" s="38"/>
      <c r="AA139" s="38"/>
      <c r="AB139" s="38"/>
      <c r="AC139" s="38"/>
      <c r="AD139" s="38"/>
      <c r="AE139" s="38"/>
      <c r="AT139" s="17" t="s">
        <v>170</v>
      </c>
      <c r="AU139" s="17" t="s">
        <v>82</v>
      </c>
    </row>
    <row r="140" s="2" customFormat="1">
      <c r="A140" s="38"/>
      <c r="B140" s="39"/>
      <c r="C140" s="40"/>
      <c r="D140" s="256" t="s">
        <v>195</v>
      </c>
      <c r="E140" s="40"/>
      <c r="F140" s="260" t="s">
        <v>1818</v>
      </c>
      <c r="G140" s="40"/>
      <c r="H140" s="40"/>
      <c r="I140" s="154"/>
      <c r="J140" s="40"/>
      <c r="K140" s="40"/>
      <c r="L140" s="44"/>
      <c r="M140" s="306"/>
      <c r="N140" s="307"/>
      <c r="O140" s="308"/>
      <c r="P140" s="308"/>
      <c r="Q140" s="308"/>
      <c r="R140" s="308"/>
      <c r="S140" s="308"/>
      <c r="T140" s="309"/>
      <c r="U140" s="38"/>
      <c r="V140" s="38"/>
      <c r="W140" s="38"/>
      <c r="X140" s="38"/>
      <c r="Y140" s="38"/>
      <c r="Z140" s="38"/>
      <c r="AA140" s="38"/>
      <c r="AB140" s="38"/>
      <c r="AC140" s="38"/>
      <c r="AD140" s="38"/>
      <c r="AE140" s="38"/>
      <c r="AT140" s="17" t="s">
        <v>195</v>
      </c>
      <c r="AU140" s="17" t="s">
        <v>82</v>
      </c>
    </row>
    <row r="141" s="2" customFormat="1" ht="6.96" customHeight="1">
      <c r="A141" s="38"/>
      <c r="B141" s="66"/>
      <c r="C141" s="67"/>
      <c r="D141" s="67"/>
      <c r="E141" s="67"/>
      <c r="F141" s="67"/>
      <c r="G141" s="67"/>
      <c r="H141" s="67"/>
      <c r="I141" s="192"/>
      <c r="J141" s="67"/>
      <c r="K141" s="67"/>
      <c r="L141" s="44"/>
      <c r="M141" s="38"/>
      <c r="O141" s="38"/>
      <c r="P141" s="38"/>
      <c r="Q141" s="38"/>
      <c r="R141" s="38"/>
      <c r="S141" s="38"/>
      <c r="T141" s="38"/>
      <c r="U141" s="38"/>
      <c r="V141" s="38"/>
      <c r="W141" s="38"/>
      <c r="X141" s="38"/>
      <c r="Y141" s="38"/>
      <c r="Z141" s="38"/>
      <c r="AA141" s="38"/>
      <c r="AB141" s="38"/>
      <c r="AC141" s="38"/>
      <c r="AD141" s="38"/>
      <c r="AE141" s="38"/>
    </row>
  </sheetData>
  <sheetProtection sheet="1" autoFilter="0" formatColumns="0" formatRows="0" objects="1" scenarios="1" spinCount="100000" saltValue="Ol1O0DRFwHOT/9Ew1hVitLdkSPgCoDZkILcm2Zpq1hHuHetQb+LgTH6JKQSrblg9U/1uUE/Z9FCp/L7lHyHTog==" hashValue="TdFfQqt2f1hB2AA+wn4YT3EfVsHwRSwskfthNWjuIR7JunzKPzsgAP4U/t4TvgiBV05r1KpO2V2gE/7ScO61xg==" algorithmName="SHA-512" password="CC35"/>
  <autoFilter ref="C123:K140"/>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6"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6"/>
      <c r="L2" s="1"/>
      <c r="M2" s="1"/>
      <c r="N2" s="1"/>
      <c r="O2" s="1"/>
      <c r="P2" s="1"/>
      <c r="Q2" s="1"/>
      <c r="R2" s="1"/>
      <c r="S2" s="1"/>
      <c r="T2" s="1"/>
      <c r="U2" s="1"/>
      <c r="V2" s="1"/>
      <c r="AT2" s="17" t="s">
        <v>121</v>
      </c>
    </row>
    <row r="3" s="1" customFormat="1" ht="6.96" customHeight="1">
      <c r="B3" s="147"/>
      <c r="C3" s="148"/>
      <c r="D3" s="148"/>
      <c r="E3" s="148"/>
      <c r="F3" s="148"/>
      <c r="G3" s="148"/>
      <c r="H3" s="148"/>
      <c r="I3" s="149"/>
      <c r="J3" s="148"/>
      <c r="K3" s="148"/>
      <c r="L3" s="20"/>
      <c r="AT3" s="17" t="s">
        <v>82</v>
      </c>
    </row>
    <row r="4" s="1" customFormat="1" ht="24.96" customHeight="1">
      <c r="B4" s="20"/>
      <c r="D4" s="150" t="s">
        <v>124</v>
      </c>
      <c r="I4" s="146"/>
      <c r="L4" s="20"/>
      <c r="M4" s="151" t="s">
        <v>10</v>
      </c>
      <c r="AT4" s="17" t="s">
        <v>4</v>
      </c>
    </row>
    <row r="5" s="1" customFormat="1" ht="6.96" customHeight="1">
      <c r="B5" s="20"/>
      <c r="I5" s="146"/>
      <c r="L5" s="20"/>
    </row>
    <row r="6" s="1" customFormat="1" ht="12" customHeight="1">
      <c r="B6" s="20"/>
      <c r="D6" s="152" t="s">
        <v>16</v>
      </c>
      <c r="I6" s="146"/>
      <c r="L6" s="20"/>
    </row>
    <row r="7" s="1" customFormat="1" ht="16.5" customHeight="1">
      <c r="B7" s="20"/>
      <c r="E7" s="153" t="str">
        <f>'Rekapitulace zakázky'!K6</f>
        <v>Oprava MO Petrohrad - Kryry</v>
      </c>
      <c r="F7" s="152"/>
      <c r="G7" s="152"/>
      <c r="H7" s="152"/>
      <c r="I7" s="146"/>
      <c r="L7" s="20"/>
    </row>
    <row r="8" s="1" customFormat="1" ht="12" customHeight="1">
      <c r="B8" s="20"/>
      <c r="D8" s="152" t="s">
        <v>125</v>
      </c>
      <c r="I8" s="146"/>
      <c r="L8" s="20"/>
    </row>
    <row r="9" s="2" customFormat="1" ht="16.5" customHeight="1">
      <c r="A9" s="38"/>
      <c r="B9" s="44"/>
      <c r="C9" s="38"/>
      <c r="D9" s="38"/>
      <c r="E9" s="153" t="s">
        <v>1836</v>
      </c>
      <c r="F9" s="38"/>
      <c r="G9" s="38"/>
      <c r="H9" s="38"/>
      <c r="I9" s="154"/>
      <c r="J9" s="38"/>
      <c r="K9" s="38"/>
      <c r="L9" s="63"/>
      <c r="S9" s="38"/>
      <c r="T9" s="38"/>
      <c r="U9" s="38"/>
      <c r="V9" s="38"/>
      <c r="W9" s="38"/>
      <c r="X9" s="38"/>
      <c r="Y9" s="38"/>
      <c r="Z9" s="38"/>
      <c r="AA9" s="38"/>
      <c r="AB9" s="38"/>
      <c r="AC9" s="38"/>
      <c r="AD9" s="38"/>
      <c r="AE9" s="38"/>
    </row>
    <row r="10" s="2" customFormat="1" ht="12" customHeight="1">
      <c r="A10" s="38"/>
      <c r="B10" s="44"/>
      <c r="C10" s="38"/>
      <c r="D10" s="152" t="s">
        <v>127</v>
      </c>
      <c r="E10" s="38"/>
      <c r="F10" s="38"/>
      <c r="G10" s="38"/>
      <c r="H10" s="38"/>
      <c r="I10" s="154"/>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5" t="s">
        <v>1837</v>
      </c>
      <c r="F11" s="38"/>
      <c r="G11" s="38"/>
      <c r="H11" s="38"/>
      <c r="I11" s="154"/>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154"/>
      <c r="J12" s="38"/>
      <c r="K12" s="38"/>
      <c r="L12" s="63"/>
      <c r="S12" s="38"/>
      <c r="T12" s="38"/>
      <c r="U12" s="38"/>
      <c r="V12" s="38"/>
      <c r="W12" s="38"/>
      <c r="X12" s="38"/>
      <c r="Y12" s="38"/>
      <c r="Z12" s="38"/>
      <c r="AA12" s="38"/>
      <c r="AB12" s="38"/>
      <c r="AC12" s="38"/>
      <c r="AD12" s="38"/>
      <c r="AE12" s="38"/>
    </row>
    <row r="13" s="2" customFormat="1" ht="12" customHeight="1">
      <c r="A13" s="38"/>
      <c r="B13" s="44"/>
      <c r="C13" s="38"/>
      <c r="D13" s="152" t="s">
        <v>18</v>
      </c>
      <c r="E13" s="38"/>
      <c r="F13" s="141" t="s">
        <v>1</v>
      </c>
      <c r="G13" s="38"/>
      <c r="H13" s="38"/>
      <c r="I13" s="156"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2" t="s">
        <v>20</v>
      </c>
      <c r="E14" s="38"/>
      <c r="F14" s="141" t="s">
        <v>21</v>
      </c>
      <c r="G14" s="38"/>
      <c r="H14" s="38"/>
      <c r="I14" s="156" t="s">
        <v>22</v>
      </c>
      <c r="J14" s="157" t="str">
        <f>'Rekapitulace zakázky'!AN8</f>
        <v>16. 8. 2019</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54"/>
      <c r="J15" s="38"/>
      <c r="K15" s="38"/>
      <c r="L15" s="63"/>
      <c r="S15" s="38"/>
      <c r="T15" s="38"/>
      <c r="U15" s="38"/>
      <c r="V15" s="38"/>
      <c r="W15" s="38"/>
      <c r="X15" s="38"/>
      <c r="Y15" s="38"/>
      <c r="Z15" s="38"/>
      <c r="AA15" s="38"/>
      <c r="AB15" s="38"/>
      <c r="AC15" s="38"/>
      <c r="AD15" s="38"/>
      <c r="AE15" s="38"/>
    </row>
    <row r="16" s="2" customFormat="1" ht="12" customHeight="1">
      <c r="A16" s="38"/>
      <c r="B16" s="44"/>
      <c r="C16" s="38"/>
      <c r="D16" s="152" t="s">
        <v>24</v>
      </c>
      <c r="E16" s="38"/>
      <c r="F16" s="38"/>
      <c r="G16" s="38"/>
      <c r="H16" s="38"/>
      <c r="I16" s="156" t="s">
        <v>25</v>
      </c>
      <c r="J16" s="141" t="s">
        <v>1</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21</v>
      </c>
      <c r="F17" s="38"/>
      <c r="G17" s="38"/>
      <c r="H17" s="38"/>
      <c r="I17" s="156" t="s">
        <v>26</v>
      </c>
      <c r="J17" s="141" t="s">
        <v>1</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54"/>
      <c r="J18" s="38"/>
      <c r="K18" s="38"/>
      <c r="L18" s="63"/>
      <c r="S18" s="38"/>
      <c r="T18" s="38"/>
      <c r="U18" s="38"/>
      <c r="V18" s="38"/>
      <c r="W18" s="38"/>
      <c r="X18" s="38"/>
      <c r="Y18" s="38"/>
      <c r="Z18" s="38"/>
      <c r="AA18" s="38"/>
      <c r="AB18" s="38"/>
      <c r="AC18" s="38"/>
      <c r="AD18" s="38"/>
      <c r="AE18" s="38"/>
    </row>
    <row r="19" s="2" customFormat="1" ht="12" customHeight="1">
      <c r="A19" s="38"/>
      <c r="B19" s="44"/>
      <c r="C19" s="38"/>
      <c r="D19" s="152" t="s">
        <v>27</v>
      </c>
      <c r="E19" s="38"/>
      <c r="F19" s="38"/>
      <c r="G19" s="38"/>
      <c r="H19" s="38"/>
      <c r="I19" s="156" t="s">
        <v>25</v>
      </c>
      <c r="J19" s="33" t="str">
        <f>'Rekapitulace zakázky'!AN13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41"/>
      <c r="G20" s="141"/>
      <c r="H20" s="141"/>
      <c r="I20" s="156" t="s">
        <v>26</v>
      </c>
      <c r="J20" s="33" t="str">
        <f>'Rekapitulace zakázky'!AN14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54"/>
      <c r="J21" s="38"/>
      <c r="K21" s="38"/>
      <c r="L21" s="63"/>
      <c r="S21" s="38"/>
      <c r="T21" s="38"/>
      <c r="U21" s="38"/>
      <c r="V21" s="38"/>
      <c r="W21" s="38"/>
      <c r="X21" s="38"/>
      <c r="Y21" s="38"/>
      <c r="Z21" s="38"/>
      <c r="AA21" s="38"/>
      <c r="AB21" s="38"/>
      <c r="AC21" s="38"/>
      <c r="AD21" s="38"/>
      <c r="AE21" s="38"/>
    </row>
    <row r="22" s="2" customFormat="1" ht="12" customHeight="1">
      <c r="A22" s="38"/>
      <c r="B22" s="44"/>
      <c r="C22" s="38"/>
      <c r="D22" s="152" t="s">
        <v>29</v>
      </c>
      <c r="E22" s="38"/>
      <c r="F22" s="38"/>
      <c r="G22" s="38"/>
      <c r="H22" s="38"/>
      <c r="I22" s="156" t="s">
        <v>25</v>
      </c>
      <c r="J22" s="141" t="s">
        <v>1</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21</v>
      </c>
      <c r="F23" s="38"/>
      <c r="G23" s="38"/>
      <c r="H23" s="38"/>
      <c r="I23" s="156" t="s">
        <v>26</v>
      </c>
      <c r="J23" s="141" t="s">
        <v>1</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54"/>
      <c r="J24" s="38"/>
      <c r="K24" s="38"/>
      <c r="L24" s="63"/>
      <c r="S24" s="38"/>
      <c r="T24" s="38"/>
      <c r="U24" s="38"/>
      <c r="V24" s="38"/>
      <c r="W24" s="38"/>
      <c r="X24" s="38"/>
      <c r="Y24" s="38"/>
      <c r="Z24" s="38"/>
      <c r="AA24" s="38"/>
      <c r="AB24" s="38"/>
      <c r="AC24" s="38"/>
      <c r="AD24" s="38"/>
      <c r="AE24" s="38"/>
    </row>
    <row r="25" s="2" customFormat="1" ht="12" customHeight="1">
      <c r="A25" s="38"/>
      <c r="B25" s="44"/>
      <c r="C25" s="38"/>
      <c r="D25" s="152" t="s">
        <v>31</v>
      </c>
      <c r="E25" s="38"/>
      <c r="F25" s="38"/>
      <c r="G25" s="38"/>
      <c r="H25" s="38"/>
      <c r="I25" s="156" t="s">
        <v>25</v>
      </c>
      <c r="J25" s="141" t="str">
        <f>IF('Rekapitulace zakázky'!AN19="","",'Rekapitulace zakázky'!AN19)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zakázky'!E20="","",'Rekapitulace zakázky'!E20)</f>
        <v xml:space="preserve"> </v>
      </c>
      <c r="F26" s="38"/>
      <c r="G26" s="38"/>
      <c r="H26" s="38"/>
      <c r="I26" s="156" t="s">
        <v>26</v>
      </c>
      <c r="J26" s="141" t="str">
        <f>IF('Rekapitulace zakázky'!AN20="","",'Rekapitulace zakázky'!AN20)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54"/>
      <c r="J27" s="38"/>
      <c r="K27" s="38"/>
      <c r="L27" s="63"/>
      <c r="S27" s="38"/>
      <c r="T27" s="38"/>
      <c r="U27" s="38"/>
      <c r="V27" s="38"/>
      <c r="W27" s="38"/>
      <c r="X27" s="38"/>
      <c r="Y27" s="38"/>
      <c r="Z27" s="38"/>
      <c r="AA27" s="38"/>
      <c r="AB27" s="38"/>
      <c r="AC27" s="38"/>
      <c r="AD27" s="38"/>
      <c r="AE27" s="38"/>
    </row>
    <row r="28" s="2" customFormat="1" ht="12" customHeight="1">
      <c r="A28" s="38"/>
      <c r="B28" s="44"/>
      <c r="C28" s="38"/>
      <c r="D28" s="152" t="s">
        <v>32</v>
      </c>
      <c r="E28" s="38"/>
      <c r="F28" s="38"/>
      <c r="G28" s="38"/>
      <c r="H28" s="38"/>
      <c r="I28" s="154"/>
      <c r="J28" s="38"/>
      <c r="K28" s="38"/>
      <c r="L28" s="63"/>
      <c r="S28" s="38"/>
      <c r="T28" s="38"/>
      <c r="U28" s="38"/>
      <c r="V28" s="38"/>
      <c r="W28" s="38"/>
      <c r="X28" s="38"/>
      <c r="Y28" s="38"/>
      <c r="Z28" s="38"/>
      <c r="AA28" s="38"/>
      <c r="AB28" s="38"/>
      <c r="AC28" s="38"/>
      <c r="AD28" s="38"/>
      <c r="AE28" s="38"/>
    </row>
    <row r="29" s="8" customFormat="1" ht="16.5" customHeight="1">
      <c r="A29" s="158"/>
      <c r="B29" s="159"/>
      <c r="C29" s="158"/>
      <c r="D29" s="158"/>
      <c r="E29" s="160" t="s">
        <v>1</v>
      </c>
      <c r="F29" s="160"/>
      <c r="G29" s="160"/>
      <c r="H29" s="160"/>
      <c r="I29" s="161"/>
      <c r="J29" s="158"/>
      <c r="K29" s="158"/>
      <c r="L29" s="162"/>
      <c r="S29" s="158"/>
      <c r="T29" s="158"/>
      <c r="U29" s="158"/>
      <c r="V29" s="158"/>
      <c r="W29" s="158"/>
      <c r="X29" s="158"/>
      <c r="Y29" s="158"/>
      <c r="Z29" s="158"/>
      <c r="AA29" s="158"/>
      <c r="AB29" s="158"/>
      <c r="AC29" s="158"/>
      <c r="AD29" s="158"/>
      <c r="AE29" s="158"/>
    </row>
    <row r="30" s="2" customFormat="1" ht="6.96" customHeight="1">
      <c r="A30" s="38"/>
      <c r="B30" s="44"/>
      <c r="C30" s="38"/>
      <c r="D30" s="38"/>
      <c r="E30" s="38"/>
      <c r="F30" s="38"/>
      <c r="G30" s="38"/>
      <c r="H30" s="38"/>
      <c r="I30" s="154"/>
      <c r="J30" s="38"/>
      <c r="K30" s="38"/>
      <c r="L30" s="63"/>
      <c r="S30" s="38"/>
      <c r="T30" s="38"/>
      <c r="U30" s="38"/>
      <c r="V30" s="38"/>
      <c r="W30" s="38"/>
      <c r="X30" s="38"/>
      <c r="Y30" s="38"/>
      <c r="Z30" s="38"/>
      <c r="AA30" s="38"/>
      <c r="AB30" s="38"/>
      <c r="AC30" s="38"/>
      <c r="AD30" s="38"/>
      <c r="AE30" s="38"/>
    </row>
    <row r="3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s="2" customFormat="1" ht="25.44" customHeight="1">
      <c r="A32" s="38"/>
      <c r="B32" s="44"/>
      <c r="C32" s="38"/>
      <c r="D32" s="165" t="s">
        <v>33</v>
      </c>
      <c r="E32" s="38"/>
      <c r="F32" s="38"/>
      <c r="G32" s="38"/>
      <c r="H32" s="38"/>
      <c r="I32" s="154"/>
      <c r="J32" s="166">
        <f>ROUND(J131, 2)</f>
        <v>0</v>
      </c>
      <c r="K32" s="38"/>
      <c r="L32" s="63"/>
      <c r="S32" s="38"/>
      <c r="T32" s="38"/>
      <c r="U32" s="38"/>
      <c r="V32" s="38"/>
      <c r="W32" s="38"/>
      <c r="X32" s="38"/>
      <c r="Y32" s="38"/>
      <c r="Z32" s="38"/>
      <c r="AA32" s="38"/>
      <c r="AB32" s="38"/>
      <c r="AC32" s="38"/>
      <c r="AD32" s="38"/>
      <c r="AE32" s="38"/>
    </row>
    <row r="33" s="2" customFormat="1" ht="6.96" customHeight="1">
      <c r="A33" s="38"/>
      <c r="B33" s="44"/>
      <c r="C33" s="38"/>
      <c r="D33" s="163"/>
      <c r="E33" s="163"/>
      <c r="F33" s="163"/>
      <c r="G33" s="163"/>
      <c r="H33" s="163"/>
      <c r="I33" s="164"/>
      <c r="J33" s="163"/>
      <c r="K33" s="163"/>
      <c r="L33" s="63"/>
      <c r="S33" s="38"/>
      <c r="T33" s="38"/>
      <c r="U33" s="38"/>
      <c r="V33" s="38"/>
      <c r="W33" s="38"/>
      <c r="X33" s="38"/>
      <c r="Y33" s="38"/>
      <c r="Z33" s="38"/>
      <c r="AA33" s="38"/>
      <c r="AB33" s="38"/>
      <c r="AC33" s="38"/>
      <c r="AD33" s="38"/>
      <c r="AE33" s="38"/>
    </row>
    <row r="34" s="2" customFormat="1" ht="14.4" customHeight="1">
      <c r="A34" s="38"/>
      <c r="B34" s="44"/>
      <c r="C34" s="38"/>
      <c r="D34" s="38"/>
      <c r="E34" s="38"/>
      <c r="F34" s="167" t="s">
        <v>35</v>
      </c>
      <c r="G34" s="38"/>
      <c r="H34" s="38"/>
      <c r="I34" s="168" t="s">
        <v>34</v>
      </c>
      <c r="J34" s="167" t="s">
        <v>36</v>
      </c>
      <c r="K34" s="38"/>
      <c r="L34" s="63"/>
      <c r="S34" s="38"/>
      <c r="T34" s="38"/>
      <c r="U34" s="38"/>
      <c r="V34" s="38"/>
      <c r="W34" s="38"/>
      <c r="X34" s="38"/>
      <c r="Y34" s="38"/>
      <c r="Z34" s="38"/>
      <c r="AA34" s="38"/>
      <c r="AB34" s="38"/>
      <c r="AC34" s="38"/>
      <c r="AD34" s="38"/>
      <c r="AE34" s="38"/>
    </row>
    <row r="35" s="2" customFormat="1" ht="14.4" customHeight="1">
      <c r="A35" s="38"/>
      <c r="B35" s="44"/>
      <c r="C35" s="38"/>
      <c r="D35" s="169" t="s">
        <v>37</v>
      </c>
      <c r="E35" s="152" t="s">
        <v>38</v>
      </c>
      <c r="F35" s="170">
        <f>ROUND((SUM(BE131:BE422)),  2)</f>
        <v>0</v>
      </c>
      <c r="G35" s="38"/>
      <c r="H35" s="38"/>
      <c r="I35" s="171">
        <v>0.20999999999999999</v>
      </c>
      <c r="J35" s="170">
        <f>ROUND(((SUM(BE131:BE422))*I35),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2" t="s">
        <v>39</v>
      </c>
      <c r="F36" s="170">
        <f>ROUND((SUM(BF131:BF422)),  2)</f>
        <v>0</v>
      </c>
      <c r="G36" s="38"/>
      <c r="H36" s="38"/>
      <c r="I36" s="171">
        <v>0.14999999999999999</v>
      </c>
      <c r="J36" s="170">
        <f>ROUND(((SUM(BF131:BF422))*I36),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40</v>
      </c>
      <c r="F37" s="170">
        <f>ROUND((SUM(BG131:BG422)),  2)</f>
        <v>0</v>
      </c>
      <c r="G37" s="38"/>
      <c r="H37" s="38"/>
      <c r="I37" s="171">
        <v>0.20999999999999999</v>
      </c>
      <c r="J37" s="170">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2" t="s">
        <v>41</v>
      </c>
      <c r="F38" s="170">
        <f>ROUND((SUM(BH131:BH422)),  2)</f>
        <v>0</v>
      </c>
      <c r="G38" s="38"/>
      <c r="H38" s="38"/>
      <c r="I38" s="171">
        <v>0.14999999999999999</v>
      </c>
      <c r="J38" s="170">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2" t="s">
        <v>42</v>
      </c>
      <c r="F39" s="170">
        <f>ROUND((SUM(BI131:BI422)),  2)</f>
        <v>0</v>
      </c>
      <c r="G39" s="38"/>
      <c r="H39" s="38"/>
      <c r="I39" s="171">
        <v>0</v>
      </c>
      <c r="J39" s="170">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s="2" customFormat="1" ht="25.44" customHeight="1">
      <c r="A41" s="38"/>
      <c r="B41" s="44"/>
      <c r="C41" s="172"/>
      <c r="D41" s="173" t="s">
        <v>43</v>
      </c>
      <c r="E41" s="174"/>
      <c r="F41" s="174"/>
      <c r="G41" s="175" t="s">
        <v>44</v>
      </c>
      <c r="H41" s="176" t="s">
        <v>45</v>
      </c>
      <c r="I41" s="177"/>
      <c r="J41" s="178">
        <f>SUM(J32:J39)</f>
        <v>0</v>
      </c>
      <c r="K41" s="179"/>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154"/>
      <c r="J42" s="38"/>
      <c r="K42" s="38"/>
      <c r="L42" s="63"/>
      <c r="S42" s="38"/>
      <c r="T42" s="38"/>
      <c r="U42" s="38"/>
      <c r="V42" s="38"/>
      <c r="W42" s="38"/>
      <c r="X42" s="38"/>
      <c r="Y42" s="38"/>
      <c r="Z42" s="38"/>
      <c r="AA42" s="38"/>
      <c r="AB42" s="38"/>
      <c r="AC42" s="38"/>
      <c r="AD42" s="38"/>
      <c r="AE42" s="38"/>
    </row>
    <row r="43" s="1" customFormat="1" ht="14.4" customHeight="1">
      <c r="B43" s="20"/>
      <c r="I43" s="146"/>
      <c r="L43" s="20"/>
    </row>
    <row r="44" s="1" customFormat="1" ht="14.4" customHeight="1">
      <c r="B44" s="20"/>
      <c r="I44" s="146"/>
      <c r="L44" s="20"/>
    </row>
    <row r="45" s="1" customFormat="1" ht="14.4" customHeight="1">
      <c r="B45" s="20"/>
      <c r="I45" s="146"/>
      <c r="L45" s="20"/>
    </row>
    <row r="46" s="1" customFormat="1" ht="14.4" customHeight="1">
      <c r="B46" s="20"/>
      <c r="I46" s="146"/>
      <c r="L46" s="20"/>
    </row>
    <row r="47" s="1" customFormat="1" ht="14.4" customHeight="1">
      <c r="B47" s="20"/>
      <c r="I47" s="146"/>
      <c r="L47" s="20"/>
    </row>
    <row r="48" s="1" customFormat="1" ht="14.4" customHeight="1">
      <c r="B48" s="20"/>
      <c r="I48" s="146"/>
      <c r="L48" s="20"/>
    </row>
    <row r="49" s="1" customFormat="1" ht="14.4" customHeight="1">
      <c r="B49" s="20"/>
      <c r="I49" s="146"/>
      <c r="L49" s="20"/>
    </row>
    <row r="50" s="2" customFormat="1" ht="14.4" customHeight="1">
      <c r="B50" s="63"/>
      <c r="D50" s="180" t="s">
        <v>46</v>
      </c>
      <c r="E50" s="181"/>
      <c r="F50" s="181"/>
      <c r="G50" s="180" t="s">
        <v>47</v>
      </c>
      <c r="H50" s="181"/>
      <c r="I50" s="182"/>
      <c r="J50" s="181"/>
      <c r="K50" s="181"/>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83" t="s">
        <v>48</v>
      </c>
      <c r="E61" s="184"/>
      <c r="F61" s="185" t="s">
        <v>49</v>
      </c>
      <c r="G61" s="183" t="s">
        <v>48</v>
      </c>
      <c r="H61" s="184"/>
      <c r="I61" s="186"/>
      <c r="J61" s="187" t="s">
        <v>49</v>
      </c>
      <c r="K61" s="184"/>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80" t="s">
        <v>50</v>
      </c>
      <c r="E65" s="188"/>
      <c r="F65" s="188"/>
      <c r="G65" s="180" t="s">
        <v>51</v>
      </c>
      <c r="H65" s="188"/>
      <c r="I65" s="189"/>
      <c r="J65" s="188"/>
      <c r="K65" s="18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83" t="s">
        <v>48</v>
      </c>
      <c r="E76" s="184"/>
      <c r="F76" s="185" t="s">
        <v>49</v>
      </c>
      <c r="G76" s="183" t="s">
        <v>48</v>
      </c>
      <c r="H76" s="184"/>
      <c r="I76" s="186"/>
      <c r="J76" s="187" t="s">
        <v>49</v>
      </c>
      <c r="K76" s="184"/>
      <c r="L76" s="63"/>
      <c r="S76" s="38"/>
      <c r="T76" s="38"/>
      <c r="U76" s="38"/>
      <c r="V76" s="38"/>
      <c r="W76" s="38"/>
      <c r="X76" s="38"/>
      <c r="Y76" s="38"/>
      <c r="Z76" s="38"/>
      <c r="AA76" s="38"/>
      <c r="AB76" s="38"/>
      <c r="AC76" s="38"/>
      <c r="AD76" s="38"/>
      <c r="AE76" s="38"/>
    </row>
    <row r="77"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8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s="2" customFormat="1" ht="24.96" customHeight="1">
      <c r="A82" s="38"/>
      <c r="B82" s="39"/>
      <c r="C82" s="23" t="s">
        <v>129</v>
      </c>
      <c r="D82" s="40"/>
      <c r="E82" s="40"/>
      <c r="F82" s="40"/>
      <c r="G82" s="40"/>
      <c r="H82" s="40"/>
      <c r="I82" s="15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96" t="str">
        <f>E7</f>
        <v>Oprava MO Petrohrad - Kryry</v>
      </c>
      <c r="F85" s="32"/>
      <c r="G85" s="32"/>
      <c r="H85" s="32"/>
      <c r="I85" s="154"/>
      <c r="J85" s="40"/>
      <c r="K85" s="40"/>
      <c r="L85" s="63"/>
      <c r="S85" s="38"/>
      <c r="T85" s="38"/>
      <c r="U85" s="38"/>
      <c r="V85" s="38"/>
      <c r="W85" s="38"/>
      <c r="X85" s="38"/>
      <c r="Y85" s="38"/>
      <c r="Z85" s="38"/>
      <c r="AA85" s="38"/>
      <c r="AB85" s="38"/>
      <c r="AC85" s="38"/>
      <c r="AD85" s="38"/>
      <c r="AE85" s="38"/>
    </row>
    <row r="86" s="1" customFormat="1" ht="12" customHeight="1">
      <c r="B86" s="21"/>
      <c r="C86" s="32" t="s">
        <v>125</v>
      </c>
      <c r="D86" s="22"/>
      <c r="E86" s="22"/>
      <c r="F86" s="22"/>
      <c r="G86" s="22"/>
      <c r="H86" s="22"/>
      <c r="I86" s="146"/>
      <c r="J86" s="22"/>
      <c r="K86" s="22"/>
      <c r="L86" s="20"/>
    </row>
    <row r="87" s="2" customFormat="1" ht="16.5" customHeight="1">
      <c r="A87" s="38"/>
      <c r="B87" s="39"/>
      <c r="C87" s="40"/>
      <c r="D87" s="40"/>
      <c r="E87" s="196" t="s">
        <v>1836</v>
      </c>
      <c r="F87" s="40"/>
      <c r="G87" s="40"/>
      <c r="H87" s="40"/>
      <c r="I87" s="154"/>
      <c r="J87" s="40"/>
      <c r="K87" s="40"/>
      <c r="L87" s="63"/>
      <c r="S87" s="38"/>
      <c r="T87" s="38"/>
      <c r="U87" s="38"/>
      <c r="V87" s="38"/>
      <c r="W87" s="38"/>
      <c r="X87" s="38"/>
      <c r="Y87" s="38"/>
      <c r="Z87" s="38"/>
      <c r="AA87" s="38"/>
      <c r="AB87" s="38"/>
      <c r="AC87" s="38"/>
      <c r="AD87" s="38"/>
      <c r="AE87" s="38"/>
    </row>
    <row r="88" s="2" customFormat="1" ht="12" customHeight="1">
      <c r="A88" s="38"/>
      <c r="B88" s="39"/>
      <c r="C88" s="32" t="s">
        <v>127</v>
      </c>
      <c r="D88" s="40"/>
      <c r="E88" s="40"/>
      <c r="F88" s="40"/>
      <c r="G88" s="40"/>
      <c r="H88" s="40"/>
      <c r="I88" s="154"/>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001 - ZRN - propustek km 166,834</v>
      </c>
      <c r="F89" s="40"/>
      <c r="G89" s="40"/>
      <c r="H89" s="40"/>
      <c r="I89" s="154"/>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156" t="s">
        <v>22</v>
      </c>
      <c r="J91" s="79" t="str">
        <f>IF(J14="","",J14)</f>
        <v>16. 8. 2019</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154"/>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156"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156"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s="2" customFormat="1" ht="29.28" customHeight="1">
      <c r="A96" s="38"/>
      <c r="B96" s="39"/>
      <c r="C96" s="197" t="s">
        <v>130</v>
      </c>
      <c r="D96" s="198"/>
      <c r="E96" s="198"/>
      <c r="F96" s="198"/>
      <c r="G96" s="198"/>
      <c r="H96" s="198"/>
      <c r="I96" s="199"/>
      <c r="J96" s="200" t="s">
        <v>131</v>
      </c>
      <c r="K96" s="198"/>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154"/>
      <c r="J97" s="40"/>
      <c r="K97" s="40"/>
      <c r="L97" s="63"/>
      <c r="S97" s="38"/>
      <c r="T97" s="38"/>
      <c r="U97" s="38"/>
      <c r="V97" s="38"/>
      <c r="W97" s="38"/>
      <c r="X97" s="38"/>
      <c r="Y97" s="38"/>
      <c r="Z97" s="38"/>
      <c r="AA97" s="38"/>
      <c r="AB97" s="38"/>
      <c r="AC97" s="38"/>
      <c r="AD97" s="38"/>
      <c r="AE97" s="38"/>
    </row>
    <row r="98" s="2" customFormat="1" ht="22.8" customHeight="1">
      <c r="A98" s="38"/>
      <c r="B98" s="39"/>
      <c r="C98" s="201" t="s">
        <v>132</v>
      </c>
      <c r="D98" s="40"/>
      <c r="E98" s="40"/>
      <c r="F98" s="40"/>
      <c r="G98" s="40"/>
      <c r="H98" s="40"/>
      <c r="I98" s="154"/>
      <c r="J98" s="110">
        <f>J131</f>
        <v>0</v>
      </c>
      <c r="K98" s="40"/>
      <c r="L98" s="63"/>
      <c r="S98" s="38"/>
      <c r="T98" s="38"/>
      <c r="U98" s="38"/>
      <c r="V98" s="38"/>
      <c r="W98" s="38"/>
      <c r="X98" s="38"/>
      <c r="Y98" s="38"/>
      <c r="Z98" s="38"/>
      <c r="AA98" s="38"/>
      <c r="AB98" s="38"/>
      <c r="AC98" s="38"/>
      <c r="AD98" s="38"/>
      <c r="AE98" s="38"/>
      <c r="AU98" s="17" t="s">
        <v>133</v>
      </c>
    </row>
    <row r="99" s="9" customFormat="1" ht="24.96" customHeight="1">
      <c r="A99" s="9"/>
      <c r="B99" s="202"/>
      <c r="C99" s="203"/>
      <c r="D99" s="204" t="s">
        <v>134</v>
      </c>
      <c r="E99" s="205"/>
      <c r="F99" s="205"/>
      <c r="G99" s="205"/>
      <c r="H99" s="205"/>
      <c r="I99" s="206"/>
      <c r="J99" s="207">
        <f>J132</f>
        <v>0</v>
      </c>
      <c r="K99" s="203"/>
      <c r="L99" s="208"/>
      <c r="S99" s="9"/>
      <c r="T99" s="9"/>
      <c r="U99" s="9"/>
      <c r="V99" s="9"/>
      <c r="W99" s="9"/>
      <c r="X99" s="9"/>
      <c r="Y99" s="9"/>
      <c r="Z99" s="9"/>
      <c r="AA99" s="9"/>
      <c r="AB99" s="9"/>
      <c r="AC99" s="9"/>
      <c r="AD99" s="9"/>
      <c r="AE99" s="9"/>
    </row>
    <row r="100" s="10" customFormat="1" ht="19.92" customHeight="1">
      <c r="A100" s="10"/>
      <c r="B100" s="209"/>
      <c r="C100" s="133"/>
      <c r="D100" s="210" t="s">
        <v>135</v>
      </c>
      <c r="E100" s="211"/>
      <c r="F100" s="211"/>
      <c r="G100" s="211"/>
      <c r="H100" s="211"/>
      <c r="I100" s="212"/>
      <c r="J100" s="213">
        <f>J133</f>
        <v>0</v>
      </c>
      <c r="K100" s="133"/>
      <c r="L100" s="214"/>
      <c r="S100" s="10"/>
      <c r="T100" s="10"/>
      <c r="U100" s="10"/>
      <c r="V100" s="10"/>
      <c r="W100" s="10"/>
      <c r="X100" s="10"/>
      <c r="Y100" s="10"/>
      <c r="Z100" s="10"/>
      <c r="AA100" s="10"/>
      <c r="AB100" s="10"/>
      <c r="AC100" s="10"/>
      <c r="AD100" s="10"/>
      <c r="AE100" s="10"/>
    </row>
    <row r="101" s="10" customFormat="1" ht="19.92" customHeight="1">
      <c r="A101" s="10"/>
      <c r="B101" s="209"/>
      <c r="C101" s="133"/>
      <c r="D101" s="210" t="s">
        <v>1428</v>
      </c>
      <c r="E101" s="211"/>
      <c r="F101" s="211"/>
      <c r="G101" s="211"/>
      <c r="H101" s="211"/>
      <c r="I101" s="212"/>
      <c r="J101" s="213">
        <f>J228</f>
        <v>0</v>
      </c>
      <c r="K101" s="133"/>
      <c r="L101" s="214"/>
      <c r="S101" s="10"/>
      <c r="T101" s="10"/>
      <c r="U101" s="10"/>
      <c r="V101" s="10"/>
      <c r="W101" s="10"/>
      <c r="X101" s="10"/>
      <c r="Y101" s="10"/>
      <c r="Z101" s="10"/>
      <c r="AA101" s="10"/>
      <c r="AB101" s="10"/>
      <c r="AC101" s="10"/>
      <c r="AD101" s="10"/>
      <c r="AE101" s="10"/>
    </row>
    <row r="102" s="10" customFormat="1" ht="19.92" customHeight="1">
      <c r="A102" s="10"/>
      <c r="B102" s="209"/>
      <c r="C102" s="133"/>
      <c r="D102" s="210" t="s">
        <v>137</v>
      </c>
      <c r="E102" s="211"/>
      <c r="F102" s="211"/>
      <c r="G102" s="211"/>
      <c r="H102" s="211"/>
      <c r="I102" s="212"/>
      <c r="J102" s="213">
        <f>J265</f>
        <v>0</v>
      </c>
      <c r="K102" s="133"/>
      <c r="L102" s="214"/>
      <c r="S102" s="10"/>
      <c r="T102" s="10"/>
      <c r="U102" s="10"/>
      <c r="V102" s="10"/>
      <c r="W102" s="10"/>
      <c r="X102" s="10"/>
      <c r="Y102" s="10"/>
      <c r="Z102" s="10"/>
      <c r="AA102" s="10"/>
      <c r="AB102" s="10"/>
      <c r="AC102" s="10"/>
      <c r="AD102" s="10"/>
      <c r="AE102" s="10"/>
    </row>
    <row r="103" s="10" customFormat="1" ht="19.92" customHeight="1">
      <c r="A103" s="10"/>
      <c r="B103" s="209"/>
      <c r="C103" s="133"/>
      <c r="D103" s="210" t="s">
        <v>138</v>
      </c>
      <c r="E103" s="211"/>
      <c r="F103" s="211"/>
      <c r="G103" s="211"/>
      <c r="H103" s="211"/>
      <c r="I103" s="212"/>
      <c r="J103" s="213">
        <f>J304</f>
        <v>0</v>
      </c>
      <c r="K103" s="133"/>
      <c r="L103" s="214"/>
      <c r="S103" s="10"/>
      <c r="T103" s="10"/>
      <c r="U103" s="10"/>
      <c r="V103" s="10"/>
      <c r="W103" s="10"/>
      <c r="X103" s="10"/>
      <c r="Y103" s="10"/>
      <c r="Z103" s="10"/>
      <c r="AA103" s="10"/>
      <c r="AB103" s="10"/>
      <c r="AC103" s="10"/>
      <c r="AD103" s="10"/>
      <c r="AE103" s="10"/>
    </row>
    <row r="104" s="10" customFormat="1" ht="19.92" customHeight="1">
      <c r="A104" s="10"/>
      <c r="B104" s="209"/>
      <c r="C104" s="133"/>
      <c r="D104" s="210" t="s">
        <v>140</v>
      </c>
      <c r="E104" s="211"/>
      <c r="F104" s="211"/>
      <c r="G104" s="211"/>
      <c r="H104" s="211"/>
      <c r="I104" s="212"/>
      <c r="J104" s="213">
        <f>J311</f>
        <v>0</v>
      </c>
      <c r="K104" s="133"/>
      <c r="L104" s="214"/>
      <c r="S104" s="10"/>
      <c r="T104" s="10"/>
      <c r="U104" s="10"/>
      <c r="V104" s="10"/>
      <c r="W104" s="10"/>
      <c r="X104" s="10"/>
      <c r="Y104" s="10"/>
      <c r="Z104" s="10"/>
      <c r="AA104" s="10"/>
      <c r="AB104" s="10"/>
      <c r="AC104" s="10"/>
      <c r="AD104" s="10"/>
      <c r="AE104" s="10"/>
    </row>
    <row r="105" s="10" customFormat="1" ht="19.92" customHeight="1">
      <c r="A105" s="10"/>
      <c r="B105" s="209"/>
      <c r="C105" s="133"/>
      <c r="D105" s="210" t="s">
        <v>141</v>
      </c>
      <c r="E105" s="211"/>
      <c r="F105" s="211"/>
      <c r="G105" s="211"/>
      <c r="H105" s="211"/>
      <c r="I105" s="212"/>
      <c r="J105" s="213">
        <f>J358</f>
        <v>0</v>
      </c>
      <c r="K105" s="133"/>
      <c r="L105" s="214"/>
      <c r="S105" s="10"/>
      <c r="T105" s="10"/>
      <c r="U105" s="10"/>
      <c r="V105" s="10"/>
      <c r="W105" s="10"/>
      <c r="X105" s="10"/>
      <c r="Y105" s="10"/>
      <c r="Z105" s="10"/>
      <c r="AA105" s="10"/>
      <c r="AB105" s="10"/>
      <c r="AC105" s="10"/>
      <c r="AD105" s="10"/>
      <c r="AE105" s="10"/>
    </row>
    <row r="106" s="10" customFormat="1" ht="19.92" customHeight="1">
      <c r="A106" s="10"/>
      <c r="B106" s="209"/>
      <c r="C106" s="133"/>
      <c r="D106" s="210" t="s">
        <v>142</v>
      </c>
      <c r="E106" s="211"/>
      <c r="F106" s="211"/>
      <c r="G106" s="211"/>
      <c r="H106" s="211"/>
      <c r="I106" s="212"/>
      <c r="J106" s="213">
        <f>J391</f>
        <v>0</v>
      </c>
      <c r="K106" s="133"/>
      <c r="L106" s="214"/>
      <c r="S106" s="10"/>
      <c r="T106" s="10"/>
      <c r="U106" s="10"/>
      <c r="V106" s="10"/>
      <c r="W106" s="10"/>
      <c r="X106" s="10"/>
      <c r="Y106" s="10"/>
      <c r="Z106" s="10"/>
      <c r="AA106" s="10"/>
      <c r="AB106" s="10"/>
      <c r="AC106" s="10"/>
      <c r="AD106" s="10"/>
      <c r="AE106" s="10"/>
    </row>
    <row r="107" s="9" customFormat="1" ht="24.96" customHeight="1">
      <c r="A107" s="9"/>
      <c r="B107" s="202"/>
      <c r="C107" s="203"/>
      <c r="D107" s="204" t="s">
        <v>143</v>
      </c>
      <c r="E107" s="205"/>
      <c r="F107" s="205"/>
      <c r="G107" s="205"/>
      <c r="H107" s="205"/>
      <c r="I107" s="206"/>
      <c r="J107" s="207">
        <f>J396</f>
        <v>0</v>
      </c>
      <c r="K107" s="203"/>
      <c r="L107" s="208"/>
      <c r="S107" s="9"/>
      <c r="T107" s="9"/>
      <c r="U107" s="9"/>
      <c r="V107" s="9"/>
      <c r="W107" s="9"/>
      <c r="X107" s="9"/>
      <c r="Y107" s="9"/>
      <c r="Z107" s="9"/>
      <c r="AA107" s="9"/>
      <c r="AB107" s="9"/>
      <c r="AC107" s="9"/>
      <c r="AD107" s="9"/>
      <c r="AE107" s="9"/>
    </row>
    <row r="108" s="10" customFormat="1" ht="19.92" customHeight="1">
      <c r="A108" s="10"/>
      <c r="B108" s="209"/>
      <c r="C108" s="133"/>
      <c r="D108" s="210" t="s">
        <v>144</v>
      </c>
      <c r="E108" s="211"/>
      <c r="F108" s="211"/>
      <c r="G108" s="211"/>
      <c r="H108" s="211"/>
      <c r="I108" s="212"/>
      <c r="J108" s="213">
        <f>J397</f>
        <v>0</v>
      </c>
      <c r="K108" s="133"/>
      <c r="L108" s="214"/>
      <c r="S108" s="10"/>
      <c r="T108" s="10"/>
      <c r="U108" s="10"/>
      <c r="V108" s="10"/>
      <c r="W108" s="10"/>
      <c r="X108" s="10"/>
      <c r="Y108" s="10"/>
      <c r="Z108" s="10"/>
      <c r="AA108" s="10"/>
      <c r="AB108" s="10"/>
      <c r="AC108" s="10"/>
      <c r="AD108" s="10"/>
      <c r="AE108" s="10"/>
    </row>
    <row r="109" s="10" customFormat="1" ht="19.92" customHeight="1">
      <c r="A109" s="10"/>
      <c r="B109" s="209"/>
      <c r="C109" s="133"/>
      <c r="D109" s="210" t="s">
        <v>145</v>
      </c>
      <c r="E109" s="211"/>
      <c r="F109" s="211"/>
      <c r="G109" s="211"/>
      <c r="H109" s="211"/>
      <c r="I109" s="212"/>
      <c r="J109" s="213">
        <f>J418</f>
        <v>0</v>
      </c>
      <c r="K109" s="133"/>
      <c r="L109" s="214"/>
      <c r="S109" s="10"/>
      <c r="T109" s="10"/>
      <c r="U109" s="10"/>
      <c r="V109" s="10"/>
      <c r="W109" s="10"/>
      <c r="X109" s="10"/>
      <c r="Y109" s="10"/>
      <c r="Z109" s="10"/>
      <c r="AA109" s="10"/>
      <c r="AB109" s="10"/>
      <c r="AC109" s="10"/>
      <c r="AD109" s="10"/>
      <c r="AE109" s="10"/>
    </row>
    <row r="110" s="2" customFormat="1" ht="21.84" customHeight="1">
      <c r="A110" s="38"/>
      <c r="B110" s="39"/>
      <c r="C110" s="40"/>
      <c r="D110" s="40"/>
      <c r="E110" s="40"/>
      <c r="F110" s="40"/>
      <c r="G110" s="40"/>
      <c r="H110" s="40"/>
      <c r="I110" s="154"/>
      <c r="J110" s="40"/>
      <c r="K110" s="40"/>
      <c r="L110" s="63"/>
      <c r="S110" s="38"/>
      <c r="T110" s="38"/>
      <c r="U110" s="38"/>
      <c r="V110" s="38"/>
      <c r="W110" s="38"/>
      <c r="X110" s="38"/>
      <c r="Y110" s="38"/>
      <c r="Z110" s="38"/>
      <c r="AA110" s="38"/>
      <c r="AB110" s="38"/>
      <c r="AC110" s="38"/>
      <c r="AD110" s="38"/>
      <c r="AE110" s="38"/>
    </row>
    <row r="111" s="2" customFormat="1" ht="6.96" customHeight="1">
      <c r="A111" s="38"/>
      <c r="B111" s="66"/>
      <c r="C111" s="67"/>
      <c r="D111" s="67"/>
      <c r="E111" s="67"/>
      <c r="F111" s="67"/>
      <c r="G111" s="67"/>
      <c r="H111" s="67"/>
      <c r="I111" s="192"/>
      <c r="J111" s="67"/>
      <c r="K111" s="67"/>
      <c r="L111" s="63"/>
      <c r="S111" s="38"/>
      <c r="T111" s="38"/>
      <c r="U111" s="38"/>
      <c r="V111" s="38"/>
      <c r="W111" s="38"/>
      <c r="X111" s="38"/>
      <c r="Y111" s="38"/>
      <c r="Z111" s="38"/>
      <c r="AA111" s="38"/>
      <c r="AB111" s="38"/>
      <c r="AC111" s="38"/>
      <c r="AD111" s="38"/>
      <c r="AE111" s="38"/>
    </row>
    <row r="115" s="2" customFormat="1" ht="6.96" customHeight="1">
      <c r="A115" s="38"/>
      <c r="B115" s="68"/>
      <c r="C115" s="69"/>
      <c r="D115" s="69"/>
      <c r="E115" s="69"/>
      <c r="F115" s="69"/>
      <c r="G115" s="69"/>
      <c r="H115" s="69"/>
      <c r="I115" s="195"/>
      <c r="J115" s="69"/>
      <c r="K115" s="69"/>
      <c r="L115" s="63"/>
      <c r="S115" s="38"/>
      <c r="T115" s="38"/>
      <c r="U115" s="38"/>
      <c r="V115" s="38"/>
      <c r="W115" s="38"/>
      <c r="X115" s="38"/>
      <c r="Y115" s="38"/>
      <c r="Z115" s="38"/>
      <c r="AA115" s="38"/>
      <c r="AB115" s="38"/>
      <c r="AC115" s="38"/>
      <c r="AD115" s="38"/>
      <c r="AE115" s="38"/>
    </row>
    <row r="116" s="2" customFormat="1" ht="24.96" customHeight="1">
      <c r="A116" s="38"/>
      <c r="B116" s="39"/>
      <c r="C116" s="23" t="s">
        <v>146</v>
      </c>
      <c r="D116" s="40"/>
      <c r="E116" s="40"/>
      <c r="F116" s="40"/>
      <c r="G116" s="40"/>
      <c r="H116" s="40"/>
      <c r="I116" s="154"/>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54"/>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16</v>
      </c>
      <c r="D118" s="40"/>
      <c r="E118" s="40"/>
      <c r="F118" s="40"/>
      <c r="G118" s="40"/>
      <c r="H118" s="40"/>
      <c r="I118" s="154"/>
      <c r="J118" s="40"/>
      <c r="K118" s="40"/>
      <c r="L118" s="63"/>
      <c r="S118" s="38"/>
      <c r="T118" s="38"/>
      <c r="U118" s="38"/>
      <c r="V118" s="38"/>
      <c r="W118" s="38"/>
      <c r="X118" s="38"/>
      <c r="Y118" s="38"/>
      <c r="Z118" s="38"/>
      <c r="AA118" s="38"/>
      <c r="AB118" s="38"/>
      <c r="AC118" s="38"/>
      <c r="AD118" s="38"/>
      <c r="AE118" s="38"/>
    </row>
    <row r="119" s="2" customFormat="1" ht="16.5" customHeight="1">
      <c r="A119" s="38"/>
      <c r="B119" s="39"/>
      <c r="C119" s="40"/>
      <c r="D119" s="40"/>
      <c r="E119" s="196" t="str">
        <f>E7</f>
        <v>Oprava MO Petrohrad - Kryry</v>
      </c>
      <c r="F119" s="32"/>
      <c r="G119" s="32"/>
      <c r="H119" s="32"/>
      <c r="I119" s="154"/>
      <c r="J119" s="40"/>
      <c r="K119" s="40"/>
      <c r="L119" s="63"/>
      <c r="S119" s="38"/>
      <c r="T119" s="38"/>
      <c r="U119" s="38"/>
      <c r="V119" s="38"/>
      <c r="W119" s="38"/>
      <c r="X119" s="38"/>
      <c r="Y119" s="38"/>
      <c r="Z119" s="38"/>
      <c r="AA119" s="38"/>
      <c r="AB119" s="38"/>
      <c r="AC119" s="38"/>
      <c r="AD119" s="38"/>
      <c r="AE119" s="38"/>
    </row>
    <row r="120" s="1" customFormat="1" ht="12" customHeight="1">
      <c r="B120" s="21"/>
      <c r="C120" s="32" t="s">
        <v>125</v>
      </c>
      <c r="D120" s="22"/>
      <c r="E120" s="22"/>
      <c r="F120" s="22"/>
      <c r="G120" s="22"/>
      <c r="H120" s="22"/>
      <c r="I120" s="146"/>
      <c r="J120" s="22"/>
      <c r="K120" s="22"/>
      <c r="L120" s="20"/>
    </row>
    <row r="121" s="2" customFormat="1" ht="16.5" customHeight="1">
      <c r="A121" s="38"/>
      <c r="B121" s="39"/>
      <c r="C121" s="40"/>
      <c r="D121" s="40"/>
      <c r="E121" s="196" t="s">
        <v>1836</v>
      </c>
      <c r="F121" s="40"/>
      <c r="G121" s="40"/>
      <c r="H121" s="40"/>
      <c r="I121" s="154"/>
      <c r="J121" s="40"/>
      <c r="K121" s="40"/>
      <c r="L121" s="63"/>
      <c r="S121" s="38"/>
      <c r="T121" s="38"/>
      <c r="U121" s="38"/>
      <c r="V121" s="38"/>
      <c r="W121" s="38"/>
      <c r="X121" s="38"/>
      <c r="Y121" s="38"/>
      <c r="Z121" s="38"/>
      <c r="AA121" s="38"/>
      <c r="AB121" s="38"/>
      <c r="AC121" s="38"/>
      <c r="AD121" s="38"/>
      <c r="AE121" s="38"/>
    </row>
    <row r="122" s="2" customFormat="1" ht="12" customHeight="1">
      <c r="A122" s="38"/>
      <c r="B122" s="39"/>
      <c r="C122" s="32" t="s">
        <v>127</v>
      </c>
      <c r="D122" s="40"/>
      <c r="E122" s="40"/>
      <c r="F122" s="40"/>
      <c r="G122" s="40"/>
      <c r="H122" s="40"/>
      <c r="I122" s="154"/>
      <c r="J122" s="40"/>
      <c r="K122" s="40"/>
      <c r="L122" s="63"/>
      <c r="S122" s="38"/>
      <c r="T122" s="38"/>
      <c r="U122" s="38"/>
      <c r="V122" s="38"/>
      <c r="W122" s="38"/>
      <c r="X122" s="38"/>
      <c r="Y122" s="38"/>
      <c r="Z122" s="38"/>
      <c r="AA122" s="38"/>
      <c r="AB122" s="38"/>
      <c r="AC122" s="38"/>
      <c r="AD122" s="38"/>
      <c r="AE122" s="38"/>
    </row>
    <row r="123" s="2" customFormat="1" ht="16.5" customHeight="1">
      <c r="A123" s="38"/>
      <c r="B123" s="39"/>
      <c r="C123" s="40"/>
      <c r="D123" s="40"/>
      <c r="E123" s="76" t="str">
        <f>E11</f>
        <v>001 - ZRN - propustek km 166,834</v>
      </c>
      <c r="F123" s="40"/>
      <c r="G123" s="40"/>
      <c r="H123" s="40"/>
      <c r="I123" s="154"/>
      <c r="J123" s="40"/>
      <c r="K123" s="40"/>
      <c r="L123" s="63"/>
      <c r="S123" s="38"/>
      <c r="T123" s="38"/>
      <c r="U123" s="38"/>
      <c r="V123" s="38"/>
      <c r="W123" s="38"/>
      <c r="X123" s="38"/>
      <c r="Y123" s="38"/>
      <c r="Z123" s="38"/>
      <c r="AA123" s="38"/>
      <c r="AB123" s="38"/>
      <c r="AC123" s="38"/>
      <c r="AD123" s="38"/>
      <c r="AE123" s="38"/>
    </row>
    <row r="124" s="2" customFormat="1" ht="6.96" customHeight="1">
      <c r="A124" s="38"/>
      <c r="B124" s="39"/>
      <c r="C124" s="40"/>
      <c r="D124" s="40"/>
      <c r="E124" s="40"/>
      <c r="F124" s="40"/>
      <c r="G124" s="40"/>
      <c r="H124" s="40"/>
      <c r="I124" s="154"/>
      <c r="J124" s="40"/>
      <c r="K124" s="40"/>
      <c r="L124" s="63"/>
      <c r="S124" s="38"/>
      <c r="T124" s="38"/>
      <c r="U124" s="38"/>
      <c r="V124" s="38"/>
      <c r="W124" s="38"/>
      <c r="X124" s="38"/>
      <c r="Y124" s="38"/>
      <c r="Z124" s="38"/>
      <c r="AA124" s="38"/>
      <c r="AB124" s="38"/>
      <c r="AC124" s="38"/>
      <c r="AD124" s="38"/>
      <c r="AE124" s="38"/>
    </row>
    <row r="125" s="2" customFormat="1" ht="12" customHeight="1">
      <c r="A125" s="38"/>
      <c r="B125" s="39"/>
      <c r="C125" s="32" t="s">
        <v>20</v>
      </c>
      <c r="D125" s="40"/>
      <c r="E125" s="40"/>
      <c r="F125" s="27" t="str">
        <f>F14</f>
        <v xml:space="preserve"> </v>
      </c>
      <c r="G125" s="40"/>
      <c r="H125" s="40"/>
      <c r="I125" s="156" t="s">
        <v>22</v>
      </c>
      <c r="J125" s="79" t="str">
        <f>IF(J14="","",J14)</f>
        <v>16. 8. 2019</v>
      </c>
      <c r="K125" s="40"/>
      <c r="L125" s="63"/>
      <c r="S125" s="38"/>
      <c r="T125" s="38"/>
      <c r="U125" s="38"/>
      <c r="V125" s="38"/>
      <c r="W125" s="38"/>
      <c r="X125" s="38"/>
      <c r="Y125" s="38"/>
      <c r="Z125" s="38"/>
      <c r="AA125" s="38"/>
      <c r="AB125" s="38"/>
      <c r="AC125" s="38"/>
      <c r="AD125" s="38"/>
      <c r="AE125" s="38"/>
    </row>
    <row r="126" s="2" customFormat="1" ht="6.96" customHeight="1">
      <c r="A126" s="38"/>
      <c r="B126" s="39"/>
      <c r="C126" s="40"/>
      <c r="D126" s="40"/>
      <c r="E126" s="40"/>
      <c r="F126" s="40"/>
      <c r="G126" s="40"/>
      <c r="H126" s="40"/>
      <c r="I126" s="154"/>
      <c r="J126" s="40"/>
      <c r="K126" s="40"/>
      <c r="L126" s="63"/>
      <c r="S126" s="38"/>
      <c r="T126" s="38"/>
      <c r="U126" s="38"/>
      <c r="V126" s="38"/>
      <c r="W126" s="38"/>
      <c r="X126" s="38"/>
      <c r="Y126" s="38"/>
      <c r="Z126" s="38"/>
      <c r="AA126" s="38"/>
      <c r="AB126" s="38"/>
      <c r="AC126" s="38"/>
      <c r="AD126" s="38"/>
      <c r="AE126" s="38"/>
    </row>
    <row r="127" s="2" customFormat="1" ht="15.15" customHeight="1">
      <c r="A127" s="38"/>
      <c r="B127" s="39"/>
      <c r="C127" s="32" t="s">
        <v>24</v>
      </c>
      <c r="D127" s="40"/>
      <c r="E127" s="40"/>
      <c r="F127" s="27" t="str">
        <f>E17</f>
        <v xml:space="preserve"> </v>
      </c>
      <c r="G127" s="40"/>
      <c r="H127" s="40"/>
      <c r="I127" s="156" t="s">
        <v>29</v>
      </c>
      <c r="J127" s="36" t="str">
        <f>E23</f>
        <v xml:space="preserve"> </v>
      </c>
      <c r="K127" s="40"/>
      <c r="L127" s="63"/>
      <c r="S127" s="38"/>
      <c r="T127" s="38"/>
      <c r="U127" s="38"/>
      <c r="V127" s="38"/>
      <c r="W127" s="38"/>
      <c r="X127" s="38"/>
      <c r="Y127" s="38"/>
      <c r="Z127" s="38"/>
      <c r="AA127" s="38"/>
      <c r="AB127" s="38"/>
      <c r="AC127" s="38"/>
      <c r="AD127" s="38"/>
      <c r="AE127" s="38"/>
    </row>
    <row r="128" s="2" customFormat="1" ht="15.15" customHeight="1">
      <c r="A128" s="38"/>
      <c r="B128" s="39"/>
      <c r="C128" s="32" t="s">
        <v>27</v>
      </c>
      <c r="D128" s="40"/>
      <c r="E128" s="40"/>
      <c r="F128" s="27" t="str">
        <f>IF(E20="","",E20)</f>
        <v>Vyplň údaj</v>
      </c>
      <c r="G128" s="40"/>
      <c r="H128" s="40"/>
      <c r="I128" s="156" t="s">
        <v>31</v>
      </c>
      <c r="J128" s="36" t="str">
        <f>E26</f>
        <v xml:space="preserve"> </v>
      </c>
      <c r="K128" s="40"/>
      <c r="L128" s="63"/>
      <c r="S128" s="38"/>
      <c r="T128" s="38"/>
      <c r="U128" s="38"/>
      <c r="V128" s="38"/>
      <c r="W128" s="38"/>
      <c r="X128" s="38"/>
      <c r="Y128" s="38"/>
      <c r="Z128" s="38"/>
      <c r="AA128" s="38"/>
      <c r="AB128" s="38"/>
      <c r="AC128" s="38"/>
      <c r="AD128" s="38"/>
      <c r="AE128" s="38"/>
    </row>
    <row r="129" s="2" customFormat="1" ht="10.32" customHeight="1">
      <c r="A129" s="38"/>
      <c r="B129" s="39"/>
      <c r="C129" s="40"/>
      <c r="D129" s="40"/>
      <c r="E129" s="40"/>
      <c r="F129" s="40"/>
      <c r="G129" s="40"/>
      <c r="H129" s="40"/>
      <c r="I129" s="154"/>
      <c r="J129" s="40"/>
      <c r="K129" s="40"/>
      <c r="L129" s="63"/>
      <c r="S129" s="38"/>
      <c r="T129" s="38"/>
      <c r="U129" s="38"/>
      <c r="V129" s="38"/>
      <c r="W129" s="38"/>
      <c r="X129" s="38"/>
      <c r="Y129" s="38"/>
      <c r="Z129" s="38"/>
      <c r="AA129" s="38"/>
      <c r="AB129" s="38"/>
      <c r="AC129" s="38"/>
      <c r="AD129" s="38"/>
      <c r="AE129" s="38"/>
    </row>
    <row r="130" s="11" customFormat="1" ht="29.28" customHeight="1">
      <c r="A130" s="215"/>
      <c r="B130" s="216"/>
      <c r="C130" s="217" t="s">
        <v>147</v>
      </c>
      <c r="D130" s="218" t="s">
        <v>58</v>
      </c>
      <c r="E130" s="218" t="s">
        <v>54</v>
      </c>
      <c r="F130" s="218" t="s">
        <v>55</v>
      </c>
      <c r="G130" s="218" t="s">
        <v>148</v>
      </c>
      <c r="H130" s="218" t="s">
        <v>149</v>
      </c>
      <c r="I130" s="219" t="s">
        <v>150</v>
      </c>
      <c r="J130" s="218" t="s">
        <v>131</v>
      </c>
      <c r="K130" s="220" t="s">
        <v>151</v>
      </c>
      <c r="L130" s="221"/>
      <c r="M130" s="100" t="s">
        <v>1</v>
      </c>
      <c r="N130" s="101" t="s">
        <v>37</v>
      </c>
      <c r="O130" s="101" t="s">
        <v>152</v>
      </c>
      <c r="P130" s="101" t="s">
        <v>153</v>
      </c>
      <c r="Q130" s="101" t="s">
        <v>154</v>
      </c>
      <c r="R130" s="101" t="s">
        <v>155</v>
      </c>
      <c r="S130" s="101" t="s">
        <v>156</v>
      </c>
      <c r="T130" s="102" t="s">
        <v>157</v>
      </c>
      <c r="U130" s="215"/>
      <c r="V130" s="215"/>
      <c r="W130" s="215"/>
      <c r="X130" s="215"/>
      <c r="Y130" s="215"/>
      <c r="Z130" s="215"/>
      <c r="AA130" s="215"/>
      <c r="AB130" s="215"/>
      <c r="AC130" s="215"/>
      <c r="AD130" s="215"/>
      <c r="AE130" s="215"/>
    </row>
    <row r="131" s="2" customFormat="1" ht="22.8" customHeight="1">
      <c r="A131" s="38"/>
      <c r="B131" s="39"/>
      <c r="C131" s="107" t="s">
        <v>158</v>
      </c>
      <c r="D131" s="40"/>
      <c r="E131" s="40"/>
      <c r="F131" s="40"/>
      <c r="G131" s="40"/>
      <c r="H131" s="40"/>
      <c r="I131" s="154"/>
      <c r="J131" s="222">
        <f>BK131</f>
        <v>0</v>
      </c>
      <c r="K131" s="40"/>
      <c r="L131" s="44"/>
      <c r="M131" s="103"/>
      <c r="N131" s="223"/>
      <c r="O131" s="104"/>
      <c r="P131" s="224">
        <f>P132+P396</f>
        <v>0</v>
      </c>
      <c r="Q131" s="104"/>
      <c r="R131" s="224">
        <f>R132+R396</f>
        <v>117.61523495352802</v>
      </c>
      <c r="S131" s="104"/>
      <c r="T131" s="225">
        <f>T132+T396</f>
        <v>68.403849000000008</v>
      </c>
      <c r="U131" s="38"/>
      <c r="V131" s="38"/>
      <c r="W131" s="38"/>
      <c r="X131" s="38"/>
      <c r="Y131" s="38"/>
      <c r="Z131" s="38"/>
      <c r="AA131" s="38"/>
      <c r="AB131" s="38"/>
      <c r="AC131" s="38"/>
      <c r="AD131" s="38"/>
      <c r="AE131" s="38"/>
      <c r="AT131" s="17" t="s">
        <v>72</v>
      </c>
      <c r="AU131" s="17" t="s">
        <v>133</v>
      </c>
      <c r="BK131" s="226">
        <f>BK132+BK396</f>
        <v>0</v>
      </c>
    </row>
    <row r="132" s="12" customFormat="1" ht="25.92" customHeight="1">
      <c r="A132" s="12"/>
      <c r="B132" s="227"/>
      <c r="C132" s="228"/>
      <c r="D132" s="229" t="s">
        <v>72</v>
      </c>
      <c r="E132" s="230" t="s">
        <v>159</v>
      </c>
      <c r="F132" s="230" t="s">
        <v>160</v>
      </c>
      <c r="G132" s="228"/>
      <c r="H132" s="228"/>
      <c r="I132" s="231"/>
      <c r="J132" s="232">
        <f>BK132</f>
        <v>0</v>
      </c>
      <c r="K132" s="228"/>
      <c r="L132" s="233"/>
      <c r="M132" s="234"/>
      <c r="N132" s="235"/>
      <c r="O132" s="235"/>
      <c r="P132" s="236">
        <f>P133+P228+P265+P304+P311+P358+P391</f>
        <v>0</v>
      </c>
      <c r="Q132" s="235"/>
      <c r="R132" s="236">
        <f>R133+R228+R265+R304+R311+R358+R391</f>
        <v>117.54140713352801</v>
      </c>
      <c r="S132" s="235"/>
      <c r="T132" s="237">
        <f>T133+T228+T265+T304+T311+T358+T391</f>
        <v>68.403849000000008</v>
      </c>
      <c r="U132" s="12"/>
      <c r="V132" s="12"/>
      <c r="W132" s="12"/>
      <c r="X132" s="12"/>
      <c r="Y132" s="12"/>
      <c r="Z132" s="12"/>
      <c r="AA132" s="12"/>
      <c r="AB132" s="12"/>
      <c r="AC132" s="12"/>
      <c r="AD132" s="12"/>
      <c r="AE132" s="12"/>
      <c r="AR132" s="238" t="s">
        <v>80</v>
      </c>
      <c r="AT132" s="239" t="s">
        <v>72</v>
      </c>
      <c r="AU132" s="239" t="s">
        <v>73</v>
      </c>
      <c r="AY132" s="238" t="s">
        <v>161</v>
      </c>
      <c r="BK132" s="240">
        <f>BK133+BK228+BK265+BK304+BK311+BK358+BK391</f>
        <v>0</v>
      </c>
    </row>
    <row r="133" s="12" customFormat="1" ht="22.8" customHeight="1">
      <c r="A133" s="12"/>
      <c r="B133" s="227"/>
      <c r="C133" s="228"/>
      <c r="D133" s="229" t="s">
        <v>72</v>
      </c>
      <c r="E133" s="241" t="s">
        <v>80</v>
      </c>
      <c r="F133" s="241" t="s">
        <v>162</v>
      </c>
      <c r="G133" s="228"/>
      <c r="H133" s="228"/>
      <c r="I133" s="231"/>
      <c r="J133" s="242">
        <f>BK133</f>
        <v>0</v>
      </c>
      <c r="K133" s="228"/>
      <c r="L133" s="233"/>
      <c r="M133" s="234"/>
      <c r="N133" s="235"/>
      <c r="O133" s="235"/>
      <c r="P133" s="236">
        <f>SUM(P134:P227)</f>
        <v>0</v>
      </c>
      <c r="Q133" s="235"/>
      <c r="R133" s="236">
        <f>SUM(R134:R227)</f>
        <v>64.444219688000004</v>
      </c>
      <c r="S133" s="235"/>
      <c r="T133" s="237">
        <f>SUM(T134:T227)</f>
        <v>0</v>
      </c>
      <c r="U133" s="12"/>
      <c r="V133" s="12"/>
      <c r="W133" s="12"/>
      <c r="X133" s="12"/>
      <c r="Y133" s="12"/>
      <c r="Z133" s="12"/>
      <c r="AA133" s="12"/>
      <c r="AB133" s="12"/>
      <c r="AC133" s="12"/>
      <c r="AD133" s="12"/>
      <c r="AE133" s="12"/>
      <c r="AR133" s="238" t="s">
        <v>80</v>
      </c>
      <c r="AT133" s="239" t="s">
        <v>72</v>
      </c>
      <c r="AU133" s="239" t="s">
        <v>80</v>
      </c>
      <c r="AY133" s="238" t="s">
        <v>161</v>
      </c>
      <c r="BK133" s="240">
        <f>SUM(BK134:BK227)</f>
        <v>0</v>
      </c>
    </row>
    <row r="134" s="2" customFormat="1" ht="24" customHeight="1">
      <c r="A134" s="38"/>
      <c r="B134" s="39"/>
      <c r="C134" s="243" t="s">
        <v>80</v>
      </c>
      <c r="D134" s="243" t="s">
        <v>163</v>
      </c>
      <c r="E134" s="244" t="s">
        <v>164</v>
      </c>
      <c r="F134" s="245" t="s">
        <v>165</v>
      </c>
      <c r="G134" s="246" t="s">
        <v>166</v>
      </c>
      <c r="H134" s="247">
        <v>80</v>
      </c>
      <c r="I134" s="248"/>
      <c r="J134" s="249">
        <f>ROUND(I134*H134,2)</f>
        <v>0</v>
      </c>
      <c r="K134" s="245" t="s">
        <v>167</v>
      </c>
      <c r="L134" s="44"/>
      <c r="M134" s="250" t="s">
        <v>1</v>
      </c>
      <c r="N134" s="251" t="s">
        <v>38</v>
      </c>
      <c r="O134" s="91"/>
      <c r="P134" s="252">
        <f>O134*H134</f>
        <v>0</v>
      </c>
      <c r="Q134" s="252">
        <v>0</v>
      </c>
      <c r="R134" s="252">
        <f>Q134*H134</f>
        <v>0</v>
      </c>
      <c r="S134" s="252">
        <v>0</v>
      </c>
      <c r="T134" s="253">
        <f>S134*H134</f>
        <v>0</v>
      </c>
      <c r="U134" s="38"/>
      <c r="V134" s="38"/>
      <c r="W134" s="38"/>
      <c r="X134" s="38"/>
      <c r="Y134" s="38"/>
      <c r="Z134" s="38"/>
      <c r="AA134" s="38"/>
      <c r="AB134" s="38"/>
      <c r="AC134" s="38"/>
      <c r="AD134" s="38"/>
      <c r="AE134" s="38"/>
      <c r="AR134" s="254" t="s">
        <v>168</v>
      </c>
      <c r="AT134" s="254" t="s">
        <v>163</v>
      </c>
      <c r="AU134" s="254" t="s">
        <v>82</v>
      </c>
      <c r="AY134" s="17" t="s">
        <v>161</v>
      </c>
      <c r="BE134" s="255">
        <f>IF(N134="základní",J134,0)</f>
        <v>0</v>
      </c>
      <c r="BF134" s="255">
        <f>IF(N134="snížená",J134,0)</f>
        <v>0</v>
      </c>
      <c r="BG134" s="255">
        <f>IF(N134="zákl. přenesená",J134,0)</f>
        <v>0</v>
      </c>
      <c r="BH134" s="255">
        <f>IF(N134="sníž. přenesená",J134,0)</f>
        <v>0</v>
      </c>
      <c r="BI134" s="255">
        <f>IF(N134="nulová",J134,0)</f>
        <v>0</v>
      </c>
      <c r="BJ134" s="17" t="s">
        <v>80</v>
      </c>
      <c r="BK134" s="255">
        <f>ROUND(I134*H134,2)</f>
        <v>0</v>
      </c>
      <c r="BL134" s="17" t="s">
        <v>168</v>
      </c>
      <c r="BM134" s="254" t="s">
        <v>1838</v>
      </c>
    </row>
    <row r="135" s="2" customFormat="1">
      <c r="A135" s="38"/>
      <c r="B135" s="39"/>
      <c r="C135" s="40"/>
      <c r="D135" s="256" t="s">
        <v>170</v>
      </c>
      <c r="E135" s="40"/>
      <c r="F135" s="257" t="s">
        <v>171</v>
      </c>
      <c r="G135" s="40"/>
      <c r="H135" s="40"/>
      <c r="I135" s="154"/>
      <c r="J135" s="40"/>
      <c r="K135" s="40"/>
      <c r="L135" s="44"/>
      <c r="M135" s="258"/>
      <c r="N135" s="259"/>
      <c r="O135" s="91"/>
      <c r="P135" s="91"/>
      <c r="Q135" s="91"/>
      <c r="R135" s="91"/>
      <c r="S135" s="91"/>
      <c r="T135" s="92"/>
      <c r="U135" s="38"/>
      <c r="V135" s="38"/>
      <c r="W135" s="38"/>
      <c r="X135" s="38"/>
      <c r="Y135" s="38"/>
      <c r="Z135" s="38"/>
      <c r="AA135" s="38"/>
      <c r="AB135" s="38"/>
      <c r="AC135" s="38"/>
      <c r="AD135" s="38"/>
      <c r="AE135" s="38"/>
      <c r="AT135" s="17" t="s">
        <v>170</v>
      </c>
      <c r="AU135" s="17" t="s">
        <v>82</v>
      </c>
    </row>
    <row r="136" s="2" customFormat="1">
      <c r="A136" s="38"/>
      <c r="B136" s="39"/>
      <c r="C136" s="40"/>
      <c r="D136" s="256" t="s">
        <v>172</v>
      </c>
      <c r="E136" s="40"/>
      <c r="F136" s="260" t="s">
        <v>173</v>
      </c>
      <c r="G136" s="40"/>
      <c r="H136" s="40"/>
      <c r="I136" s="154"/>
      <c r="J136" s="40"/>
      <c r="K136" s="40"/>
      <c r="L136" s="44"/>
      <c r="M136" s="258"/>
      <c r="N136" s="259"/>
      <c r="O136" s="91"/>
      <c r="P136" s="91"/>
      <c r="Q136" s="91"/>
      <c r="R136" s="91"/>
      <c r="S136" s="91"/>
      <c r="T136" s="92"/>
      <c r="U136" s="38"/>
      <c r="V136" s="38"/>
      <c r="W136" s="38"/>
      <c r="X136" s="38"/>
      <c r="Y136" s="38"/>
      <c r="Z136" s="38"/>
      <c r="AA136" s="38"/>
      <c r="AB136" s="38"/>
      <c r="AC136" s="38"/>
      <c r="AD136" s="38"/>
      <c r="AE136" s="38"/>
      <c r="AT136" s="17" t="s">
        <v>172</v>
      </c>
      <c r="AU136" s="17" t="s">
        <v>82</v>
      </c>
    </row>
    <row r="137" s="14" customFormat="1">
      <c r="A137" s="14"/>
      <c r="B137" s="271"/>
      <c r="C137" s="272"/>
      <c r="D137" s="256" t="s">
        <v>174</v>
      </c>
      <c r="E137" s="273" t="s">
        <v>1</v>
      </c>
      <c r="F137" s="274" t="s">
        <v>1839</v>
      </c>
      <c r="G137" s="272"/>
      <c r="H137" s="275">
        <v>80</v>
      </c>
      <c r="I137" s="276"/>
      <c r="J137" s="272"/>
      <c r="K137" s="272"/>
      <c r="L137" s="277"/>
      <c r="M137" s="278"/>
      <c r="N137" s="279"/>
      <c r="O137" s="279"/>
      <c r="P137" s="279"/>
      <c r="Q137" s="279"/>
      <c r="R137" s="279"/>
      <c r="S137" s="279"/>
      <c r="T137" s="280"/>
      <c r="U137" s="14"/>
      <c r="V137" s="14"/>
      <c r="W137" s="14"/>
      <c r="X137" s="14"/>
      <c r="Y137" s="14"/>
      <c r="Z137" s="14"/>
      <c r="AA137" s="14"/>
      <c r="AB137" s="14"/>
      <c r="AC137" s="14"/>
      <c r="AD137" s="14"/>
      <c r="AE137" s="14"/>
      <c r="AT137" s="281" t="s">
        <v>174</v>
      </c>
      <c r="AU137" s="281" t="s">
        <v>82</v>
      </c>
      <c r="AV137" s="14" t="s">
        <v>82</v>
      </c>
      <c r="AW137" s="14" t="s">
        <v>30</v>
      </c>
      <c r="AX137" s="14" t="s">
        <v>80</v>
      </c>
      <c r="AY137" s="281" t="s">
        <v>161</v>
      </c>
    </row>
    <row r="138" s="2" customFormat="1" ht="24" customHeight="1">
      <c r="A138" s="38"/>
      <c r="B138" s="39"/>
      <c r="C138" s="243" t="s">
        <v>82</v>
      </c>
      <c r="D138" s="243" t="s">
        <v>163</v>
      </c>
      <c r="E138" s="244" t="s">
        <v>181</v>
      </c>
      <c r="F138" s="245" t="s">
        <v>182</v>
      </c>
      <c r="G138" s="246" t="s">
        <v>183</v>
      </c>
      <c r="H138" s="247">
        <v>8</v>
      </c>
      <c r="I138" s="248"/>
      <c r="J138" s="249">
        <f>ROUND(I138*H138,2)</f>
        <v>0</v>
      </c>
      <c r="K138" s="245" t="s">
        <v>167</v>
      </c>
      <c r="L138" s="44"/>
      <c r="M138" s="250" t="s">
        <v>1</v>
      </c>
      <c r="N138" s="251" t="s">
        <v>38</v>
      </c>
      <c r="O138" s="91"/>
      <c r="P138" s="252">
        <f>O138*H138</f>
        <v>0</v>
      </c>
      <c r="Q138" s="252">
        <v>0</v>
      </c>
      <c r="R138" s="252">
        <f>Q138*H138</f>
        <v>0</v>
      </c>
      <c r="S138" s="252">
        <v>0</v>
      </c>
      <c r="T138" s="253">
        <f>S138*H138</f>
        <v>0</v>
      </c>
      <c r="U138" s="38"/>
      <c r="V138" s="38"/>
      <c r="W138" s="38"/>
      <c r="X138" s="38"/>
      <c r="Y138" s="38"/>
      <c r="Z138" s="38"/>
      <c r="AA138" s="38"/>
      <c r="AB138" s="38"/>
      <c r="AC138" s="38"/>
      <c r="AD138" s="38"/>
      <c r="AE138" s="38"/>
      <c r="AR138" s="254" t="s">
        <v>168</v>
      </c>
      <c r="AT138" s="254" t="s">
        <v>163</v>
      </c>
      <c r="AU138" s="254" t="s">
        <v>82</v>
      </c>
      <c r="AY138" s="17" t="s">
        <v>161</v>
      </c>
      <c r="BE138" s="255">
        <f>IF(N138="základní",J138,0)</f>
        <v>0</v>
      </c>
      <c r="BF138" s="255">
        <f>IF(N138="snížená",J138,0)</f>
        <v>0</v>
      </c>
      <c r="BG138" s="255">
        <f>IF(N138="zákl. přenesená",J138,0)</f>
        <v>0</v>
      </c>
      <c r="BH138" s="255">
        <f>IF(N138="sníž. přenesená",J138,0)</f>
        <v>0</v>
      </c>
      <c r="BI138" s="255">
        <f>IF(N138="nulová",J138,0)</f>
        <v>0</v>
      </c>
      <c r="BJ138" s="17" t="s">
        <v>80</v>
      </c>
      <c r="BK138" s="255">
        <f>ROUND(I138*H138,2)</f>
        <v>0</v>
      </c>
      <c r="BL138" s="17" t="s">
        <v>168</v>
      </c>
      <c r="BM138" s="254" t="s">
        <v>1840</v>
      </c>
    </row>
    <row r="139" s="2" customFormat="1">
      <c r="A139" s="38"/>
      <c r="B139" s="39"/>
      <c r="C139" s="40"/>
      <c r="D139" s="256" t="s">
        <v>170</v>
      </c>
      <c r="E139" s="40"/>
      <c r="F139" s="257" t="s">
        <v>185</v>
      </c>
      <c r="G139" s="40"/>
      <c r="H139" s="40"/>
      <c r="I139" s="154"/>
      <c r="J139" s="40"/>
      <c r="K139" s="40"/>
      <c r="L139" s="44"/>
      <c r="M139" s="258"/>
      <c r="N139" s="259"/>
      <c r="O139" s="91"/>
      <c r="P139" s="91"/>
      <c r="Q139" s="91"/>
      <c r="R139" s="91"/>
      <c r="S139" s="91"/>
      <c r="T139" s="92"/>
      <c r="U139" s="38"/>
      <c r="V139" s="38"/>
      <c r="W139" s="38"/>
      <c r="X139" s="38"/>
      <c r="Y139" s="38"/>
      <c r="Z139" s="38"/>
      <c r="AA139" s="38"/>
      <c r="AB139" s="38"/>
      <c r="AC139" s="38"/>
      <c r="AD139" s="38"/>
      <c r="AE139" s="38"/>
      <c r="AT139" s="17" t="s">
        <v>170</v>
      </c>
      <c r="AU139" s="17" t="s">
        <v>82</v>
      </c>
    </row>
    <row r="140" s="2" customFormat="1">
      <c r="A140" s="38"/>
      <c r="B140" s="39"/>
      <c r="C140" s="40"/>
      <c r="D140" s="256" t="s">
        <v>172</v>
      </c>
      <c r="E140" s="40"/>
      <c r="F140" s="260" t="s">
        <v>186</v>
      </c>
      <c r="G140" s="40"/>
      <c r="H140" s="40"/>
      <c r="I140" s="154"/>
      <c r="J140" s="40"/>
      <c r="K140" s="40"/>
      <c r="L140" s="44"/>
      <c r="M140" s="258"/>
      <c r="N140" s="259"/>
      <c r="O140" s="91"/>
      <c r="P140" s="91"/>
      <c r="Q140" s="91"/>
      <c r="R140" s="91"/>
      <c r="S140" s="91"/>
      <c r="T140" s="92"/>
      <c r="U140" s="38"/>
      <c r="V140" s="38"/>
      <c r="W140" s="38"/>
      <c r="X140" s="38"/>
      <c r="Y140" s="38"/>
      <c r="Z140" s="38"/>
      <c r="AA140" s="38"/>
      <c r="AB140" s="38"/>
      <c r="AC140" s="38"/>
      <c r="AD140" s="38"/>
      <c r="AE140" s="38"/>
      <c r="AT140" s="17" t="s">
        <v>172</v>
      </c>
      <c r="AU140" s="17" t="s">
        <v>82</v>
      </c>
    </row>
    <row r="141" s="14" customFormat="1">
      <c r="A141" s="14"/>
      <c r="B141" s="271"/>
      <c r="C141" s="272"/>
      <c r="D141" s="256" t="s">
        <v>174</v>
      </c>
      <c r="E141" s="273" t="s">
        <v>1</v>
      </c>
      <c r="F141" s="274" t="s">
        <v>1841</v>
      </c>
      <c r="G141" s="272"/>
      <c r="H141" s="275">
        <v>8</v>
      </c>
      <c r="I141" s="276"/>
      <c r="J141" s="272"/>
      <c r="K141" s="272"/>
      <c r="L141" s="277"/>
      <c r="M141" s="278"/>
      <c r="N141" s="279"/>
      <c r="O141" s="279"/>
      <c r="P141" s="279"/>
      <c r="Q141" s="279"/>
      <c r="R141" s="279"/>
      <c r="S141" s="279"/>
      <c r="T141" s="280"/>
      <c r="U141" s="14"/>
      <c r="V141" s="14"/>
      <c r="W141" s="14"/>
      <c r="X141" s="14"/>
      <c r="Y141" s="14"/>
      <c r="Z141" s="14"/>
      <c r="AA141" s="14"/>
      <c r="AB141" s="14"/>
      <c r="AC141" s="14"/>
      <c r="AD141" s="14"/>
      <c r="AE141" s="14"/>
      <c r="AT141" s="281" t="s">
        <v>174</v>
      </c>
      <c r="AU141" s="281" t="s">
        <v>82</v>
      </c>
      <c r="AV141" s="14" t="s">
        <v>82</v>
      </c>
      <c r="AW141" s="14" t="s">
        <v>30</v>
      </c>
      <c r="AX141" s="14" t="s">
        <v>80</v>
      </c>
      <c r="AY141" s="281" t="s">
        <v>161</v>
      </c>
    </row>
    <row r="142" s="2" customFormat="1" ht="16.5" customHeight="1">
      <c r="A142" s="38"/>
      <c r="B142" s="39"/>
      <c r="C142" s="243" t="s">
        <v>188</v>
      </c>
      <c r="D142" s="243" t="s">
        <v>163</v>
      </c>
      <c r="E142" s="244" t="s">
        <v>1842</v>
      </c>
      <c r="F142" s="245" t="s">
        <v>1843</v>
      </c>
      <c r="G142" s="246" t="s">
        <v>191</v>
      </c>
      <c r="H142" s="247">
        <v>28</v>
      </c>
      <c r="I142" s="248"/>
      <c r="J142" s="249">
        <f>ROUND(I142*H142,2)</f>
        <v>0</v>
      </c>
      <c r="K142" s="245" t="s">
        <v>167</v>
      </c>
      <c r="L142" s="44"/>
      <c r="M142" s="250" t="s">
        <v>1</v>
      </c>
      <c r="N142" s="251" t="s">
        <v>38</v>
      </c>
      <c r="O142" s="91"/>
      <c r="P142" s="252">
        <f>O142*H142</f>
        <v>0</v>
      </c>
      <c r="Q142" s="252">
        <v>0.015590796000000001</v>
      </c>
      <c r="R142" s="252">
        <f>Q142*H142</f>
        <v>0.436542288</v>
      </c>
      <c r="S142" s="252">
        <v>0</v>
      </c>
      <c r="T142" s="253">
        <f>S142*H142</f>
        <v>0</v>
      </c>
      <c r="U142" s="38"/>
      <c r="V142" s="38"/>
      <c r="W142" s="38"/>
      <c r="X142" s="38"/>
      <c r="Y142" s="38"/>
      <c r="Z142" s="38"/>
      <c r="AA142" s="38"/>
      <c r="AB142" s="38"/>
      <c r="AC142" s="38"/>
      <c r="AD142" s="38"/>
      <c r="AE142" s="38"/>
      <c r="AR142" s="254" t="s">
        <v>168</v>
      </c>
      <c r="AT142" s="254" t="s">
        <v>163</v>
      </c>
      <c r="AU142" s="254" t="s">
        <v>82</v>
      </c>
      <c r="AY142" s="17" t="s">
        <v>161</v>
      </c>
      <c r="BE142" s="255">
        <f>IF(N142="základní",J142,0)</f>
        <v>0</v>
      </c>
      <c r="BF142" s="255">
        <f>IF(N142="snížená",J142,0)</f>
        <v>0</v>
      </c>
      <c r="BG142" s="255">
        <f>IF(N142="zákl. přenesená",J142,0)</f>
        <v>0</v>
      </c>
      <c r="BH142" s="255">
        <f>IF(N142="sníž. přenesená",J142,0)</f>
        <v>0</v>
      </c>
      <c r="BI142" s="255">
        <f>IF(N142="nulová",J142,0)</f>
        <v>0</v>
      </c>
      <c r="BJ142" s="17" t="s">
        <v>80</v>
      </c>
      <c r="BK142" s="255">
        <f>ROUND(I142*H142,2)</f>
        <v>0</v>
      </c>
      <c r="BL142" s="17" t="s">
        <v>168</v>
      </c>
      <c r="BM142" s="254" t="s">
        <v>1844</v>
      </c>
    </row>
    <row r="143" s="2" customFormat="1">
      <c r="A143" s="38"/>
      <c r="B143" s="39"/>
      <c r="C143" s="40"/>
      <c r="D143" s="256" t="s">
        <v>170</v>
      </c>
      <c r="E143" s="40"/>
      <c r="F143" s="257" t="s">
        <v>1845</v>
      </c>
      <c r="G143" s="40"/>
      <c r="H143" s="40"/>
      <c r="I143" s="154"/>
      <c r="J143" s="40"/>
      <c r="K143" s="40"/>
      <c r="L143" s="44"/>
      <c r="M143" s="258"/>
      <c r="N143" s="259"/>
      <c r="O143" s="91"/>
      <c r="P143" s="91"/>
      <c r="Q143" s="91"/>
      <c r="R143" s="91"/>
      <c r="S143" s="91"/>
      <c r="T143" s="92"/>
      <c r="U143" s="38"/>
      <c r="V143" s="38"/>
      <c r="W143" s="38"/>
      <c r="X143" s="38"/>
      <c r="Y143" s="38"/>
      <c r="Z143" s="38"/>
      <c r="AA143" s="38"/>
      <c r="AB143" s="38"/>
      <c r="AC143" s="38"/>
      <c r="AD143" s="38"/>
      <c r="AE143" s="38"/>
      <c r="AT143" s="17" t="s">
        <v>170</v>
      </c>
      <c r="AU143" s="17" t="s">
        <v>82</v>
      </c>
    </row>
    <row r="144" s="2" customFormat="1">
      <c r="A144" s="38"/>
      <c r="B144" s="39"/>
      <c r="C144" s="40"/>
      <c r="D144" s="256" t="s">
        <v>172</v>
      </c>
      <c r="E144" s="40"/>
      <c r="F144" s="260" t="s">
        <v>194</v>
      </c>
      <c r="G144" s="40"/>
      <c r="H144" s="40"/>
      <c r="I144" s="154"/>
      <c r="J144" s="40"/>
      <c r="K144" s="40"/>
      <c r="L144" s="44"/>
      <c r="M144" s="258"/>
      <c r="N144" s="259"/>
      <c r="O144" s="91"/>
      <c r="P144" s="91"/>
      <c r="Q144" s="91"/>
      <c r="R144" s="91"/>
      <c r="S144" s="91"/>
      <c r="T144" s="92"/>
      <c r="U144" s="38"/>
      <c r="V144" s="38"/>
      <c r="W144" s="38"/>
      <c r="X144" s="38"/>
      <c r="Y144" s="38"/>
      <c r="Z144" s="38"/>
      <c r="AA144" s="38"/>
      <c r="AB144" s="38"/>
      <c r="AC144" s="38"/>
      <c r="AD144" s="38"/>
      <c r="AE144" s="38"/>
      <c r="AT144" s="17" t="s">
        <v>172</v>
      </c>
      <c r="AU144" s="17" t="s">
        <v>82</v>
      </c>
    </row>
    <row r="145" s="2" customFormat="1">
      <c r="A145" s="38"/>
      <c r="B145" s="39"/>
      <c r="C145" s="40"/>
      <c r="D145" s="256" t="s">
        <v>195</v>
      </c>
      <c r="E145" s="40"/>
      <c r="F145" s="260" t="s">
        <v>196</v>
      </c>
      <c r="G145" s="40"/>
      <c r="H145" s="40"/>
      <c r="I145" s="154"/>
      <c r="J145" s="40"/>
      <c r="K145" s="40"/>
      <c r="L145" s="44"/>
      <c r="M145" s="258"/>
      <c r="N145" s="259"/>
      <c r="O145" s="91"/>
      <c r="P145" s="91"/>
      <c r="Q145" s="91"/>
      <c r="R145" s="91"/>
      <c r="S145" s="91"/>
      <c r="T145" s="92"/>
      <c r="U145" s="38"/>
      <c r="V145" s="38"/>
      <c r="W145" s="38"/>
      <c r="X145" s="38"/>
      <c r="Y145" s="38"/>
      <c r="Z145" s="38"/>
      <c r="AA145" s="38"/>
      <c r="AB145" s="38"/>
      <c r="AC145" s="38"/>
      <c r="AD145" s="38"/>
      <c r="AE145" s="38"/>
      <c r="AT145" s="17" t="s">
        <v>195</v>
      </c>
      <c r="AU145" s="17" t="s">
        <v>82</v>
      </c>
    </row>
    <row r="146" s="14" customFormat="1">
      <c r="A146" s="14"/>
      <c r="B146" s="271"/>
      <c r="C146" s="272"/>
      <c r="D146" s="256" t="s">
        <v>174</v>
      </c>
      <c r="E146" s="273" t="s">
        <v>1</v>
      </c>
      <c r="F146" s="274" t="s">
        <v>1846</v>
      </c>
      <c r="G146" s="272"/>
      <c r="H146" s="275">
        <v>28</v>
      </c>
      <c r="I146" s="276"/>
      <c r="J146" s="272"/>
      <c r="K146" s="272"/>
      <c r="L146" s="277"/>
      <c r="M146" s="278"/>
      <c r="N146" s="279"/>
      <c r="O146" s="279"/>
      <c r="P146" s="279"/>
      <c r="Q146" s="279"/>
      <c r="R146" s="279"/>
      <c r="S146" s="279"/>
      <c r="T146" s="280"/>
      <c r="U146" s="14"/>
      <c r="V146" s="14"/>
      <c r="W146" s="14"/>
      <c r="X146" s="14"/>
      <c r="Y146" s="14"/>
      <c r="Z146" s="14"/>
      <c r="AA146" s="14"/>
      <c r="AB146" s="14"/>
      <c r="AC146" s="14"/>
      <c r="AD146" s="14"/>
      <c r="AE146" s="14"/>
      <c r="AT146" s="281" t="s">
        <v>174</v>
      </c>
      <c r="AU146" s="281" t="s">
        <v>82</v>
      </c>
      <c r="AV146" s="14" t="s">
        <v>82</v>
      </c>
      <c r="AW146" s="14" t="s">
        <v>30</v>
      </c>
      <c r="AX146" s="14" t="s">
        <v>80</v>
      </c>
      <c r="AY146" s="281" t="s">
        <v>161</v>
      </c>
    </row>
    <row r="147" s="2" customFormat="1" ht="24" customHeight="1">
      <c r="A147" s="38"/>
      <c r="B147" s="39"/>
      <c r="C147" s="243" t="s">
        <v>168</v>
      </c>
      <c r="D147" s="243" t="s">
        <v>163</v>
      </c>
      <c r="E147" s="244" t="s">
        <v>197</v>
      </c>
      <c r="F147" s="245" t="s">
        <v>198</v>
      </c>
      <c r="G147" s="246" t="s">
        <v>191</v>
      </c>
      <c r="H147" s="247">
        <v>18</v>
      </c>
      <c r="I147" s="248"/>
      <c r="J147" s="249">
        <f>ROUND(I147*H147,2)</f>
        <v>0</v>
      </c>
      <c r="K147" s="245" t="s">
        <v>167</v>
      </c>
      <c r="L147" s="44"/>
      <c r="M147" s="250" t="s">
        <v>1</v>
      </c>
      <c r="N147" s="251" t="s">
        <v>38</v>
      </c>
      <c r="O147" s="91"/>
      <c r="P147" s="252">
        <f>O147*H147</f>
        <v>0</v>
      </c>
      <c r="Q147" s="252">
        <v>0.036904300000000001</v>
      </c>
      <c r="R147" s="252">
        <f>Q147*H147</f>
        <v>0.66427740000000002</v>
      </c>
      <c r="S147" s="252">
        <v>0</v>
      </c>
      <c r="T147" s="253">
        <f>S147*H147</f>
        <v>0</v>
      </c>
      <c r="U147" s="38"/>
      <c r="V147" s="38"/>
      <c r="W147" s="38"/>
      <c r="X147" s="38"/>
      <c r="Y147" s="38"/>
      <c r="Z147" s="38"/>
      <c r="AA147" s="38"/>
      <c r="AB147" s="38"/>
      <c r="AC147" s="38"/>
      <c r="AD147" s="38"/>
      <c r="AE147" s="38"/>
      <c r="AR147" s="254" t="s">
        <v>168</v>
      </c>
      <c r="AT147" s="254" t="s">
        <v>163</v>
      </c>
      <c r="AU147" s="254" t="s">
        <v>82</v>
      </c>
      <c r="AY147" s="17" t="s">
        <v>161</v>
      </c>
      <c r="BE147" s="255">
        <f>IF(N147="základní",J147,0)</f>
        <v>0</v>
      </c>
      <c r="BF147" s="255">
        <f>IF(N147="snížená",J147,0)</f>
        <v>0</v>
      </c>
      <c r="BG147" s="255">
        <f>IF(N147="zákl. přenesená",J147,0)</f>
        <v>0</v>
      </c>
      <c r="BH147" s="255">
        <f>IF(N147="sníž. přenesená",J147,0)</f>
        <v>0</v>
      </c>
      <c r="BI147" s="255">
        <f>IF(N147="nulová",J147,0)</f>
        <v>0</v>
      </c>
      <c r="BJ147" s="17" t="s">
        <v>80</v>
      </c>
      <c r="BK147" s="255">
        <f>ROUND(I147*H147,2)</f>
        <v>0</v>
      </c>
      <c r="BL147" s="17" t="s">
        <v>168</v>
      </c>
      <c r="BM147" s="254" t="s">
        <v>1847</v>
      </c>
    </row>
    <row r="148" s="2" customFormat="1">
      <c r="A148" s="38"/>
      <c r="B148" s="39"/>
      <c r="C148" s="40"/>
      <c r="D148" s="256" t="s">
        <v>170</v>
      </c>
      <c r="E148" s="40"/>
      <c r="F148" s="257" t="s">
        <v>200</v>
      </c>
      <c r="G148" s="40"/>
      <c r="H148" s="40"/>
      <c r="I148" s="154"/>
      <c r="J148" s="40"/>
      <c r="K148" s="40"/>
      <c r="L148" s="44"/>
      <c r="M148" s="258"/>
      <c r="N148" s="259"/>
      <c r="O148" s="91"/>
      <c r="P148" s="91"/>
      <c r="Q148" s="91"/>
      <c r="R148" s="91"/>
      <c r="S148" s="91"/>
      <c r="T148" s="92"/>
      <c r="U148" s="38"/>
      <c r="V148" s="38"/>
      <c r="W148" s="38"/>
      <c r="X148" s="38"/>
      <c r="Y148" s="38"/>
      <c r="Z148" s="38"/>
      <c r="AA148" s="38"/>
      <c r="AB148" s="38"/>
      <c r="AC148" s="38"/>
      <c r="AD148" s="38"/>
      <c r="AE148" s="38"/>
      <c r="AT148" s="17" t="s">
        <v>170</v>
      </c>
      <c r="AU148" s="17" t="s">
        <v>82</v>
      </c>
    </row>
    <row r="149" s="2" customFormat="1">
      <c r="A149" s="38"/>
      <c r="B149" s="39"/>
      <c r="C149" s="40"/>
      <c r="D149" s="256" t="s">
        <v>172</v>
      </c>
      <c r="E149" s="40"/>
      <c r="F149" s="260" t="s">
        <v>201</v>
      </c>
      <c r="G149" s="40"/>
      <c r="H149" s="40"/>
      <c r="I149" s="154"/>
      <c r="J149" s="40"/>
      <c r="K149" s="40"/>
      <c r="L149" s="44"/>
      <c r="M149" s="258"/>
      <c r="N149" s="259"/>
      <c r="O149" s="91"/>
      <c r="P149" s="91"/>
      <c r="Q149" s="91"/>
      <c r="R149" s="91"/>
      <c r="S149" s="91"/>
      <c r="T149" s="92"/>
      <c r="U149" s="38"/>
      <c r="V149" s="38"/>
      <c r="W149" s="38"/>
      <c r="X149" s="38"/>
      <c r="Y149" s="38"/>
      <c r="Z149" s="38"/>
      <c r="AA149" s="38"/>
      <c r="AB149" s="38"/>
      <c r="AC149" s="38"/>
      <c r="AD149" s="38"/>
      <c r="AE149" s="38"/>
      <c r="AT149" s="17" t="s">
        <v>172</v>
      </c>
      <c r="AU149" s="17" t="s">
        <v>82</v>
      </c>
    </row>
    <row r="150" s="2" customFormat="1">
      <c r="A150" s="38"/>
      <c r="B150" s="39"/>
      <c r="C150" s="40"/>
      <c r="D150" s="256" t="s">
        <v>195</v>
      </c>
      <c r="E150" s="40"/>
      <c r="F150" s="260" t="s">
        <v>1435</v>
      </c>
      <c r="G150" s="40"/>
      <c r="H150" s="40"/>
      <c r="I150" s="154"/>
      <c r="J150" s="40"/>
      <c r="K150" s="40"/>
      <c r="L150" s="44"/>
      <c r="M150" s="258"/>
      <c r="N150" s="259"/>
      <c r="O150" s="91"/>
      <c r="P150" s="91"/>
      <c r="Q150" s="91"/>
      <c r="R150" s="91"/>
      <c r="S150" s="91"/>
      <c r="T150" s="92"/>
      <c r="U150" s="38"/>
      <c r="V150" s="38"/>
      <c r="W150" s="38"/>
      <c r="X150" s="38"/>
      <c r="Y150" s="38"/>
      <c r="Z150" s="38"/>
      <c r="AA150" s="38"/>
      <c r="AB150" s="38"/>
      <c r="AC150" s="38"/>
      <c r="AD150" s="38"/>
      <c r="AE150" s="38"/>
      <c r="AT150" s="17" t="s">
        <v>195</v>
      </c>
      <c r="AU150" s="17" t="s">
        <v>82</v>
      </c>
    </row>
    <row r="151" s="14" customFormat="1">
      <c r="A151" s="14"/>
      <c r="B151" s="271"/>
      <c r="C151" s="272"/>
      <c r="D151" s="256" t="s">
        <v>174</v>
      </c>
      <c r="E151" s="273" t="s">
        <v>1</v>
      </c>
      <c r="F151" s="274" t="s">
        <v>1848</v>
      </c>
      <c r="G151" s="272"/>
      <c r="H151" s="275">
        <v>18</v>
      </c>
      <c r="I151" s="276"/>
      <c r="J151" s="272"/>
      <c r="K151" s="272"/>
      <c r="L151" s="277"/>
      <c r="M151" s="278"/>
      <c r="N151" s="279"/>
      <c r="O151" s="279"/>
      <c r="P151" s="279"/>
      <c r="Q151" s="279"/>
      <c r="R151" s="279"/>
      <c r="S151" s="279"/>
      <c r="T151" s="280"/>
      <c r="U151" s="14"/>
      <c r="V151" s="14"/>
      <c r="W151" s="14"/>
      <c r="X151" s="14"/>
      <c r="Y151" s="14"/>
      <c r="Z151" s="14"/>
      <c r="AA151" s="14"/>
      <c r="AB151" s="14"/>
      <c r="AC151" s="14"/>
      <c r="AD151" s="14"/>
      <c r="AE151" s="14"/>
      <c r="AT151" s="281" t="s">
        <v>174</v>
      </c>
      <c r="AU151" s="281" t="s">
        <v>82</v>
      </c>
      <c r="AV151" s="14" t="s">
        <v>82</v>
      </c>
      <c r="AW151" s="14" t="s">
        <v>30</v>
      </c>
      <c r="AX151" s="14" t="s">
        <v>80</v>
      </c>
      <c r="AY151" s="281" t="s">
        <v>161</v>
      </c>
    </row>
    <row r="152" s="2" customFormat="1" ht="16.5" customHeight="1">
      <c r="A152" s="38"/>
      <c r="B152" s="39"/>
      <c r="C152" s="243" t="s">
        <v>203</v>
      </c>
      <c r="D152" s="243" t="s">
        <v>163</v>
      </c>
      <c r="E152" s="244" t="s">
        <v>204</v>
      </c>
      <c r="F152" s="245" t="s">
        <v>205</v>
      </c>
      <c r="G152" s="246" t="s">
        <v>183</v>
      </c>
      <c r="H152" s="247">
        <v>9.4800000000000004</v>
      </c>
      <c r="I152" s="248"/>
      <c r="J152" s="249">
        <f>ROUND(I152*H152,2)</f>
        <v>0</v>
      </c>
      <c r="K152" s="245" t="s">
        <v>167</v>
      </c>
      <c r="L152" s="44"/>
      <c r="M152" s="250" t="s">
        <v>1</v>
      </c>
      <c r="N152" s="251" t="s">
        <v>38</v>
      </c>
      <c r="O152" s="91"/>
      <c r="P152" s="252">
        <f>O152*H152</f>
        <v>0</v>
      </c>
      <c r="Q152" s="252">
        <v>0</v>
      </c>
      <c r="R152" s="252">
        <f>Q152*H152</f>
        <v>0</v>
      </c>
      <c r="S152" s="252">
        <v>0</v>
      </c>
      <c r="T152" s="253">
        <f>S152*H152</f>
        <v>0</v>
      </c>
      <c r="U152" s="38"/>
      <c r="V152" s="38"/>
      <c r="W152" s="38"/>
      <c r="X152" s="38"/>
      <c r="Y152" s="38"/>
      <c r="Z152" s="38"/>
      <c r="AA152" s="38"/>
      <c r="AB152" s="38"/>
      <c r="AC152" s="38"/>
      <c r="AD152" s="38"/>
      <c r="AE152" s="38"/>
      <c r="AR152" s="254" t="s">
        <v>168</v>
      </c>
      <c r="AT152" s="254" t="s">
        <v>163</v>
      </c>
      <c r="AU152" s="254" t="s">
        <v>82</v>
      </c>
      <c r="AY152" s="17" t="s">
        <v>161</v>
      </c>
      <c r="BE152" s="255">
        <f>IF(N152="základní",J152,0)</f>
        <v>0</v>
      </c>
      <c r="BF152" s="255">
        <f>IF(N152="snížená",J152,0)</f>
        <v>0</v>
      </c>
      <c r="BG152" s="255">
        <f>IF(N152="zákl. přenesená",J152,0)</f>
        <v>0</v>
      </c>
      <c r="BH152" s="255">
        <f>IF(N152="sníž. přenesená",J152,0)</f>
        <v>0</v>
      </c>
      <c r="BI152" s="255">
        <f>IF(N152="nulová",J152,0)</f>
        <v>0</v>
      </c>
      <c r="BJ152" s="17" t="s">
        <v>80</v>
      </c>
      <c r="BK152" s="255">
        <f>ROUND(I152*H152,2)</f>
        <v>0</v>
      </c>
      <c r="BL152" s="17" t="s">
        <v>168</v>
      </c>
      <c r="BM152" s="254" t="s">
        <v>1849</v>
      </c>
    </row>
    <row r="153" s="2" customFormat="1">
      <c r="A153" s="38"/>
      <c r="B153" s="39"/>
      <c r="C153" s="40"/>
      <c r="D153" s="256" t="s">
        <v>170</v>
      </c>
      <c r="E153" s="40"/>
      <c r="F153" s="257" t="s">
        <v>207</v>
      </c>
      <c r="G153" s="40"/>
      <c r="H153" s="40"/>
      <c r="I153" s="154"/>
      <c r="J153" s="40"/>
      <c r="K153" s="40"/>
      <c r="L153" s="44"/>
      <c r="M153" s="258"/>
      <c r="N153" s="259"/>
      <c r="O153" s="91"/>
      <c r="P153" s="91"/>
      <c r="Q153" s="91"/>
      <c r="R153" s="91"/>
      <c r="S153" s="91"/>
      <c r="T153" s="92"/>
      <c r="U153" s="38"/>
      <c r="V153" s="38"/>
      <c r="W153" s="38"/>
      <c r="X153" s="38"/>
      <c r="Y153" s="38"/>
      <c r="Z153" s="38"/>
      <c r="AA153" s="38"/>
      <c r="AB153" s="38"/>
      <c r="AC153" s="38"/>
      <c r="AD153" s="38"/>
      <c r="AE153" s="38"/>
      <c r="AT153" s="17" t="s">
        <v>170</v>
      </c>
      <c r="AU153" s="17" t="s">
        <v>82</v>
      </c>
    </row>
    <row r="154" s="2" customFormat="1">
      <c r="A154" s="38"/>
      <c r="B154" s="39"/>
      <c r="C154" s="40"/>
      <c r="D154" s="256" t="s">
        <v>172</v>
      </c>
      <c r="E154" s="40"/>
      <c r="F154" s="260" t="s">
        <v>208</v>
      </c>
      <c r="G154" s="40"/>
      <c r="H154" s="40"/>
      <c r="I154" s="154"/>
      <c r="J154" s="40"/>
      <c r="K154" s="40"/>
      <c r="L154" s="44"/>
      <c r="M154" s="258"/>
      <c r="N154" s="259"/>
      <c r="O154" s="91"/>
      <c r="P154" s="91"/>
      <c r="Q154" s="91"/>
      <c r="R154" s="91"/>
      <c r="S154" s="91"/>
      <c r="T154" s="92"/>
      <c r="U154" s="38"/>
      <c r="V154" s="38"/>
      <c r="W154" s="38"/>
      <c r="X154" s="38"/>
      <c r="Y154" s="38"/>
      <c r="Z154" s="38"/>
      <c r="AA154" s="38"/>
      <c r="AB154" s="38"/>
      <c r="AC154" s="38"/>
      <c r="AD154" s="38"/>
      <c r="AE154" s="38"/>
      <c r="AT154" s="17" t="s">
        <v>172</v>
      </c>
      <c r="AU154" s="17" t="s">
        <v>82</v>
      </c>
    </row>
    <row r="155" s="13" customFormat="1">
      <c r="A155" s="13"/>
      <c r="B155" s="261"/>
      <c r="C155" s="262"/>
      <c r="D155" s="256" t="s">
        <v>174</v>
      </c>
      <c r="E155" s="263" t="s">
        <v>1</v>
      </c>
      <c r="F155" s="264" t="s">
        <v>1850</v>
      </c>
      <c r="G155" s="262"/>
      <c r="H155" s="263" t="s">
        <v>1</v>
      </c>
      <c r="I155" s="265"/>
      <c r="J155" s="262"/>
      <c r="K155" s="262"/>
      <c r="L155" s="266"/>
      <c r="M155" s="267"/>
      <c r="N155" s="268"/>
      <c r="O155" s="268"/>
      <c r="P155" s="268"/>
      <c r="Q155" s="268"/>
      <c r="R155" s="268"/>
      <c r="S155" s="268"/>
      <c r="T155" s="269"/>
      <c r="U155" s="13"/>
      <c r="V155" s="13"/>
      <c r="W155" s="13"/>
      <c r="X155" s="13"/>
      <c r="Y155" s="13"/>
      <c r="Z155" s="13"/>
      <c r="AA155" s="13"/>
      <c r="AB155" s="13"/>
      <c r="AC155" s="13"/>
      <c r="AD155" s="13"/>
      <c r="AE155" s="13"/>
      <c r="AT155" s="270" t="s">
        <v>174</v>
      </c>
      <c r="AU155" s="270" t="s">
        <v>82</v>
      </c>
      <c r="AV155" s="13" t="s">
        <v>80</v>
      </c>
      <c r="AW155" s="13" t="s">
        <v>30</v>
      </c>
      <c r="AX155" s="13" t="s">
        <v>73</v>
      </c>
      <c r="AY155" s="270" t="s">
        <v>161</v>
      </c>
    </row>
    <row r="156" s="14" customFormat="1">
      <c r="A156" s="14"/>
      <c r="B156" s="271"/>
      <c r="C156" s="272"/>
      <c r="D156" s="256" t="s">
        <v>174</v>
      </c>
      <c r="E156" s="273" t="s">
        <v>1</v>
      </c>
      <c r="F156" s="274" t="s">
        <v>1851</v>
      </c>
      <c r="G156" s="272"/>
      <c r="H156" s="275">
        <v>4.6799999999999997</v>
      </c>
      <c r="I156" s="276"/>
      <c r="J156" s="272"/>
      <c r="K156" s="272"/>
      <c r="L156" s="277"/>
      <c r="M156" s="278"/>
      <c r="N156" s="279"/>
      <c r="O156" s="279"/>
      <c r="P156" s="279"/>
      <c r="Q156" s="279"/>
      <c r="R156" s="279"/>
      <c r="S156" s="279"/>
      <c r="T156" s="280"/>
      <c r="U156" s="14"/>
      <c r="V156" s="14"/>
      <c r="W156" s="14"/>
      <c r="X156" s="14"/>
      <c r="Y156" s="14"/>
      <c r="Z156" s="14"/>
      <c r="AA156" s="14"/>
      <c r="AB156" s="14"/>
      <c r="AC156" s="14"/>
      <c r="AD156" s="14"/>
      <c r="AE156" s="14"/>
      <c r="AT156" s="281" t="s">
        <v>174</v>
      </c>
      <c r="AU156" s="281" t="s">
        <v>82</v>
      </c>
      <c r="AV156" s="14" t="s">
        <v>82</v>
      </c>
      <c r="AW156" s="14" t="s">
        <v>30</v>
      </c>
      <c r="AX156" s="14" t="s">
        <v>73</v>
      </c>
      <c r="AY156" s="281" t="s">
        <v>161</v>
      </c>
    </row>
    <row r="157" s="14" customFormat="1">
      <c r="A157" s="14"/>
      <c r="B157" s="271"/>
      <c r="C157" s="272"/>
      <c r="D157" s="256" t="s">
        <v>174</v>
      </c>
      <c r="E157" s="273" t="s">
        <v>1</v>
      </c>
      <c r="F157" s="274" t="s">
        <v>1852</v>
      </c>
      <c r="G157" s="272"/>
      <c r="H157" s="275">
        <v>4.7999999999999998</v>
      </c>
      <c r="I157" s="276"/>
      <c r="J157" s="272"/>
      <c r="K157" s="272"/>
      <c r="L157" s="277"/>
      <c r="M157" s="278"/>
      <c r="N157" s="279"/>
      <c r="O157" s="279"/>
      <c r="P157" s="279"/>
      <c r="Q157" s="279"/>
      <c r="R157" s="279"/>
      <c r="S157" s="279"/>
      <c r="T157" s="280"/>
      <c r="U157" s="14"/>
      <c r="V157" s="14"/>
      <c r="W157" s="14"/>
      <c r="X157" s="14"/>
      <c r="Y157" s="14"/>
      <c r="Z157" s="14"/>
      <c r="AA157" s="14"/>
      <c r="AB157" s="14"/>
      <c r="AC157" s="14"/>
      <c r="AD157" s="14"/>
      <c r="AE157" s="14"/>
      <c r="AT157" s="281" t="s">
        <v>174</v>
      </c>
      <c r="AU157" s="281" t="s">
        <v>82</v>
      </c>
      <c r="AV157" s="14" t="s">
        <v>82</v>
      </c>
      <c r="AW157" s="14" t="s">
        <v>30</v>
      </c>
      <c r="AX157" s="14" t="s">
        <v>73</v>
      </c>
      <c r="AY157" s="281" t="s">
        <v>161</v>
      </c>
    </row>
    <row r="158" s="15" customFormat="1">
      <c r="A158" s="15"/>
      <c r="B158" s="282"/>
      <c r="C158" s="283"/>
      <c r="D158" s="256" t="s">
        <v>174</v>
      </c>
      <c r="E158" s="284" t="s">
        <v>1</v>
      </c>
      <c r="F158" s="285" t="s">
        <v>180</v>
      </c>
      <c r="G158" s="283"/>
      <c r="H158" s="286">
        <v>9.4800000000000004</v>
      </c>
      <c r="I158" s="287"/>
      <c r="J158" s="283"/>
      <c r="K158" s="283"/>
      <c r="L158" s="288"/>
      <c r="M158" s="289"/>
      <c r="N158" s="290"/>
      <c r="O158" s="290"/>
      <c r="P158" s="290"/>
      <c r="Q158" s="290"/>
      <c r="R158" s="290"/>
      <c r="S158" s="290"/>
      <c r="T158" s="291"/>
      <c r="U158" s="15"/>
      <c r="V158" s="15"/>
      <c r="W158" s="15"/>
      <c r="X158" s="15"/>
      <c r="Y158" s="15"/>
      <c r="Z158" s="15"/>
      <c r="AA158" s="15"/>
      <c r="AB158" s="15"/>
      <c r="AC158" s="15"/>
      <c r="AD158" s="15"/>
      <c r="AE158" s="15"/>
      <c r="AT158" s="292" t="s">
        <v>174</v>
      </c>
      <c r="AU158" s="292" t="s">
        <v>82</v>
      </c>
      <c r="AV158" s="15" t="s">
        <v>168</v>
      </c>
      <c r="AW158" s="15" t="s">
        <v>30</v>
      </c>
      <c r="AX158" s="15" t="s">
        <v>80</v>
      </c>
      <c r="AY158" s="292" t="s">
        <v>161</v>
      </c>
    </row>
    <row r="159" s="2" customFormat="1" ht="24" customHeight="1">
      <c r="A159" s="38"/>
      <c r="B159" s="39"/>
      <c r="C159" s="243" t="s">
        <v>211</v>
      </c>
      <c r="D159" s="243" t="s">
        <v>163</v>
      </c>
      <c r="E159" s="244" t="s">
        <v>845</v>
      </c>
      <c r="F159" s="245" t="s">
        <v>846</v>
      </c>
      <c r="G159" s="246" t="s">
        <v>183</v>
      </c>
      <c r="H159" s="247">
        <v>52.338999999999999</v>
      </c>
      <c r="I159" s="248"/>
      <c r="J159" s="249">
        <f>ROUND(I159*H159,2)</f>
        <v>0</v>
      </c>
      <c r="K159" s="245" t="s">
        <v>167</v>
      </c>
      <c r="L159" s="44"/>
      <c r="M159" s="250" t="s">
        <v>1</v>
      </c>
      <c r="N159" s="251" t="s">
        <v>38</v>
      </c>
      <c r="O159" s="91"/>
      <c r="P159" s="252">
        <f>O159*H159</f>
        <v>0</v>
      </c>
      <c r="Q159" s="252">
        <v>0</v>
      </c>
      <c r="R159" s="252">
        <f>Q159*H159</f>
        <v>0</v>
      </c>
      <c r="S159" s="252">
        <v>0</v>
      </c>
      <c r="T159" s="253">
        <f>S159*H159</f>
        <v>0</v>
      </c>
      <c r="U159" s="38"/>
      <c r="V159" s="38"/>
      <c r="W159" s="38"/>
      <c r="X159" s="38"/>
      <c r="Y159" s="38"/>
      <c r="Z159" s="38"/>
      <c r="AA159" s="38"/>
      <c r="AB159" s="38"/>
      <c r="AC159" s="38"/>
      <c r="AD159" s="38"/>
      <c r="AE159" s="38"/>
      <c r="AR159" s="254" t="s">
        <v>168</v>
      </c>
      <c r="AT159" s="254" t="s">
        <v>163</v>
      </c>
      <c r="AU159" s="254" t="s">
        <v>82</v>
      </c>
      <c r="AY159" s="17" t="s">
        <v>161</v>
      </c>
      <c r="BE159" s="255">
        <f>IF(N159="základní",J159,0)</f>
        <v>0</v>
      </c>
      <c r="BF159" s="255">
        <f>IF(N159="snížená",J159,0)</f>
        <v>0</v>
      </c>
      <c r="BG159" s="255">
        <f>IF(N159="zákl. přenesená",J159,0)</f>
        <v>0</v>
      </c>
      <c r="BH159" s="255">
        <f>IF(N159="sníž. přenesená",J159,0)</f>
        <v>0</v>
      </c>
      <c r="BI159" s="255">
        <f>IF(N159="nulová",J159,0)</f>
        <v>0</v>
      </c>
      <c r="BJ159" s="17" t="s">
        <v>80</v>
      </c>
      <c r="BK159" s="255">
        <f>ROUND(I159*H159,2)</f>
        <v>0</v>
      </c>
      <c r="BL159" s="17" t="s">
        <v>168</v>
      </c>
      <c r="BM159" s="254" t="s">
        <v>1853</v>
      </c>
    </row>
    <row r="160" s="2" customFormat="1">
      <c r="A160" s="38"/>
      <c r="B160" s="39"/>
      <c r="C160" s="40"/>
      <c r="D160" s="256" t="s">
        <v>170</v>
      </c>
      <c r="E160" s="40"/>
      <c r="F160" s="257" t="s">
        <v>848</v>
      </c>
      <c r="G160" s="40"/>
      <c r="H160" s="40"/>
      <c r="I160" s="154"/>
      <c r="J160" s="40"/>
      <c r="K160" s="40"/>
      <c r="L160" s="44"/>
      <c r="M160" s="258"/>
      <c r="N160" s="259"/>
      <c r="O160" s="91"/>
      <c r="P160" s="91"/>
      <c r="Q160" s="91"/>
      <c r="R160" s="91"/>
      <c r="S160" s="91"/>
      <c r="T160" s="92"/>
      <c r="U160" s="38"/>
      <c r="V160" s="38"/>
      <c r="W160" s="38"/>
      <c r="X160" s="38"/>
      <c r="Y160" s="38"/>
      <c r="Z160" s="38"/>
      <c r="AA160" s="38"/>
      <c r="AB160" s="38"/>
      <c r="AC160" s="38"/>
      <c r="AD160" s="38"/>
      <c r="AE160" s="38"/>
      <c r="AT160" s="17" t="s">
        <v>170</v>
      </c>
      <c r="AU160" s="17" t="s">
        <v>82</v>
      </c>
    </row>
    <row r="161" s="2" customFormat="1">
      <c r="A161" s="38"/>
      <c r="B161" s="39"/>
      <c r="C161" s="40"/>
      <c r="D161" s="256" t="s">
        <v>172</v>
      </c>
      <c r="E161" s="40"/>
      <c r="F161" s="260" t="s">
        <v>849</v>
      </c>
      <c r="G161" s="40"/>
      <c r="H161" s="40"/>
      <c r="I161" s="154"/>
      <c r="J161" s="40"/>
      <c r="K161" s="40"/>
      <c r="L161" s="44"/>
      <c r="M161" s="258"/>
      <c r="N161" s="259"/>
      <c r="O161" s="91"/>
      <c r="P161" s="91"/>
      <c r="Q161" s="91"/>
      <c r="R161" s="91"/>
      <c r="S161" s="91"/>
      <c r="T161" s="92"/>
      <c r="U161" s="38"/>
      <c r="V161" s="38"/>
      <c r="W161" s="38"/>
      <c r="X161" s="38"/>
      <c r="Y161" s="38"/>
      <c r="Z161" s="38"/>
      <c r="AA161" s="38"/>
      <c r="AB161" s="38"/>
      <c r="AC161" s="38"/>
      <c r="AD161" s="38"/>
      <c r="AE161" s="38"/>
      <c r="AT161" s="17" t="s">
        <v>172</v>
      </c>
      <c r="AU161" s="17" t="s">
        <v>82</v>
      </c>
    </row>
    <row r="162" s="14" customFormat="1">
      <c r="A162" s="14"/>
      <c r="B162" s="271"/>
      <c r="C162" s="272"/>
      <c r="D162" s="256" t="s">
        <v>174</v>
      </c>
      <c r="E162" s="273" t="s">
        <v>1</v>
      </c>
      <c r="F162" s="274" t="s">
        <v>1854</v>
      </c>
      <c r="G162" s="272"/>
      <c r="H162" s="275">
        <v>52.338999999999999</v>
      </c>
      <c r="I162" s="276"/>
      <c r="J162" s="272"/>
      <c r="K162" s="272"/>
      <c r="L162" s="277"/>
      <c r="M162" s="278"/>
      <c r="N162" s="279"/>
      <c r="O162" s="279"/>
      <c r="P162" s="279"/>
      <c r="Q162" s="279"/>
      <c r="R162" s="279"/>
      <c r="S162" s="279"/>
      <c r="T162" s="280"/>
      <c r="U162" s="14"/>
      <c r="V162" s="14"/>
      <c r="W162" s="14"/>
      <c r="X162" s="14"/>
      <c r="Y162" s="14"/>
      <c r="Z162" s="14"/>
      <c r="AA162" s="14"/>
      <c r="AB162" s="14"/>
      <c r="AC162" s="14"/>
      <c r="AD162" s="14"/>
      <c r="AE162" s="14"/>
      <c r="AT162" s="281" t="s">
        <v>174</v>
      </c>
      <c r="AU162" s="281" t="s">
        <v>82</v>
      </c>
      <c r="AV162" s="14" t="s">
        <v>82</v>
      </c>
      <c r="AW162" s="14" t="s">
        <v>30</v>
      </c>
      <c r="AX162" s="14" t="s">
        <v>80</v>
      </c>
      <c r="AY162" s="281" t="s">
        <v>161</v>
      </c>
    </row>
    <row r="163" s="2" customFormat="1" ht="24" customHeight="1">
      <c r="A163" s="38"/>
      <c r="B163" s="39"/>
      <c r="C163" s="243" t="s">
        <v>218</v>
      </c>
      <c r="D163" s="243" t="s">
        <v>163</v>
      </c>
      <c r="E163" s="244" t="s">
        <v>1855</v>
      </c>
      <c r="F163" s="245" t="s">
        <v>1856</v>
      </c>
      <c r="G163" s="246" t="s">
        <v>183</v>
      </c>
      <c r="H163" s="247">
        <v>52.338999999999999</v>
      </c>
      <c r="I163" s="248"/>
      <c r="J163" s="249">
        <f>ROUND(I163*H163,2)</f>
        <v>0</v>
      </c>
      <c r="K163" s="245" t="s">
        <v>167</v>
      </c>
      <c r="L163" s="44"/>
      <c r="M163" s="250" t="s">
        <v>1</v>
      </c>
      <c r="N163" s="251" t="s">
        <v>38</v>
      </c>
      <c r="O163" s="91"/>
      <c r="P163" s="252">
        <f>O163*H163</f>
        <v>0</v>
      </c>
      <c r="Q163" s="252">
        <v>0</v>
      </c>
      <c r="R163" s="252">
        <f>Q163*H163</f>
        <v>0</v>
      </c>
      <c r="S163" s="252">
        <v>0</v>
      </c>
      <c r="T163" s="253">
        <f>S163*H163</f>
        <v>0</v>
      </c>
      <c r="U163" s="38"/>
      <c r="V163" s="38"/>
      <c r="W163" s="38"/>
      <c r="X163" s="38"/>
      <c r="Y163" s="38"/>
      <c r="Z163" s="38"/>
      <c r="AA163" s="38"/>
      <c r="AB163" s="38"/>
      <c r="AC163" s="38"/>
      <c r="AD163" s="38"/>
      <c r="AE163" s="38"/>
      <c r="AR163" s="254" t="s">
        <v>168</v>
      </c>
      <c r="AT163" s="254" t="s">
        <v>163</v>
      </c>
      <c r="AU163" s="254" t="s">
        <v>82</v>
      </c>
      <c r="AY163" s="17" t="s">
        <v>161</v>
      </c>
      <c r="BE163" s="255">
        <f>IF(N163="základní",J163,0)</f>
        <v>0</v>
      </c>
      <c r="BF163" s="255">
        <f>IF(N163="snížená",J163,0)</f>
        <v>0</v>
      </c>
      <c r="BG163" s="255">
        <f>IF(N163="zákl. přenesená",J163,0)</f>
        <v>0</v>
      </c>
      <c r="BH163" s="255">
        <f>IF(N163="sníž. přenesená",J163,0)</f>
        <v>0</v>
      </c>
      <c r="BI163" s="255">
        <f>IF(N163="nulová",J163,0)</f>
        <v>0</v>
      </c>
      <c r="BJ163" s="17" t="s">
        <v>80</v>
      </c>
      <c r="BK163" s="255">
        <f>ROUND(I163*H163,2)</f>
        <v>0</v>
      </c>
      <c r="BL163" s="17" t="s">
        <v>168</v>
      </c>
      <c r="BM163" s="254" t="s">
        <v>1857</v>
      </c>
    </row>
    <row r="164" s="2" customFormat="1">
      <c r="A164" s="38"/>
      <c r="B164" s="39"/>
      <c r="C164" s="40"/>
      <c r="D164" s="256" t="s">
        <v>170</v>
      </c>
      <c r="E164" s="40"/>
      <c r="F164" s="257" t="s">
        <v>1858</v>
      </c>
      <c r="G164" s="40"/>
      <c r="H164" s="40"/>
      <c r="I164" s="154"/>
      <c r="J164" s="40"/>
      <c r="K164" s="40"/>
      <c r="L164" s="44"/>
      <c r="M164" s="258"/>
      <c r="N164" s="259"/>
      <c r="O164" s="91"/>
      <c r="P164" s="91"/>
      <c r="Q164" s="91"/>
      <c r="R164" s="91"/>
      <c r="S164" s="91"/>
      <c r="T164" s="92"/>
      <c r="U164" s="38"/>
      <c r="V164" s="38"/>
      <c r="W164" s="38"/>
      <c r="X164" s="38"/>
      <c r="Y164" s="38"/>
      <c r="Z164" s="38"/>
      <c r="AA164" s="38"/>
      <c r="AB164" s="38"/>
      <c r="AC164" s="38"/>
      <c r="AD164" s="38"/>
      <c r="AE164" s="38"/>
      <c r="AT164" s="17" t="s">
        <v>170</v>
      </c>
      <c r="AU164" s="17" t="s">
        <v>82</v>
      </c>
    </row>
    <row r="165" s="2" customFormat="1">
      <c r="A165" s="38"/>
      <c r="B165" s="39"/>
      <c r="C165" s="40"/>
      <c r="D165" s="256" t="s">
        <v>172</v>
      </c>
      <c r="E165" s="40"/>
      <c r="F165" s="260" t="s">
        <v>849</v>
      </c>
      <c r="G165" s="40"/>
      <c r="H165" s="40"/>
      <c r="I165" s="154"/>
      <c r="J165" s="40"/>
      <c r="K165" s="40"/>
      <c r="L165" s="44"/>
      <c r="M165" s="258"/>
      <c r="N165" s="259"/>
      <c r="O165" s="91"/>
      <c r="P165" s="91"/>
      <c r="Q165" s="91"/>
      <c r="R165" s="91"/>
      <c r="S165" s="91"/>
      <c r="T165" s="92"/>
      <c r="U165" s="38"/>
      <c r="V165" s="38"/>
      <c r="W165" s="38"/>
      <c r="X165" s="38"/>
      <c r="Y165" s="38"/>
      <c r="Z165" s="38"/>
      <c r="AA165" s="38"/>
      <c r="AB165" s="38"/>
      <c r="AC165" s="38"/>
      <c r="AD165" s="38"/>
      <c r="AE165" s="38"/>
      <c r="AT165" s="17" t="s">
        <v>172</v>
      </c>
      <c r="AU165" s="17" t="s">
        <v>82</v>
      </c>
    </row>
    <row r="166" s="2" customFormat="1" ht="24" customHeight="1">
      <c r="A166" s="38"/>
      <c r="B166" s="39"/>
      <c r="C166" s="243" t="s">
        <v>227</v>
      </c>
      <c r="D166" s="243" t="s">
        <v>163</v>
      </c>
      <c r="E166" s="244" t="s">
        <v>852</v>
      </c>
      <c r="F166" s="245" t="s">
        <v>853</v>
      </c>
      <c r="G166" s="246" t="s">
        <v>183</v>
      </c>
      <c r="H166" s="247">
        <v>26.170000000000002</v>
      </c>
      <c r="I166" s="248"/>
      <c r="J166" s="249">
        <f>ROUND(I166*H166,2)</f>
        <v>0</v>
      </c>
      <c r="K166" s="245" t="s">
        <v>167</v>
      </c>
      <c r="L166" s="44"/>
      <c r="M166" s="250" t="s">
        <v>1</v>
      </c>
      <c r="N166" s="251" t="s">
        <v>38</v>
      </c>
      <c r="O166" s="91"/>
      <c r="P166" s="252">
        <f>O166*H166</f>
        <v>0</v>
      </c>
      <c r="Q166" s="252">
        <v>0</v>
      </c>
      <c r="R166" s="252">
        <f>Q166*H166</f>
        <v>0</v>
      </c>
      <c r="S166" s="252">
        <v>0</v>
      </c>
      <c r="T166" s="253">
        <f>S166*H166</f>
        <v>0</v>
      </c>
      <c r="U166" s="38"/>
      <c r="V166" s="38"/>
      <c r="W166" s="38"/>
      <c r="X166" s="38"/>
      <c r="Y166" s="38"/>
      <c r="Z166" s="38"/>
      <c r="AA166" s="38"/>
      <c r="AB166" s="38"/>
      <c r="AC166" s="38"/>
      <c r="AD166" s="38"/>
      <c r="AE166" s="38"/>
      <c r="AR166" s="254" t="s">
        <v>168</v>
      </c>
      <c r="AT166" s="254" t="s">
        <v>163</v>
      </c>
      <c r="AU166" s="254" t="s">
        <v>82</v>
      </c>
      <c r="AY166" s="17" t="s">
        <v>161</v>
      </c>
      <c r="BE166" s="255">
        <f>IF(N166="základní",J166,0)</f>
        <v>0</v>
      </c>
      <c r="BF166" s="255">
        <f>IF(N166="snížená",J166,0)</f>
        <v>0</v>
      </c>
      <c r="BG166" s="255">
        <f>IF(N166="zákl. přenesená",J166,0)</f>
        <v>0</v>
      </c>
      <c r="BH166" s="255">
        <f>IF(N166="sníž. přenesená",J166,0)</f>
        <v>0</v>
      </c>
      <c r="BI166" s="255">
        <f>IF(N166="nulová",J166,0)</f>
        <v>0</v>
      </c>
      <c r="BJ166" s="17" t="s">
        <v>80</v>
      </c>
      <c r="BK166" s="255">
        <f>ROUND(I166*H166,2)</f>
        <v>0</v>
      </c>
      <c r="BL166" s="17" t="s">
        <v>168</v>
      </c>
      <c r="BM166" s="254" t="s">
        <v>1859</v>
      </c>
    </row>
    <row r="167" s="2" customFormat="1">
      <c r="A167" s="38"/>
      <c r="B167" s="39"/>
      <c r="C167" s="40"/>
      <c r="D167" s="256" t="s">
        <v>170</v>
      </c>
      <c r="E167" s="40"/>
      <c r="F167" s="257" t="s">
        <v>855</v>
      </c>
      <c r="G167" s="40"/>
      <c r="H167" s="40"/>
      <c r="I167" s="154"/>
      <c r="J167" s="40"/>
      <c r="K167" s="40"/>
      <c r="L167" s="44"/>
      <c r="M167" s="258"/>
      <c r="N167" s="259"/>
      <c r="O167" s="91"/>
      <c r="P167" s="91"/>
      <c r="Q167" s="91"/>
      <c r="R167" s="91"/>
      <c r="S167" s="91"/>
      <c r="T167" s="92"/>
      <c r="U167" s="38"/>
      <c r="V167" s="38"/>
      <c r="W167" s="38"/>
      <c r="X167" s="38"/>
      <c r="Y167" s="38"/>
      <c r="Z167" s="38"/>
      <c r="AA167" s="38"/>
      <c r="AB167" s="38"/>
      <c r="AC167" s="38"/>
      <c r="AD167" s="38"/>
      <c r="AE167" s="38"/>
      <c r="AT167" s="17" t="s">
        <v>170</v>
      </c>
      <c r="AU167" s="17" t="s">
        <v>82</v>
      </c>
    </row>
    <row r="168" s="2" customFormat="1">
      <c r="A168" s="38"/>
      <c r="B168" s="39"/>
      <c r="C168" s="40"/>
      <c r="D168" s="256" t="s">
        <v>172</v>
      </c>
      <c r="E168" s="40"/>
      <c r="F168" s="260" t="s">
        <v>849</v>
      </c>
      <c r="G168" s="40"/>
      <c r="H168" s="40"/>
      <c r="I168" s="154"/>
      <c r="J168" s="40"/>
      <c r="K168" s="40"/>
      <c r="L168" s="44"/>
      <c r="M168" s="258"/>
      <c r="N168" s="259"/>
      <c r="O168" s="91"/>
      <c r="P168" s="91"/>
      <c r="Q168" s="91"/>
      <c r="R168" s="91"/>
      <c r="S168" s="91"/>
      <c r="T168" s="92"/>
      <c r="U168" s="38"/>
      <c r="V168" s="38"/>
      <c r="W168" s="38"/>
      <c r="X168" s="38"/>
      <c r="Y168" s="38"/>
      <c r="Z168" s="38"/>
      <c r="AA168" s="38"/>
      <c r="AB168" s="38"/>
      <c r="AC168" s="38"/>
      <c r="AD168" s="38"/>
      <c r="AE168" s="38"/>
      <c r="AT168" s="17" t="s">
        <v>172</v>
      </c>
      <c r="AU168" s="17" t="s">
        <v>82</v>
      </c>
    </row>
    <row r="169" s="14" customFormat="1">
      <c r="A169" s="14"/>
      <c r="B169" s="271"/>
      <c r="C169" s="272"/>
      <c r="D169" s="256" t="s">
        <v>174</v>
      </c>
      <c r="E169" s="273" t="s">
        <v>1</v>
      </c>
      <c r="F169" s="274" t="s">
        <v>1860</v>
      </c>
      <c r="G169" s="272"/>
      <c r="H169" s="275">
        <v>26.170000000000002</v>
      </c>
      <c r="I169" s="276"/>
      <c r="J169" s="272"/>
      <c r="K169" s="272"/>
      <c r="L169" s="277"/>
      <c r="M169" s="278"/>
      <c r="N169" s="279"/>
      <c r="O169" s="279"/>
      <c r="P169" s="279"/>
      <c r="Q169" s="279"/>
      <c r="R169" s="279"/>
      <c r="S169" s="279"/>
      <c r="T169" s="280"/>
      <c r="U169" s="14"/>
      <c r="V169" s="14"/>
      <c r="W169" s="14"/>
      <c r="X169" s="14"/>
      <c r="Y169" s="14"/>
      <c r="Z169" s="14"/>
      <c r="AA169" s="14"/>
      <c r="AB169" s="14"/>
      <c r="AC169" s="14"/>
      <c r="AD169" s="14"/>
      <c r="AE169" s="14"/>
      <c r="AT169" s="281" t="s">
        <v>174</v>
      </c>
      <c r="AU169" s="281" t="s">
        <v>82</v>
      </c>
      <c r="AV169" s="14" t="s">
        <v>82</v>
      </c>
      <c r="AW169" s="14" t="s">
        <v>30</v>
      </c>
      <c r="AX169" s="14" t="s">
        <v>80</v>
      </c>
      <c r="AY169" s="281" t="s">
        <v>161</v>
      </c>
    </row>
    <row r="170" s="2" customFormat="1" ht="24" customHeight="1">
      <c r="A170" s="38"/>
      <c r="B170" s="39"/>
      <c r="C170" s="243" t="s">
        <v>233</v>
      </c>
      <c r="D170" s="243" t="s">
        <v>163</v>
      </c>
      <c r="E170" s="244" t="s">
        <v>857</v>
      </c>
      <c r="F170" s="245" t="s">
        <v>858</v>
      </c>
      <c r="G170" s="246" t="s">
        <v>183</v>
      </c>
      <c r="H170" s="247">
        <v>18</v>
      </c>
      <c r="I170" s="248"/>
      <c r="J170" s="249">
        <f>ROUND(I170*H170,2)</f>
        <v>0</v>
      </c>
      <c r="K170" s="245" t="s">
        <v>167</v>
      </c>
      <c r="L170" s="44"/>
      <c r="M170" s="250" t="s">
        <v>1</v>
      </c>
      <c r="N170" s="251" t="s">
        <v>38</v>
      </c>
      <c r="O170" s="91"/>
      <c r="P170" s="252">
        <f>O170*H170</f>
        <v>0</v>
      </c>
      <c r="Q170" s="252">
        <v>0</v>
      </c>
      <c r="R170" s="252">
        <f>Q170*H170</f>
        <v>0</v>
      </c>
      <c r="S170" s="252">
        <v>0</v>
      </c>
      <c r="T170" s="253">
        <f>S170*H170</f>
        <v>0</v>
      </c>
      <c r="U170" s="38"/>
      <c r="V170" s="38"/>
      <c r="W170" s="38"/>
      <c r="X170" s="38"/>
      <c r="Y170" s="38"/>
      <c r="Z170" s="38"/>
      <c r="AA170" s="38"/>
      <c r="AB170" s="38"/>
      <c r="AC170" s="38"/>
      <c r="AD170" s="38"/>
      <c r="AE170" s="38"/>
      <c r="AR170" s="254" t="s">
        <v>168</v>
      </c>
      <c r="AT170" s="254" t="s">
        <v>163</v>
      </c>
      <c r="AU170" s="254" t="s">
        <v>82</v>
      </c>
      <c r="AY170" s="17" t="s">
        <v>161</v>
      </c>
      <c r="BE170" s="255">
        <f>IF(N170="základní",J170,0)</f>
        <v>0</v>
      </c>
      <c r="BF170" s="255">
        <f>IF(N170="snížená",J170,0)</f>
        <v>0</v>
      </c>
      <c r="BG170" s="255">
        <f>IF(N170="zákl. přenesená",J170,0)</f>
        <v>0</v>
      </c>
      <c r="BH170" s="255">
        <f>IF(N170="sníž. přenesená",J170,0)</f>
        <v>0</v>
      </c>
      <c r="BI170" s="255">
        <f>IF(N170="nulová",J170,0)</f>
        <v>0</v>
      </c>
      <c r="BJ170" s="17" t="s">
        <v>80</v>
      </c>
      <c r="BK170" s="255">
        <f>ROUND(I170*H170,2)</f>
        <v>0</v>
      </c>
      <c r="BL170" s="17" t="s">
        <v>168</v>
      </c>
      <c r="BM170" s="254" t="s">
        <v>1861</v>
      </c>
    </row>
    <row r="171" s="2" customFormat="1">
      <c r="A171" s="38"/>
      <c r="B171" s="39"/>
      <c r="C171" s="40"/>
      <c r="D171" s="256" t="s">
        <v>170</v>
      </c>
      <c r="E171" s="40"/>
      <c r="F171" s="257" t="s">
        <v>860</v>
      </c>
      <c r="G171" s="40"/>
      <c r="H171" s="40"/>
      <c r="I171" s="154"/>
      <c r="J171" s="40"/>
      <c r="K171" s="40"/>
      <c r="L171" s="44"/>
      <c r="M171" s="258"/>
      <c r="N171" s="259"/>
      <c r="O171" s="91"/>
      <c r="P171" s="91"/>
      <c r="Q171" s="91"/>
      <c r="R171" s="91"/>
      <c r="S171" s="91"/>
      <c r="T171" s="92"/>
      <c r="U171" s="38"/>
      <c r="V171" s="38"/>
      <c r="W171" s="38"/>
      <c r="X171" s="38"/>
      <c r="Y171" s="38"/>
      <c r="Z171" s="38"/>
      <c r="AA171" s="38"/>
      <c r="AB171" s="38"/>
      <c r="AC171" s="38"/>
      <c r="AD171" s="38"/>
      <c r="AE171" s="38"/>
      <c r="AT171" s="17" t="s">
        <v>170</v>
      </c>
      <c r="AU171" s="17" t="s">
        <v>82</v>
      </c>
    </row>
    <row r="172" s="2" customFormat="1">
      <c r="A172" s="38"/>
      <c r="B172" s="39"/>
      <c r="C172" s="40"/>
      <c r="D172" s="256" t="s">
        <v>172</v>
      </c>
      <c r="E172" s="40"/>
      <c r="F172" s="260" t="s">
        <v>861</v>
      </c>
      <c r="G172" s="40"/>
      <c r="H172" s="40"/>
      <c r="I172" s="154"/>
      <c r="J172" s="40"/>
      <c r="K172" s="40"/>
      <c r="L172" s="44"/>
      <c r="M172" s="258"/>
      <c r="N172" s="259"/>
      <c r="O172" s="91"/>
      <c r="P172" s="91"/>
      <c r="Q172" s="91"/>
      <c r="R172" s="91"/>
      <c r="S172" s="91"/>
      <c r="T172" s="92"/>
      <c r="U172" s="38"/>
      <c r="V172" s="38"/>
      <c r="W172" s="38"/>
      <c r="X172" s="38"/>
      <c r="Y172" s="38"/>
      <c r="Z172" s="38"/>
      <c r="AA172" s="38"/>
      <c r="AB172" s="38"/>
      <c r="AC172" s="38"/>
      <c r="AD172" s="38"/>
      <c r="AE172" s="38"/>
      <c r="AT172" s="17" t="s">
        <v>172</v>
      </c>
      <c r="AU172" s="17" t="s">
        <v>82</v>
      </c>
    </row>
    <row r="173" s="14" customFormat="1">
      <c r="A173" s="14"/>
      <c r="B173" s="271"/>
      <c r="C173" s="272"/>
      <c r="D173" s="256" t="s">
        <v>174</v>
      </c>
      <c r="E173" s="273" t="s">
        <v>1</v>
      </c>
      <c r="F173" s="274" t="s">
        <v>1862</v>
      </c>
      <c r="G173" s="272"/>
      <c r="H173" s="275">
        <v>18</v>
      </c>
      <c r="I173" s="276"/>
      <c r="J173" s="272"/>
      <c r="K173" s="272"/>
      <c r="L173" s="277"/>
      <c r="M173" s="278"/>
      <c r="N173" s="279"/>
      <c r="O173" s="279"/>
      <c r="P173" s="279"/>
      <c r="Q173" s="279"/>
      <c r="R173" s="279"/>
      <c r="S173" s="279"/>
      <c r="T173" s="280"/>
      <c r="U173" s="14"/>
      <c r="V173" s="14"/>
      <c r="W173" s="14"/>
      <c r="X173" s="14"/>
      <c r="Y173" s="14"/>
      <c r="Z173" s="14"/>
      <c r="AA173" s="14"/>
      <c r="AB173" s="14"/>
      <c r="AC173" s="14"/>
      <c r="AD173" s="14"/>
      <c r="AE173" s="14"/>
      <c r="AT173" s="281" t="s">
        <v>174</v>
      </c>
      <c r="AU173" s="281" t="s">
        <v>82</v>
      </c>
      <c r="AV173" s="14" t="s">
        <v>82</v>
      </c>
      <c r="AW173" s="14" t="s">
        <v>30</v>
      </c>
      <c r="AX173" s="14" t="s">
        <v>80</v>
      </c>
      <c r="AY173" s="281" t="s">
        <v>161</v>
      </c>
    </row>
    <row r="174" s="2" customFormat="1" ht="24" customHeight="1">
      <c r="A174" s="38"/>
      <c r="B174" s="39"/>
      <c r="C174" s="243" t="s">
        <v>240</v>
      </c>
      <c r="D174" s="243" t="s">
        <v>163</v>
      </c>
      <c r="E174" s="244" t="s">
        <v>246</v>
      </c>
      <c r="F174" s="245" t="s">
        <v>247</v>
      </c>
      <c r="G174" s="246" t="s">
        <v>183</v>
      </c>
      <c r="H174" s="247">
        <v>9.4800000000000004</v>
      </c>
      <c r="I174" s="248"/>
      <c r="J174" s="249">
        <f>ROUND(I174*H174,2)</f>
        <v>0</v>
      </c>
      <c r="K174" s="245" t="s">
        <v>167</v>
      </c>
      <c r="L174" s="44"/>
      <c r="M174" s="250" t="s">
        <v>1</v>
      </c>
      <c r="N174" s="251" t="s">
        <v>38</v>
      </c>
      <c r="O174" s="91"/>
      <c r="P174" s="252">
        <f>O174*H174</f>
        <v>0</v>
      </c>
      <c r="Q174" s="252">
        <v>0</v>
      </c>
      <c r="R174" s="252">
        <f>Q174*H174</f>
        <v>0</v>
      </c>
      <c r="S174" s="252">
        <v>0</v>
      </c>
      <c r="T174" s="253">
        <f>S174*H174</f>
        <v>0</v>
      </c>
      <c r="U174" s="38"/>
      <c r="V174" s="38"/>
      <c r="W174" s="38"/>
      <c r="X174" s="38"/>
      <c r="Y174" s="38"/>
      <c r="Z174" s="38"/>
      <c r="AA174" s="38"/>
      <c r="AB174" s="38"/>
      <c r="AC174" s="38"/>
      <c r="AD174" s="38"/>
      <c r="AE174" s="38"/>
      <c r="AR174" s="254" t="s">
        <v>168</v>
      </c>
      <c r="AT174" s="254" t="s">
        <v>163</v>
      </c>
      <c r="AU174" s="254" t="s">
        <v>82</v>
      </c>
      <c r="AY174" s="17" t="s">
        <v>161</v>
      </c>
      <c r="BE174" s="255">
        <f>IF(N174="základní",J174,0)</f>
        <v>0</v>
      </c>
      <c r="BF174" s="255">
        <f>IF(N174="snížená",J174,0)</f>
        <v>0</v>
      </c>
      <c r="BG174" s="255">
        <f>IF(N174="zákl. přenesená",J174,0)</f>
        <v>0</v>
      </c>
      <c r="BH174" s="255">
        <f>IF(N174="sníž. přenesená",J174,0)</f>
        <v>0</v>
      </c>
      <c r="BI174" s="255">
        <f>IF(N174="nulová",J174,0)</f>
        <v>0</v>
      </c>
      <c r="BJ174" s="17" t="s">
        <v>80</v>
      </c>
      <c r="BK174" s="255">
        <f>ROUND(I174*H174,2)</f>
        <v>0</v>
      </c>
      <c r="BL174" s="17" t="s">
        <v>168</v>
      </c>
      <c r="BM174" s="254" t="s">
        <v>1863</v>
      </c>
    </row>
    <row r="175" s="2" customFormat="1">
      <c r="A175" s="38"/>
      <c r="B175" s="39"/>
      <c r="C175" s="40"/>
      <c r="D175" s="256" t="s">
        <v>170</v>
      </c>
      <c r="E175" s="40"/>
      <c r="F175" s="257" t="s">
        <v>249</v>
      </c>
      <c r="G175" s="40"/>
      <c r="H175" s="40"/>
      <c r="I175" s="154"/>
      <c r="J175" s="40"/>
      <c r="K175" s="40"/>
      <c r="L175" s="44"/>
      <c r="M175" s="258"/>
      <c r="N175" s="259"/>
      <c r="O175" s="91"/>
      <c r="P175" s="91"/>
      <c r="Q175" s="91"/>
      <c r="R175" s="91"/>
      <c r="S175" s="91"/>
      <c r="T175" s="92"/>
      <c r="U175" s="38"/>
      <c r="V175" s="38"/>
      <c r="W175" s="38"/>
      <c r="X175" s="38"/>
      <c r="Y175" s="38"/>
      <c r="Z175" s="38"/>
      <c r="AA175" s="38"/>
      <c r="AB175" s="38"/>
      <c r="AC175" s="38"/>
      <c r="AD175" s="38"/>
      <c r="AE175" s="38"/>
      <c r="AT175" s="17" t="s">
        <v>170</v>
      </c>
      <c r="AU175" s="17" t="s">
        <v>82</v>
      </c>
    </row>
    <row r="176" s="2" customFormat="1">
      <c r="A176" s="38"/>
      <c r="B176" s="39"/>
      <c r="C176" s="40"/>
      <c r="D176" s="256" t="s">
        <v>172</v>
      </c>
      <c r="E176" s="40"/>
      <c r="F176" s="260" t="s">
        <v>250</v>
      </c>
      <c r="G176" s="40"/>
      <c r="H176" s="40"/>
      <c r="I176" s="154"/>
      <c r="J176" s="40"/>
      <c r="K176" s="40"/>
      <c r="L176" s="44"/>
      <c r="M176" s="258"/>
      <c r="N176" s="259"/>
      <c r="O176" s="91"/>
      <c r="P176" s="91"/>
      <c r="Q176" s="91"/>
      <c r="R176" s="91"/>
      <c r="S176" s="91"/>
      <c r="T176" s="92"/>
      <c r="U176" s="38"/>
      <c r="V176" s="38"/>
      <c r="W176" s="38"/>
      <c r="X176" s="38"/>
      <c r="Y176" s="38"/>
      <c r="Z176" s="38"/>
      <c r="AA176" s="38"/>
      <c r="AB176" s="38"/>
      <c r="AC176" s="38"/>
      <c r="AD176" s="38"/>
      <c r="AE176" s="38"/>
      <c r="AT176" s="17" t="s">
        <v>172</v>
      </c>
      <c r="AU176" s="17" t="s">
        <v>82</v>
      </c>
    </row>
    <row r="177" s="2" customFormat="1">
      <c r="A177" s="38"/>
      <c r="B177" s="39"/>
      <c r="C177" s="40"/>
      <c r="D177" s="256" t="s">
        <v>195</v>
      </c>
      <c r="E177" s="40"/>
      <c r="F177" s="260" t="s">
        <v>251</v>
      </c>
      <c r="G177" s="40"/>
      <c r="H177" s="40"/>
      <c r="I177" s="154"/>
      <c r="J177" s="40"/>
      <c r="K177" s="40"/>
      <c r="L177" s="44"/>
      <c r="M177" s="258"/>
      <c r="N177" s="259"/>
      <c r="O177" s="91"/>
      <c r="P177" s="91"/>
      <c r="Q177" s="91"/>
      <c r="R177" s="91"/>
      <c r="S177" s="91"/>
      <c r="T177" s="92"/>
      <c r="U177" s="38"/>
      <c r="V177" s="38"/>
      <c r="W177" s="38"/>
      <c r="X177" s="38"/>
      <c r="Y177" s="38"/>
      <c r="Z177" s="38"/>
      <c r="AA177" s="38"/>
      <c r="AB177" s="38"/>
      <c r="AC177" s="38"/>
      <c r="AD177" s="38"/>
      <c r="AE177" s="38"/>
      <c r="AT177" s="17" t="s">
        <v>195</v>
      </c>
      <c r="AU177" s="17" t="s">
        <v>82</v>
      </c>
    </row>
    <row r="178" s="2" customFormat="1" ht="24" customHeight="1">
      <c r="A178" s="38"/>
      <c r="B178" s="39"/>
      <c r="C178" s="243" t="s">
        <v>245</v>
      </c>
      <c r="D178" s="243" t="s">
        <v>163</v>
      </c>
      <c r="E178" s="244" t="s">
        <v>255</v>
      </c>
      <c r="F178" s="245" t="s">
        <v>256</v>
      </c>
      <c r="G178" s="246" t="s">
        <v>183</v>
      </c>
      <c r="H178" s="247">
        <v>52.338999999999999</v>
      </c>
      <c r="I178" s="248"/>
      <c r="J178" s="249">
        <f>ROUND(I178*H178,2)</f>
        <v>0</v>
      </c>
      <c r="K178" s="245" t="s">
        <v>167</v>
      </c>
      <c r="L178" s="44"/>
      <c r="M178" s="250" t="s">
        <v>1</v>
      </c>
      <c r="N178" s="251" t="s">
        <v>38</v>
      </c>
      <c r="O178" s="91"/>
      <c r="P178" s="252">
        <f>O178*H178</f>
        <v>0</v>
      </c>
      <c r="Q178" s="252">
        <v>0</v>
      </c>
      <c r="R178" s="252">
        <f>Q178*H178</f>
        <v>0</v>
      </c>
      <c r="S178" s="252">
        <v>0</v>
      </c>
      <c r="T178" s="253">
        <f>S178*H178</f>
        <v>0</v>
      </c>
      <c r="U178" s="38"/>
      <c r="V178" s="38"/>
      <c r="W178" s="38"/>
      <c r="X178" s="38"/>
      <c r="Y178" s="38"/>
      <c r="Z178" s="38"/>
      <c r="AA178" s="38"/>
      <c r="AB178" s="38"/>
      <c r="AC178" s="38"/>
      <c r="AD178" s="38"/>
      <c r="AE178" s="38"/>
      <c r="AR178" s="254" t="s">
        <v>168</v>
      </c>
      <c r="AT178" s="254" t="s">
        <v>163</v>
      </c>
      <c r="AU178" s="254" t="s">
        <v>82</v>
      </c>
      <c r="AY178" s="17" t="s">
        <v>161</v>
      </c>
      <c r="BE178" s="255">
        <f>IF(N178="základní",J178,0)</f>
        <v>0</v>
      </c>
      <c r="BF178" s="255">
        <f>IF(N178="snížená",J178,0)</f>
        <v>0</v>
      </c>
      <c r="BG178" s="255">
        <f>IF(N178="zákl. přenesená",J178,0)</f>
        <v>0</v>
      </c>
      <c r="BH178" s="255">
        <f>IF(N178="sníž. přenesená",J178,0)</f>
        <v>0</v>
      </c>
      <c r="BI178" s="255">
        <f>IF(N178="nulová",J178,0)</f>
        <v>0</v>
      </c>
      <c r="BJ178" s="17" t="s">
        <v>80</v>
      </c>
      <c r="BK178" s="255">
        <f>ROUND(I178*H178,2)</f>
        <v>0</v>
      </c>
      <c r="BL178" s="17" t="s">
        <v>168</v>
      </c>
      <c r="BM178" s="254" t="s">
        <v>1864</v>
      </c>
    </row>
    <row r="179" s="2" customFormat="1">
      <c r="A179" s="38"/>
      <c r="B179" s="39"/>
      <c r="C179" s="40"/>
      <c r="D179" s="256" t="s">
        <v>170</v>
      </c>
      <c r="E179" s="40"/>
      <c r="F179" s="257" t="s">
        <v>258</v>
      </c>
      <c r="G179" s="40"/>
      <c r="H179" s="40"/>
      <c r="I179" s="154"/>
      <c r="J179" s="40"/>
      <c r="K179" s="40"/>
      <c r="L179" s="44"/>
      <c r="M179" s="258"/>
      <c r="N179" s="259"/>
      <c r="O179" s="91"/>
      <c r="P179" s="91"/>
      <c r="Q179" s="91"/>
      <c r="R179" s="91"/>
      <c r="S179" s="91"/>
      <c r="T179" s="92"/>
      <c r="U179" s="38"/>
      <c r="V179" s="38"/>
      <c r="W179" s="38"/>
      <c r="X179" s="38"/>
      <c r="Y179" s="38"/>
      <c r="Z179" s="38"/>
      <c r="AA179" s="38"/>
      <c r="AB179" s="38"/>
      <c r="AC179" s="38"/>
      <c r="AD179" s="38"/>
      <c r="AE179" s="38"/>
      <c r="AT179" s="17" t="s">
        <v>170</v>
      </c>
      <c r="AU179" s="17" t="s">
        <v>82</v>
      </c>
    </row>
    <row r="180" s="2" customFormat="1">
      <c r="A180" s="38"/>
      <c r="B180" s="39"/>
      <c r="C180" s="40"/>
      <c r="D180" s="256" t="s">
        <v>172</v>
      </c>
      <c r="E180" s="40"/>
      <c r="F180" s="260" t="s">
        <v>250</v>
      </c>
      <c r="G180" s="40"/>
      <c r="H180" s="40"/>
      <c r="I180" s="154"/>
      <c r="J180" s="40"/>
      <c r="K180" s="40"/>
      <c r="L180" s="44"/>
      <c r="M180" s="258"/>
      <c r="N180" s="259"/>
      <c r="O180" s="91"/>
      <c r="P180" s="91"/>
      <c r="Q180" s="91"/>
      <c r="R180" s="91"/>
      <c r="S180" s="91"/>
      <c r="T180" s="92"/>
      <c r="U180" s="38"/>
      <c r="V180" s="38"/>
      <c r="W180" s="38"/>
      <c r="X180" s="38"/>
      <c r="Y180" s="38"/>
      <c r="Z180" s="38"/>
      <c r="AA180" s="38"/>
      <c r="AB180" s="38"/>
      <c r="AC180" s="38"/>
      <c r="AD180" s="38"/>
      <c r="AE180" s="38"/>
      <c r="AT180" s="17" t="s">
        <v>172</v>
      </c>
      <c r="AU180" s="17" t="s">
        <v>82</v>
      </c>
    </row>
    <row r="181" s="13" customFormat="1">
      <c r="A181" s="13"/>
      <c r="B181" s="261"/>
      <c r="C181" s="262"/>
      <c r="D181" s="256" t="s">
        <v>174</v>
      </c>
      <c r="E181" s="263" t="s">
        <v>1</v>
      </c>
      <c r="F181" s="264" t="s">
        <v>1865</v>
      </c>
      <c r="G181" s="262"/>
      <c r="H181" s="263" t="s">
        <v>1</v>
      </c>
      <c r="I181" s="265"/>
      <c r="J181" s="262"/>
      <c r="K181" s="262"/>
      <c r="L181" s="266"/>
      <c r="M181" s="267"/>
      <c r="N181" s="268"/>
      <c r="O181" s="268"/>
      <c r="P181" s="268"/>
      <c r="Q181" s="268"/>
      <c r="R181" s="268"/>
      <c r="S181" s="268"/>
      <c r="T181" s="269"/>
      <c r="U181" s="13"/>
      <c r="V181" s="13"/>
      <c r="W181" s="13"/>
      <c r="X181" s="13"/>
      <c r="Y181" s="13"/>
      <c r="Z181" s="13"/>
      <c r="AA181" s="13"/>
      <c r="AB181" s="13"/>
      <c r="AC181" s="13"/>
      <c r="AD181" s="13"/>
      <c r="AE181" s="13"/>
      <c r="AT181" s="270" t="s">
        <v>174</v>
      </c>
      <c r="AU181" s="270" t="s">
        <v>82</v>
      </c>
      <c r="AV181" s="13" t="s">
        <v>80</v>
      </c>
      <c r="AW181" s="13" t="s">
        <v>30</v>
      </c>
      <c r="AX181" s="13" t="s">
        <v>73</v>
      </c>
      <c r="AY181" s="270" t="s">
        <v>161</v>
      </c>
    </row>
    <row r="182" s="14" customFormat="1">
      <c r="A182" s="14"/>
      <c r="B182" s="271"/>
      <c r="C182" s="272"/>
      <c r="D182" s="256" t="s">
        <v>174</v>
      </c>
      <c r="E182" s="273" t="s">
        <v>1</v>
      </c>
      <c r="F182" s="274" t="s">
        <v>1866</v>
      </c>
      <c r="G182" s="272"/>
      <c r="H182" s="275">
        <v>52.338999999999999</v>
      </c>
      <c r="I182" s="276"/>
      <c r="J182" s="272"/>
      <c r="K182" s="272"/>
      <c r="L182" s="277"/>
      <c r="M182" s="278"/>
      <c r="N182" s="279"/>
      <c r="O182" s="279"/>
      <c r="P182" s="279"/>
      <c r="Q182" s="279"/>
      <c r="R182" s="279"/>
      <c r="S182" s="279"/>
      <c r="T182" s="280"/>
      <c r="U182" s="14"/>
      <c r="V182" s="14"/>
      <c r="W182" s="14"/>
      <c r="X182" s="14"/>
      <c r="Y182" s="14"/>
      <c r="Z182" s="14"/>
      <c r="AA182" s="14"/>
      <c r="AB182" s="14"/>
      <c r="AC182" s="14"/>
      <c r="AD182" s="14"/>
      <c r="AE182" s="14"/>
      <c r="AT182" s="281" t="s">
        <v>174</v>
      </c>
      <c r="AU182" s="281" t="s">
        <v>82</v>
      </c>
      <c r="AV182" s="14" t="s">
        <v>82</v>
      </c>
      <c r="AW182" s="14" t="s">
        <v>30</v>
      </c>
      <c r="AX182" s="14" t="s">
        <v>80</v>
      </c>
      <c r="AY182" s="281" t="s">
        <v>161</v>
      </c>
    </row>
    <row r="183" s="2" customFormat="1" ht="24" customHeight="1">
      <c r="A183" s="38"/>
      <c r="B183" s="39"/>
      <c r="C183" s="243" t="s">
        <v>254</v>
      </c>
      <c r="D183" s="243" t="s">
        <v>163</v>
      </c>
      <c r="E183" s="244" t="s">
        <v>262</v>
      </c>
      <c r="F183" s="245" t="s">
        <v>263</v>
      </c>
      <c r="G183" s="246" t="s">
        <v>183</v>
      </c>
      <c r="H183" s="247">
        <v>628.06799999999998</v>
      </c>
      <c r="I183" s="248"/>
      <c r="J183" s="249">
        <f>ROUND(I183*H183,2)</f>
        <v>0</v>
      </c>
      <c r="K183" s="245" t="s">
        <v>167</v>
      </c>
      <c r="L183" s="44"/>
      <c r="M183" s="250" t="s">
        <v>1</v>
      </c>
      <c r="N183" s="251" t="s">
        <v>38</v>
      </c>
      <c r="O183" s="91"/>
      <c r="P183" s="252">
        <f>O183*H183</f>
        <v>0</v>
      </c>
      <c r="Q183" s="252">
        <v>0</v>
      </c>
      <c r="R183" s="252">
        <f>Q183*H183</f>
        <v>0</v>
      </c>
      <c r="S183" s="252">
        <v>0</v>
      </c>
      <c r="T183" s="253">
        <f>S183*H183</f>
        <v>0</v>
      </c>
      <c r="U183" s="38"/>
      <c r="V183" s="38"/>
      <c r="W183" s="38"/>
      <c r="X183" s="38"/>
      <c r="Y183" s="38"/>
      <c r="Z183" s="38"/>
      <c r="AA183" s="38"/>
      <c r="AB183" s="38"/>
      <c r="AC183" s="38"/>
      <c r="AD183" s="38"/>
      <c r="AE183" s="38"/>
      <c r="AR183" s="254" t="s">
        <v>168</v>
      </c>
      <c r="AT183" s="254" t="s">
        <v>163</v>
      </c>
      <c r="AU183" s="254" t="s">
        <v>82</v>
      </c>
      <c r="AY183" s="17" t="s">
        <v>161</v>
      </c>
      <c r="BE183" s="255">
        <f>IF(N183="základní",J183,0)</f>
        <v>0</v>
      </c>
      <c r="BF183" s="255">
        <f>IF(N183="snížená",J183,0)</f>
        <v>0</v>
      </c>
      <c r="BG183" s="255">
        <f>IF(N183="zákl. přenesená",J183,0)</f>
        <v>0</v>
      </c>
      <c r="BH183" s="255">
        <f>IF(N183="sníž. přenesená",J183,0)</f>
        <v>0</v>
      </c>
      <c r="BI183" s="255">
        <f>IF(N183="nulová",J183,0)</f>
        <v>0</v>
      </c>
      <c r="BJ183" s="17" t="s">
        <v>80</v>
      </c>
      <c r="BK183" s="255">
        <f>ROUND(I183*H183,2)</f>
        <v>0</v>
      </c>
      <c r="BL183" s="17" t="s">
        <v>168</v>
      </c>
      <c r="BM183" s="254" t="s">
        <v>1867</v>
      </c>
    </row>
    <row r="184" s="2" customFormat="1">
      <c r="A184" s="38"/>
      <c r="B184" s="39"/>
      <c r="C184" s="40"/>
      <c r="D184" s="256" t="s">
        <v>170</v>
      </c>
      <c r="E184" s="40"/>
      <c r="F184" s="257" t="s">
        <v>265</v>
      </c>
      <c r="G184" s="40"/>
      <c r="H184" s="40"/>
      <c r="I184" s="154"/>
      <c r="J184" s="40"/>
      <c r="K184" s="40"/>
      <c r="L184" s="44"/>
      <c r="M184" s="258"/>
      <c r="N184" s="259"/>
      <c r="O184" s="91"/>
      <c r="P184" s="91"/>
      <c r="Q184" s="91"/>
      <c r="R184" s="91"/>
      <c r="S184" s="91"/>
      <c r="T184" s="92"/>
      <c r="U184" s="38"/>
      <c r="V184" s="38"/>
      <c r="W184" s="38"/>
      <c r="X184" s="38"/>
      <c r="Y184" s="38"/>
      <c r="Z184" s="38"/>
      <c r="AA184" s="38"/>
      <c r="AB184" s="38"/>
      <c r="AC184" s="38"/>
      <c r="AD184" s="38"/>
      <c r="AE184" s="38"/>
      <c r="AT184" s="17" t="s">
        <v>170</v>
      </c>
      <c r="AU184" s="17" t="s">
        <v>82</v>
      </c>
    </row>
    <row r="185" s="2" customFormat="1">
      <c r="A185" s="38"/>
      <c r="B185" s="39"/>
      <c r="C185" s="40"/>
      <c r="D185" s="256" t="s">
        <v>172</v>
      </c>
      <c r="E185" s="40"/>
      <c r="F185" s="260" t="s">
        <v>250</v>
      </c>
      <c r="G185" s="40"/>
      <c r="H185" s="40"/>
      <c r="I185" s="154"/>
      <c r="J185" s="40"/>
      <c r="K185" s="40"/>
      <c r="L185" s="44"/>
      <c r="M185" s="258"/>
      <c r="N185" s="259"/>
      <c r="O185" s="91"/>
      <c r="P185" s="91"/>
      <c r="Q185" s="91"/>
      <c r="R185" s="91"/>
      <c r="S185" s="91"/>
      <c r="T185" s="92"/>
      <c r="U185" s="38"/>
      <c r="V185" s="38"/>
      <c r="W185" s="38"/>
      <c r="X185" s="38"/>
      <c r="Y185" s="38"/>
      <c r="Z185" s="38"/>
      <c r="AA185" s="38"/>
      <c r="AB185" s="38"/>
      <c r="AC185" s="38"/>
      <c r="AD185" s="38"/>
      <c r="AE185" s="38"/>
      <c r="AT185" s="17" t="s">
        <v>172</v>
      </c>
      <c r="AU185" s="17" t="s">
        <v>82</v>
      </c>
    </row>
    <row r="186" s="2" customFormat="1">
      <c r="A186" s="38"/>
      <c r="B186" s="39"/>
      <c r="C186" s="40"/>
      <c r="D186" s="256" t="s">
        <v>195</v>
      </c>
      <c r="E186" s="40"/>
      <c r="F186" s="260" t="s">
        <v>1868</v>
      </c>
      <c r="G186" s="40"/>
      <c r="H186" s="40"/>
      <c r="I186" s="154"/>
      <c r="J186" s="40"/>
      <c r="K186" s="40"/>
      <c r="L186" s="44"/>
      <c r="M186" s="258"/>
      <c r="N186" s="259"/>
      <c r="O186" s="91"/>
      <c r="P186" s="91"/>
      <c r="Q186" s="91"/>
      <c r="R186" s="91"/>
      <c r="S186" s="91"/>
      <c r="T186" s="92"/>
      <c r="U186" s="38"/>
      <c r="V186" s="38"/>
      <c r="W186" s="38"/>
      <c r="X186" s="38"/>
      <c r="Y186" s="38"/>
      <c r="Z186" s="38"/>
      <c r="AA186" s="38"/>
      <c r="AB186" s="38"/>
      <c r="AC186" s="38"/>
      <c r="AD186" s="38"/>
      <c r="AE186" s="38"/>
      <c r="AT186" s="17" t="s">
        <v>195</v>
      </c>
      <c r="AU186" s="17" t="s">
        <v>82</v>
      </c>
    </row>
    <row r="187" s="14" customFormat="1">
      <c r="A187" s="14"/>
      <c r="B187" s="271"/>
      <c r="C187" s="272"/>
      <c r="D187" s="256" t="s">
        <v>174</v>
      </c>
      <c r="E187" s="273" t="s">
        <v>1</v>
      </c>
      <c r="F187" s="274" t="s">
        <v>1869</v>
      </c>
      <c r="G187" s="272"/>
      <c r="H187" s="275">
        <v>628.06799999999998</v>
      </c>
      <c r="I187" s="276"/>
      <c r="J187" s="272"/>
      <c r="K187" s="272"/>
      <c r="L187" s="277"/>
      <c r="M187" s="278"/>
      <c r="N187" s="279"/>
      <c r="O187" s="279"/>
      <c r="P187" s="279"/>
      <c r="Q187" s="279"/>
      <c r="R187" s="279"/>
      <c r="S187" s="279"/>
      <c r="T187" s="280"/>
      <c r="U187" s="14"/>
      <c r="V187" s="14"/>
      <c r="W187" s="14"/>
      <c r="X187" s="14"/>
      <c r="Y187" s="14"/>
      <c r="Z187" s="14"/>
      <c r="AA187" s="14"/>
      <c r="AB187" s="14"/>
      <c r="AC187" s="14"/>
      <c r="AD187" s="14"/>
      <c r="AE187" s="14"/>
      <c r="AT187" s="281" t="s">
        <v>174</v>
      </c>
      <c r="AU187" s="281" t="s">
        <v>82</v>
      </c>
      <c r="AV187" s="14" t="s">
        <v>82</v>
      </c>
      <c r="AW187" s="14" t="s">
        <v>30</v>
      </c>
      <c r="AX187" s="14" t="s">
        <v>80</v>
      </c>
      <c r="AY187" s="281" t="s">
        <v>161</v>
      </c>
    </row>
    <row r="188" s="2" customFormat="1" ht="16.5" customHeight="1">
      <c r="A188" s="38"/>
      <c r="B188" s="39"/>
      <c r="C188" s="243" t="s">
        <v>261</v>
      </c>
      <c r="D188" s="243" t="s">
        <v>163</v>
      </c>
      <c r="E188" s="244" t="s">
        <v>269</v>
      </c>
      <c r="F188" s="245" t="s">
        <v>270</v>
      </c>
      <c r="G188" s="246" t="s">
        <v>183</v>
      </c>
      <c r="H188" s="247">
        <v>9.4800000000000004</v>
      </c>
      <c r="I188" s="248"/>
      <c r="J188" s="249">
        <f>ROUND(I188*H188,2)</f>
        <v>0</v>
      </c>
      <c r="K188" s="245" t="s">
        <v>167</v>
      </c>
      <c r="L188" s="44"/>
      <c r="M188" s="250" t="s">
        <v>1</v>
      </c>
      <c r="N188" s="251" t="s">
        <v>38</v>
      </c>
      <c r="O188" s="91"/>
      <c r="P188" s="252">
        <f>O188*H188</f>
        <v>0</v>
      </c>
      <c r="Q188" s="252">
        <v>0</v>
      </c>
      <c r="R188" s="252">
        <f>Q188*H188</f>
        <v>0</v>
      </c>
      <c r="S188" s="252">
        <v>0</v>
      </c>
      <c r="T188" s="253">
        <f>S188*H188</f>
        <v>0</v>
      </c>
      <c r="U188" s="38"/>
      <c r="V188" s="38"/>
      <c r="W188" s="38"/>
      <c r="X188" s="38"/>
      <c r="Y188" s="38"/>
      <c r="Z188" s="38"/>
      <c r="AA188" s="38"/>
      <c r="AB188" s="38"/>
      <c r="AC188" s="38"/>
      <c r="AD188" s="38"/>
      <c r="AE188" s="38"/>
      <c r="AR188" s="254" t="s">
        <v>168</v>
      </c>
      <c r="AT188" s="254" t="s">
        <v>163</v>
      </c>
      <c r="AU188" s="254" t="s">
        <v>82</v>
      </c>
      <c r="AY188" s="17" t="s">
        <v>161</v>
      </c>
      <c r="BE188" s="255">
        <f>IF(N188="základní",J188,0)</f>
        <v>0</v>
      </c>
      <c r="BF188" s="255">
        <f>IF(N188="snížená",J188,0)</f>
        <v>0</v>
      </c>
      <c r="BG188" s="255">
        <f>IF(N188="zákl. přenesená",J188,0)</f>
        <v>0</v>
      </c>
      <c r="BH188" s="255">
        <f>IF(N188="sníž. přenesená",J188,0)</f>
        <v>0</v>
      </c>
      <c r="BI188" s="255">
        <f>IF(N188="nulová",J188,0)</f>
        <v>0</v>
      </c>
      <c r="BJ188" s="17" t="s">
        <v>80</v>
      </c>
      <c r="BK188" s="255">
        <f>ROUND(I188*H188,2)</f>
        <v>0</v>
      </c>
      <c r="BL188" s="17" t="s">
        <v>168</v>
      </c>
      <c r="BM188" s="254" t="s">
        <v>1870</v>
      </c>
    </row>
    <row r="189" s="2" customFormat="1">
      <c r="A189" s="38"/>
      <c r="B189" s="39"/>
      <c r="C189" s="40"/>
      <c r="D189" s="256" t="s">
        <v>170</v>
      </c>
      <c r="E189" s="40"/>
      <c r="F189" s="257" t="s">
        <v>272</v>
      </c>
      <c r="G189" s="40"/>
      <c r="H189" s="40"/>
      <c r="I189" s="154"/>
      <c r="J189" s="40"/>
      <c r="K189" s="40"/>
      <c r="L189" s="44"/>
      <c r="M189" s="258"/>
      <c r="N189" s="259"/>
      <c r="O189" s="91"/>
      <c r="P189" s="91"/>
      <c r="Q189" s="91"/>
      <c r="R189" s="91"/>
      <c r="S189" s="91"/>
      <c r="T189" s="92"/>
      <c r="U189" s="38"/>
      <c r="V189" s="38"/>
      <c r="W189" s="38"/>
      <c r="X189" s="38"/>
      <c r="Y189" s="38"/>
      <c r="Z189" s="38"/>
      <c r="AA189" s="38"/>
      <c r="AB189" s="38"/>
      <c r="AC189" s="38"/>
      <c r="AD189" s="38"/>
      <c r="AE189" s="38"/>
      <c r="AT189" s="17" t="s">
        <v>170</v>
      </c>
      <c r="AU189" s="17" t="s">
        <v>82</v>
      </c>
    </row>
    <row r="190" s="2" customFormat="1">
      <c r="A190" s="38"/>
      <c r="B190" s="39"/>
      <c r="C190" s="40"/>
      <c r="D190" s="256" t="s">
        <v>172</v>
      </c>
      <c r="E190" s="40"/>
      <c r="F190" s="260" t="s">
        <v>273</v>
      </c>
      <c r="G190" s="40"/>
      <c r="H190" s="40"/>
      <c r="I190" s="154"/>
      <c r="J190" s="40"/>
      <c r="K190" s="40"/>
      <c r="L190" s="44"/>
      <c r="M190" s="258"/>
      <c r="N190" s="259"/>
      <c r="O190" s="91"/>
      <c r="P190" s="91"/>
      <c r="Q190" s="91"/>
      <c r="R190" s="91"/>
      <c r="S190" s="91"/>
      <c r="T190" s="92"/>
      <c r="U190" s="38"/>
      <c r="V190" s="38"/>
      <c r="W190" s="38"/>
      <c r="X190" s="38"/>
      <c r="Y190" s="38"/>
      <c r="Z190" s="38"/>
      <c r="AA190" s="38"/>
      <c r="AB190" s="38"/>
      <c r="AC190" s="38"/>
      <c r="AD190" s="38"/>
      <c r="AE190" s="38"/>
      <c r="AT190" s="17" t="s">
        <v>172</v>
      </c>
      <c r="AU190" s="17" t="s">
        <v>82</v>
      </c>
    </row>
    <row r="191" s="2" customFormat="1">
      <c r="A191" s="38"/>
      <c r="B191" s="39"/>
      <c r="C191" s="40"/>
      <c r="D191" s="256" t="s">
        <v>195</v>
      </c>
      <c r="E191" s="40"/>
      <c r="F191" s="260" t="s">
        <v>251</v>
      </c>
      <c r="G191" s="40"/>
      <c r="H191" s="40"/>
      <c r="I191" s="154"/>
      <c r="J191" s="40"/>
      <c r="K191" s="40"/>
      <c r="L191" s="44"/>
      <c r="M191" s="258"/>
      <c r="N191" s="259"/>
      <c r="O191" s="91"/>
      <c r="P191" s="91"/>
      <c r="Q191" s="91"/>
      <c r="R191" s="91"/>
      <c r="S191" s="91"/>
      <c r="T191" s="92"/>
      <c r="U191" s="38"/>
      <c r="V191" s="38"/>
      <c r="W191" s="38"/>
      <c r="X191" s="38"/>
      <c r="Y191" s="38"/>
      <c r="Z191" s="38"/>
      <c r="AA191" s="38"/>
      <c r="AB191" s="38"/>
      <c r="AC191" s="38"/>
      <c r="AD191" s="38"/>
      <c r="AE191" s="38"/>
      <c r="AT191" s="17" t="s">
        <v>195</v>
      </c>
      <c r="AU191" s="17" t="s">
        <v>82</v>
      </c>
    </row>
    <row r="192" s="2" customFormat="1" ht="24" customHeight="1">
      <c r="A192" s="38"/>
      <c r="B192" s="39"/>
      <c r="C192" s="243" t="s">
        <v>268</v>
      </c>
      <c r="D192" s="243" t="s">
        <v>163</v>
      </c>
      <c r="E192" s="244" t="s">
        <v>274</v>
      </c>
      <c r="F192" s="245" t="s">
        <v>275</v>
      </c>
      <c r="G192" s="246" t="s">
        <v>166</v>
      </c>
      <c r="H192" s="247">
        <v>80</v>
      </c>
      <c r="I192" s="248"/>
      <c r="J192" s="249">
        <f>ROUND(I192*H192,2)</f>
        <v>0</v>
      </c>
      <c r="K192" s="245" t="s">
        <v>167</v>
      </c>
      <c r="L192" s="44"/>
      <c r="M192" s="250" t="s">
        <v>1</v>
      </c>
      <c r="N192" s="251" t="s">
        <v>38</v>
      </c>
      <c r="O192" s="91"/>
      <c r="P192" s="252">
        <f>O192*H192</f>
        <v>0</v>
      </c>
      <c r="Q192" s="252">
        <v>0</v>
      </c>
      <c r="R192" s="252">
        <f>Q192*H192</f>
        <v>0</v>
      </c>
      <c r="S192" s="252">
        <v>0</v>
      </c>
      <c r="T192" s="253">
        <f>S192*H192</f>
        <v>0</v>
      </c>
      <c r="U192" s="38"/>
      <c r="V192" s="38"/>
      <c r="W192" s="38"/>
      <c r="X192" s="38"/>
      <c r="Y192" s="38"/>
      <c r="Z192" s="38"/>
      <c r="AA192" s="38"/>
      <c r="AB192" s="38"/>
      <c r="AC192" s="38"/>
      <c r="AD192" s="38"/>
      <c r="AE192" s="38"/>
      <c r="AR192" s="254" t="s">
        <v>168</v>
      </c>
      <c r="AT192" s="254" t="s">
        <v>163</v>
      </c>
      <c r="AU192" s="254" t="s">
        <v>82</v>
      </c>
      <c r="AY192" s="17" t="s">
        <v>161</v>
      </c>
      <c r="BE192" s="255">
        <f>IF(N192="základní",J192,0)</f>
        <v>0</v>
      </c>
      <c r="BF192" s="255">
        <f>IF(N192="snížená",J192,0)</f>
        <v>0</v>
      </c>
      <c r="BG192" s="255">
        <f>IF(N192="zákl. přenesená",J192,0)</f>
        <v>0</v>
      </c>
      <c r="BH192" s="255">
        <f>IF(N192="sníž. přenesená",J192,0)</f>
        <v>0</v>
      </c>
      <c r="BI192" s="255">
        <f>IF(N192="nulová",J192,0)</f>
        <v>0</v>
      </c>
      <c r="BJ192" s="17" t="s">
        <v>80</v>
      </c>
      <c r="BK192" s="255">
        <f>ROUND(I192*H192,2)</f>
        <v>0</v>
      </c>
      <c r="BL192" s="17" t="s">
        <v>168</v>
      </c>
      <c r="BM192" s="254" t="s">
        <v>1871</v>
      </c>
    </row>
    <row r="193" s="2" customFormat="1">
      <c r="A193" s="38"/>
      <c r="B193" s="39"/>
      <c r="C193" s="40"/>
      <c r="D193" s="256" t="s">
        <v>170</v>
      </c>
      <c r="E193" s="40"/>
      <c r="F193" s="257" t="s">
        <v>277</v>
      </c>
      <c r="G193" s="40"/>
      <c r="H193" s="40"/>
      <c r="I193" s="154"/>
      <c r="J193" s="40"/>
      <c r="K193" s="40"/>
      <c r="L193" s="44"/>
      <c r="M193" s="258"/>
      <c r="N193" s="259"/>
      <c r="O193" s="91"/>
      <c r="P193" s="91"/>
      <c r="Q193" s="91"/>
      <c r="R193" s="91"/>
      <c r="S193" s="91"/>
      <c r="T193" s="92"/>
      <c r="U193" s="38"/>
      <c r="V193" s="38"/>
      <c r="W193" s="38"/>
      <c r="X193" s="38"/>
      <c r="Y193" s="38"/>
      <c r="Z193" s="38"/>
      <c r="AA193" s="38"/>
      <c r="AB193" s="38"/>
      <c r="AC193" s="38"/>
      <c r="AD193" s="38"/>
      <c r="AE193" s="38"/>
      <c r="AT193" s="17" t="s">
        <v>170</v>
      </c>
      <c r="AU193" s="17" t="s">
        <v>82</v>
      </c>
    </row>
    <row r="194" s="14" customFormat="1">
      <c r="A194" s="14"/>
      <c r="B194" s="271"/>
      <c r="C194" s="272"/>
      <c r="D194" s="256" t="s">
        <v>174</v>
      </c>
      <c r="E194" s="273" t="s">
        <v>1</v>
      </c>
      <c r="F194" s="274" t="s">
        <v>1872</v>
      </c>
      <c r="G194" s="272"/>
      <c r="H194" s="275">
        <v>80</v>
      </c>
      <c r="I194" s="276"/>
      <c r="J194" s="272"/>
      <c r="K194" s="272"/>
      <c r="L194" s="277"/>
      <c r="M194" s="278"/>
      <c r="N194" s="279"/>
      <c r="O194" s="279"/>
      <c r="P194" s="279"/>
      <c r="Q194" s="279"/>
      <c r="R194" s="279"/>
      <c r="S194" s="279"/>
      <c r="T194" s="280"/>
      <c r="U194" s="14"/>
      <c r="V194" s="14"/>
      <c r="W194" s="14"/>
      <c r="X194" s="14"/>
      <c r="Y194" s="14"/>
      <c r="Z194" s="14"/>
      <c r="AA194" s="14"/>
      <c r="AB194" s="14"/>
      <c r="AC194" s="14"/>
      <c r="AD194" s="14"/>
      <c r="AE194" s="14"/>
      <c r="AT194" s="281" t="s">
        <v>174</v>
      </c>
      <c r="AU194" s="281" t="s">
        <v>82</v>
      </c>
      <c r="AV194" s="14" t="s">
        <v>82</v>
      </c>
      <c r="AW194" s="14" t="s">
        <v>30</v>
      </c>
      <c r="AX194" s="14" t="s">
        <v>80</v>
      </c>
      <c r="AY194" s="281" t="s">
        <v>161</v>
      </c>
    </row>
    <row r="195" s="2" customFormat="1" ht="24" customHeight="1">
      <c r="A195" s="38"/>
      <c r="B195" s="39"/>
      <c r="C195" s="243" t="s">
        <v>8</v>
      </c>
      <c r="D195" s="243" t="s">
        <v>163</v>
      </c>
      <c r="E195" s="244" t="s">
        <v>280</v>
      </c>
      <c r="F195" s="245" t="s">
        <v>281</v>
      </c>
      <c r="G195" s="246" t="s">
        <v>282</v>
      </c>
      <c r="H195" s="247">
        <v>104.678</v>
      </c>
      <c r="I195" s="248"/>
      <c r="J195" s="249">
        <f>ROUND(I195*H195,2)</f>
        <v>0</v>
      </c>
      <c r="K195" s="245" t="s">
        <v>167</v>
      </c>
      <c r="L195" s="44"/>
      <c r="M195" s="250" t="s">
        <v>1</v>
      </c>
      <c r="N195" s="251" t="s">
        <v>38</v>
      </c>
      <c r="O195" s="91"/>
      <c r="P195" s="252">
        <f>O195*H195</f>
        <v>0</v>
      </c>
      <c r="Q195" s="252">
        <v>0</v>
      </c>
      <c r="R195" s="252">
        <f>Q195*H195</f>
        <v>0</v>
      </c>
      <c r="S195" s="252">
        <v>0</v>
      </c>
      <c r="T195" s="253">
        <f>S195*H195</f>
        <v>0</v>
      </c>
      <c r="U195" s="38"/>
      <c r="V195" s="38"/>
      <c r="W195" s="38"/>
      <c r="X195" s="38"/>
      <c r="Y195" s="38"/>
      <c r="Z195" s="38"/>
      <c r="AA195" s="38"/>
      <c r="AB195" s="38"/>
      <c r="AC195" s="38"/>
      <c r="AD195" s="38"/>
      <c r="AE195" s="38"/>
      <c r="AR195" s="254" t="s">
        <v>168</v>
      </c>
      <c r="AT195" s="254" t="s">
        <v>163</v>
      </c>
      <c r="AU195" s="254" t="s">
        <v>82</v>
      </c>
      <c r="AY195" s="17" t="s">
        <v>161</v>
      </c>
      <c r="BE195" s="255">
        <f>IF(N195="základní",J195,0)</f>
        <v>0</v>
      </c>
      <c r="BF195" s="255">
        <f>IF(N195="snížená",J195,0)</f>
        <v>0</v>
      </c>
      <c r="BG195" s="255">
        <f>IF(N195="zákl. přenesená",J195,0)</f>
        <v>0</v>
      </c>
      <c r="BH195" s="255">
        <f>IF(N195="sníž. přenesená",J195,0)</f>
        <v>0</v>
      </c>
      <c r="BI195" s="255">
        <f>IF(N195="nulová",J195,0)</f>
        <v>0</v>
      </c>
      <c r="BJ195" s="17" t="s">
        <v>80</v>
      </c>
      <c r="BK195" s="255">
        <f>ROUND(I195*H195,2)</f>
        <v>0</v>
      </c>
      <c r="BL195" s="17" t="s">
        <v>168</v>
      </c>
      <c r="BM195" s="254" t="s">
        <v>1873</v>
      </c>
    </row>
    <row r="196" s="2" customFormat="1">
      <c r="A196" s="38"/>
      <c r="B196" s="39"/>
      <c r="C196" s="40"/>
      <c r="D196" s="256" t="s">
        <v>170</v>
      </c>
      <c r="E196" s="40"/>
      <c r="F196" s="257" t="s">
        <v>284</v>
      </c>
      <c r="G196" s="40"/>
      <c r="H196" s="40"/>
      <c r="I196" s="154"/>
      <c r="J196" s="40"/>
      <c r="K196" s="40"/>
      <c r="L196" s="44"/>
      <c r="M196" s="258"/>
      <c r="N196" s="259"/>
      <c r="O196" s="91"/>
      <c r="P196" s="91"/>
      <c r="Q196" s="91"/>
      <c r="R196" s="91"/>
      <c r="S196" s="91"/>
      <c r="T196" s="92"/>
      <c r="U196" s="38"/>
      <c r="V196" s="38"/>
      <c r="W196" s="38"/>
      <c r="X196" s="38"/>
      <c r="Y196" s="38"/>
      <c r="Z196" s="38"/>
      <c r="AA196" s="38"/>
      <c r="AB196" s="38"/>
      <c r="AC196" s="38"/>
      <c r="AD196" s="38"/>
      <c r="AE196" s="38"/>
      <c r="AT196" s="17" t="s">
        <v>170</v>
      </c>
      <c r="AU196" s="17" t="s">
        <v>82</v>
      </c>
    </row>
    <row r="197" s="2" customFormat="1">
      <c r="A197" s="38"/>
      <c r="B197" s="39"/>
      <c r="C197" s="40"/>
      <c r="D197" s="256" t="s">
        <v>172</v>
      </c>
      <c r="E197" s="40"/>
      <c r="F197" s="260" t="s">
        <v>285</v>
      </c>
      <c r="G197" s="40"/>
      <c r="H197" s="40"/>
      <c r="I197" s="154"/>
      <c r="J197" s="40"/>
      <c r="K197" s="40"/>
      <c r="L197" s="44"/>
      <c r="M197" s="258"/>
      <c r="N197" s="259"/>
      <c r="O197" s="91"/>
      <c r="P197" s="91"/>
      <c r="Q197" s="91"/>
      <c r="R197" s="91"/>
      <c r="S197" s="91"/>
      <c r="T197" s="92"/>
      <c r="U197" s="38"/>
      <c r="V197" s="38"/>
      <c r="W197" s="38"/>
      <c r="X197" s="38"/>
      <c r="Y197" s="38"/>
      <c r="Z197" s="38"/>
      <c r="AA197" s="38"/>
      <c r="AB197" s="38"/>
      <c r="AC197" s="38"/>
      <c r="AD197" s="38"/>
      <c r="AE197" s="38"/>
      <c r="AT197" s="17" t="s">
        <v>172</v>
      </c>
      <c r="AU197" s="17" t="s">
        <v>82</v>
      </c>
    </row>
    <row r="198" s="14" customFormat="1">
      <c r="A198" s="14"/>
      <c r="B198" s="271"/>
      <c r="C198" s="272"/>
      <c r="D198" s="256" t="s">
        <v>174</v>
      </c>
      <c r="E198" s="273" t="s">
        <v>1</v>
      </c>
      <c r="F198" s="274" t="s">
        <v>1874</v>
      </c>
      <c r="G198" s="272"/>
      <c r="H198" s="275">
        <v>104.678</v>
      </c>
      <c r="I198" s="276"/>
      <c r="J198" s="272"/>
      <c r="K198" s="272"/>
      <c r="L198" s="277"/>
      <c r="M198" s="278"/>
      <c r="N198" s="279"/>
      <c r="O198" s="279"/>
      <c r="P198" s="279"/>
      <c r="Q198" s="279"/>
      <c r="R198" s="279"/>
      <c r="S198" s="279"/>
      <c r="T198" s="280"/>
      <c r="U198" s="14"/>
      <c r="V198" s="14"/>
      <c r="W198" s="14"/>
      <c r="X198" s="14"/>
      <c r="Y198" s="14"/>
      <c r="Z198" s="14"/>
      <c r="AA198" s="14"/>
      <c r="AB198" s="14"/>
      <c r="AC198" s="14"/>
      <c r="AD198" s="14"/>
      <c r="AE198" s="14"/>
      <c r="AT198" s="281" t="s">
        <v>174</v>
      </c>
      <c r="AU198" s="281" t="s">
        <v>82</v>
      </c>
      <c r="AV198" s="14" t="s">
        <v>82</v>
      </c>
      <c r="AW198" s="14" t="s">
        <v>30</v>
      </c>
      <c r="AX198" s="14" t="s">
        <v>80</v>
      </c>
      <c r="AY198" s="281" t="s">
        <v>161</v>
      </c>
    </row>
    <row r="199" s="2" customFormat="1" ht="24" customHeight="1">
      <c r="A199" s="38"/>
      <c r="B199" s="39"/>
      <c r="C199" s="243" t="s">
        <v>279</v>
      </c>
      <c r="D199" s="243" t="s">
        <v>163</v>
      </c>
      <c r="E199" s="244" t="s">
        <v>288</v>
      </c>
      <c r="F199" s="245" t="s">
        <v>289</v>
      </c>
      <c r="G199" s="246" t="s">
        <v>183</v>
      </c>
      <c r="H199" s="247">
        <v>34.238999999999997</v>
      </c>
      <c r="I199" s="248"/>
      <c r="J199" s="249">
        <f>ROUND(I199*H199,2)</f>
        <v>0</v>
      </c>
      <c r="K199" s="245" t="s">
        <v>167</v>
      </c>
      <c r="L199" s="44"/>
      <c r="M199" s="250" t="s">
        <v>1</v>
      </c>
      <c r="N199" s="251" t="s">
        <v>38</v>
      </c>
      <c r="O199" s="91"/>
      <c r="P199" s="252">
        <f>O199*H199</f>
        <v>0</v>
      </c>
      <c r="Q199" s="252">
        <v>0</v>
      </c>
      <c r="R199" s="252">
        <f>Q199*H199</f>
        <v>0</v>
      </c>
      <c r="S199" s="252">
        <v>0</v>
      </c>
      <c r="T199" s="253">
        <f>S199*H199</f>
        <v>0</v>
      </c>
      <c r="U199" s="38"/>
      <c r="V199" s="38"/>
      <c r="W199" s="38"/>
      <c r="X199" s="38"/>
      <c r="Y199" s="38"/>
      <c r="Z199" s="38"/>
      <c r="AA199" s="38"/>
      <c r="AB199" s="38"/>
      <c r="AC199" s="38"/>
      <c r="AD199" s="38"/>
      <c r="AE199" s="38"/>
      <c r="AR199" s="254" t="s">
        <v>168</v>
      </c>
      <c r="AT199" s="254" t="s">
        <v>163</v>
      </c>
      <c r="AU199" s="254" t="s">
        <v>82</v>
      </c>
      <c r="AY199" s="17" t="s">
        <v>161</v>
      </c>
      <c r="BE199" s="255">
        <f>IF(N199="základní",J199,0)</f>
        <v>0</v>
      </c>
      <c r="BF199" s="255">
        <f>IF(N199="snížená",J199,0)</f>
        <v>0</v>
      </c>
      <c r="BG199" s="255">
        <f>IF(N199="zákl. přenesená",J199,0)</f>
        <v>0</v>
      </c>
      <c r="BH199" s="255">
        <f>IF(N199="sníž. přenesená",J199,0)</f>
        <v>0</v>
      </c>
      <c r="BI199" s="255">
        <f>IF(N199="nulová",J199,0)</f>
        <v>0</v>
      </c>
      <c r="BJ199" s="17" t="s">
        <v>80</v>
      </c>
      <c r="BK199" s="255">
        <f>ROUND(I199*H199,2)</f>
        <v>0</v>
      </c>
      <c r="BL199" s="17" t="s">
        <v>168</v>
      </c>
      <c r="BM199" s="254" t="s">
        <v>1875</v>
      </c>
    </row>
    <row r="200" s="2" customFormat="1">
      <c r="A200" s="38"/>
      <c r="B200" s="39"/>
      <c r="C200" s="40"/>
      <c r="D200" s="256" t="s">
        <v>170</v>
      </c>
      <c r="E200" s="40"/>
      <c r="F200" s="257" t="s">
        <v>291</v>
      </c>
      <c r="G200" s="40"/>
      <c r="H200" s="40"/>
      <c r="I200" s="154"/>
      <c r="J200" s="40"/>
      <c r="K200" s="40"/>
      <c r="L200" s="44"/>
      <c r="M200" s="258"/>
      <c r="N200" s="259"/>
      <c r="O200" s="91"/>
      <c r="P200" s="91"/>
      <c r="Q200" s="91"/>
      <c r="R200" s="91"/>
      <c r="S200" s="91"/>
      <c r="T200" s="92"/>
      <c r="U200" s="38"/>
      <c r="V200" s="38"/>
      <c r="W200" s="38"/>
      <c r="X200" s="38"/>
      <c r="Y200" s="38"/>
      <c r="Z200" s="38"/>
      <c r="AA200" s="38"/>
      <c r="AB200" s="38"/>
      <c r="AC200" s="38"/>
      <c r="AD200" s="38"/>
      <c r="AE200" s="38"/>
      <c r="AT200" s="17" t="s">
        <v>170</v>
      </c>
      <c r="AU200" s="17" t="s">
        <v>82</v>
      </c>
    </row>
    <row r="201" s="2" customFormat="1">
      <c r="A201" s="38"/>
      <c r="B201" s="39"/>
      <c r="C201" s="40"/>
      <c r="D201" s="256" t="s">
        <v>172</v>
      </c>
      <c r="E201" s="40"/>
      <c r="F201" s="260" t="s">
        <v>292</v>
      </c>
      <c r="G201" s="40"/>
      <c r="H201" s="40"/>
      <c r="I201" s="154"/>
      <c r="J201" s="40"/>
      <c r="K201" s="40"/>
      <c r="L201" s="44"/>
      <c r="M201" s="258"/>
      <c r="N201" s="259"/>
      <c r="O201" s="91"/>
      <c r="P201" s="91"/>
      <c r="Q201" s="91"/>
      <c r="R201" s="91"/>
      <c r="S201" s="91"/>
      <c r="T201" s="92"/>
      <c r="U201" s="38"/>
      <c r="V201" s="38"/>
      <c r="W201" s="38"/>
      <c r="X201" s="38"/>
      <c r="Y201" s="38"/>
      <c r="Z201" s="38"/>
      <c r="AA201" s="38"/>
      <c r="AB201" s="38"/>
      <c r="AC201" s="38"/>
      <c r="AD201" s="38"/>
      <c r="AE201" s="38"/>
      <c r="AT201" s="17" t="s">
        <v>172</v>
      </c>
      <c r="AU201" s="17" t="s">
        <v>82</v>
      </c>
    </row>
    <row r="202" s="14" customFormat="1">
      <c r="A202" s="14"/>
      <c r="B202" s="271"/>
      <c r="C202" s="272"/>
      <c r="D202" s="256" t="s">
        <v>174</v>
      </c>
      <c r="E202" s="273" t="s">
        <v>1</v>
      </c>
      <c r="F202" s="274" t="s">
        <v>1876</v>
      </c>
      <c r="G202" s="272"/>
      <c r="H202" s="275">
        <v>34.238999999999997</v>
      </c>
      <c r="I202" s="276"/>
      <c r="J202" s="272"/>
      <c r="K202" s="272"/>
      <c r="L202" s="277"/>
      <c r="M202" s="278"/>
      <c r="N202" s="279"/>
      <c r="O202" s="279"/>
      <c r="P202" s="279"/>
      <c r="Q202" s="279"/>
      <c r="R202" s="279"/>
      <c r="S202" s="279"/>
      <c r="T202" s="280"/>
      <c r="U202" s="14"/>
      <c r="V202" s="14"/>
      <c r="W202" s="14"/>
      <c r="X202" s="14"/>
      <c r="Y202" s="14"/>
      <c r="Z202" s="14"/>
      <c r="AA202" s="14"/>
      <c r="AB202" s="14"/>
      <c r="AC202" s="14"/>
      <c r="AD202" s="14"/>
      <c r="AE202" s="14"/>
      <c r="AT202" s="281" t="s">
        <v>174</v>
      </c>
      <c r="AU202" s="281" t="s">
        <v>82</v>
      </c>
      <c r="AV202" s="14" t="s">
        <v>82</v>
      </c>
      <c r="AW202" s="14" t="s">
        <v>30</v>
      </c>
      <c r="AX202" s="14" t="s">
        <v>80</v>
      </c>
      <c r="AY202" s="281" t="s">
        <v>161</v>
      </c>
    </row>
    <row r="203" s="2" customFormat="1" ht="16.5" customHeight="1">
      <c r="A203" s="38"/>
      <c r="B203" s="39"/>
      <c r="C203" s="293" t="s">
        <v>287</v>
      </c>
      <c r="D203" s="293" t="s">
        <v>296</v>
      </c>
      <c r="E203" s="294" t="s">
        <v>1877</v>
      </c>
      <c r="F203" s="295" t="s">
        <v>1878</v>
      </c>
      <c r="G203" s="296" t="s">
        <v>282</v>
      </c>
      <c r="H203" s="297">
        <v>1.7110000000000001</v>
      </c>
      <c r="I203" s="298"/>
      <c r="J203" s="299">
        <f>ROUND(I203*H203,2)</f>
        <v>0</v>
      </c>
      <c r="K203" s="295" t="s">
        <v>167</v>
      </c>
      <c r="L203" s="300"/>
      <c r="M203" s="301" t="s">
        <v>1</v>
      </c>
      <c r="N203" s="302" t="s">
        <v>38</v>
      </c>
      <c r="O203" s="91"/>
      <c r="P203" s="252">
        <f>O203*H203</f>
        <v>0</v>
      </c>
      <c r="Q203" s="252">
        <v>1</v>
      </c>
      <c r="R203" s="252">
        <f>Q203*H203</f>
        <v>1.7110000000000001</v>
      </c>
      <c r="S203" s="252">
        <v>0</v>
      </c>
      <c r="T203" s="253">
        <f>S203*H203</f>
        <v>0</v>
      </c>
      <c r="U203" s="38"/>
      <c r="V203" s="38"/>
      <c r="W203" s="38"/>
      <c r="X203" s="38"/>
      <c r="Y203" s="38"/>
      <c r="Z203" s="38"/>
      <c r="AA203" s="38"/>
      <c r="AB203" s="38"/>
      <c r="AC203" s="38"/>
      <c r="AD203" s="38"/>
      <c r="AE203" s="38"/>
      <c r="AR203" s="254" t="s">
        <v>227</v>
      </c>
      <c r="AT203" s="254" t="s">
        <v>296</v>
      </c>
      <c r="AU203" s="254" t="s">
        <v>82</v>
      </c>
      <c r="AY203" s="17" t="s">
        <v>161</v>
      </c>
      <c r="BE203" s="255">
        <f>IF(N203="základní",J203,0)</f>
        <v>0</v>
      </c>
      <c r="BF203" s="255">
        <f>IF(N203="snížená",J203,0)</f>
        <v>0</v>
      </c>
      <c r="BG203" s="255">
        <f>IF(N203="zákl. přenesená",J203,0)</f>
        <v>0</v>
      </c>
      <c r="BH203" s="255">
        <f>IF(N203="sníž. přenesená",J203,0)</f>
        <v>0</v>
      </c>
      <c r="BI203" s="255">
        <f>IF(N203="nulová",J203,0)</f>
        <v>0</v>
      </c>
      <c r="BJ203" s="17" t="s">
        <v>80</v>
      </c>
      <c r="BK203" s="255">
        <f>ROUND(I203*H203,2)</f>
        <v>0</v>
      </c>
      <c r="BL203" s="17" t="s">
        <v>168</v>
      </c>
      <c r="BM203" s="254" t="s">
        <v>1879</v>
      </c>
    </row>
    <row r="204" s="2" customFormat="1">
      <c r="A204" s="38"/>
      <c r="B204" s="39"/>
      <c r="C204" s="40"/>
      <c r="D204" s="256" t="s">
        <v>170</v>
      </c>
      <c r="E204" s="40"/>
      <c r="F204" s="257" t="s">
        <v>1878</v>
      </c>
      <c r="G204" s="40"/>
      <c r="H204" s="40"/>
      <c r="I204" s="154"/>
      <c r="J204" s="40"/>
      <c r="K204" s="40"/>
      <c r="L204" s="44"/>
      <c r="M204" s="258"/>
      <c r="N204" s="259"/>
      <c r="O204" s="91"/>
      <c r="P204" s="91"/>
      <c r="Q204" s="91"/>
      <c r="R204" s="91"/>
      <c r="S204" s="91"/>
      <c r="T204" s="92"/>
      <c r="U204" s="38"/>
      <c r="V204" s="38"/>
      <c r="W204" s="38"/>
      <c r="X204" s="38"/>
      <c r="Y204" s="38"/>
      <c r="Z204" s="38"/>
      <c r="AA204" s="38"/>
      <c r="AB204" s="38"/>
      <c r="AC204" s="38"/>
      <c r="AD204" s="38"/>
      <c r="AE204" s="38"/>
      <c r="AT204" s="17" t="s">
        <v>170</v>
      </c>
      <c r="AU204" s="17" t="s">
        <v>82</v>
      </c>
    </row>
    <row r="205" s="14" customFormat="1">
      <c r="A205" s="14"/>
      <c r="B205" s="271"/>
      <c r="C205" s="272"/>
      <c r="D205" s="256" t="s">
        <v>174</v>
      </c>
      <c r="E205" s="273" t="s">
        <v>1</v>
      </c>
      <c r="F205" s="274" t="s">
        <v>1880</v>
      </c>
      <c r="G205" s="272"/>
      <c r="H205" s="275">
        <v>1.7110000000000001</v>
      </c>
      <c r="I205" s="276"/>
      <c r="J205" s="272"/>
      <c r="K205" s="272"/>
      <c r="L205" s="277"/>
      <c r="M205" s="278"/>
      <c r="N205" s="279"/>
      <c r="O205" s="279"/>
      <c r="P205" s="279"/>
      <c r="Q205" s="279"/>
      <c r="R205" s="279"/>
      <c r="S205" s="279"/>
      <c r="T205" s="280"/>
      <c r="U205" s="14"/>
      <c r="V205" s="14"/>
      <c r="W205" s="14"/>
      <c r="X205" s="14"/>
      <c r="Y205" s="14"/>
      <c r="Z205" s="14"/>
      <c r="AA205" s="14"/>
      <c r="AB205" s="14"/>
      <c r="AC205" s="14"/>
      <c r="AD205" s="14"/>
      <c r="AE205" s="14"/>
      <c r="AT205" s="281" t="s">
        <v>174</v>
      </c>
      <c r="AU205" s="281" t="s">
        <v>82</v>
      </c>
      <c r="AV205" s="14" t="s">
        <v>82</v>
      </c>
      <c r="AW205" s="14" t="s">
        <v>30</v>
      </c>
      <c r="AX205" s="14" t="s">
        <v>80</v>
      </c>
      <c r="AY205" s="281" t="s">
        <v>161</v>
      </c>
    </row>
    <row r="206" s="2" customFormat="1" ht="16.5" customHeight="1">
      <c r="A206" s="38"/>
      <c r="B206" s="39"/>
      <c r="C206" s="293" t="s">
        <v>295</v>
      </c>
      <c r="D206" s="293" t="s">
        <v>296</v>
      </c>
      <c r="E206" s="294" t="s">
        <v>1881</v>
      </c>
      <c r="F206" s="295" t="s">
        <v>298</v>
      </c>
      <c r="G206" s="296" t="s">
        <v>282</v>
      </c>
      <c r="H206" s="297">
        <v>61.630000000000003</v>
      </c>
      <c r="I206" s="298"/>
      <c r="J206" s="299">
        <f>ROUND(I206*H206,2)</f>
        <v>0</v>
      </c>
      <c r="K206" s="295" t="s">
        <v>167</v>
      </c>
      <c r="L206" s="300"/>
      <c r="M206" s="301" t="s">
        <v>1</v>
      </c>
      <c r="N206" s="302" t="s">
        <v>38</v>
      </c>
      <c r="O206" s="91"/>
      <c r="P206" s="252">
        <f>O206*H206</f>
        <v>0</v>
      </c>
      <c r="Q206" s="252">
        <v>1</v>
      </c>
      <c r="R206" s="252">
        <f>Q206*H206</f>
        <v>61.630000000000003</v>
      </c>
      <c r="S206" s="252">
        <v>0</v>
      </c>
      <c r="T206" s="253">
        <f>S206*H206</f>
        <v>0</v>
      </c>
      <c r="U206" s="38"/>
      <c r="V206" s="38"/>
      <c r="W206" s="38"/>
      <c r="X206" s="38"/>
      <c r="Y206" s="38"/>
      <c r="Z206" s="38"/>
      <c r="AA206" s="38"/>
      <c r="AB206" s="38"/>
      <c r="AC206" s="38"/>
      <c r="AD206" s="38"/>
      <c r="AE206" s="38"/>
      <c r="AR206" s="254" t="s">
        <v>227</v>
      </c>
      <c r="AT206" s="254" t="s">
        <v>296</v>
      </c>
      <c r="AU206" s="254" t="s">
        <v>82</v>
      </c>
      <c r="AY206" s="17" t="s">
        <v>161</v>
      </c>
      <c r="BE206" s="255">
        <f>IF(N206="základní",J206,0)</f>
        <v>0</v>
      </c>
      <c r="BF206" s="255">
        <f>IF(N206="snížená",J206,0)</f>
        <v>0</v>
      </c>
      <c r="BG206" s="255">
        <f>IF(N206="zákl. přenesená",J206,0)</f>
        <v>0</v>
      </c>
      <c r="BH206" s="255">
        <f>IF(N206="sníž. přenesená",J206,0)</f>
        <v>0</v>
      </c>
      <c r="BI206" s="255">
        <f>IF(N206="nulová",J206,0)</f>
        <v>0</v>
      </c>
      <c r="BJ206" s="17" t="s">
        <v>80</v>
      </c>
      <c r="BK206" s="255">
        <f>ROUND(I206*H206,2)</f>
        <v>0</v>
      </c>
      <c r="BL206" s="17" t="s">
        <v>168</v>
      </c>
      <c r="BM206" s="254" t="s">
        <v>1882</v>
      </c>
    </row>
    <row r="207" s="2" customFormat="1">
      <c r="A207" s="38"/>
      <c r="B207" s="39"/>
      <c r="C207" s="40"/>
      <c r="D207" s="256" t="s">
        <v>170</v>
      </c>
      <c r="E207" s="40"/>
      <c r="F207" s="257" t="s">
        <v>298</v>
      </c>
      <c r="G207" s="40"/>
      <c r="H207" s="40"/>
      <c r="I207" s="154"/>
      <c r="J207" s="40"/>
      <c r="K207" s="40"/>
      <c r="L207" s="44"/>
      <c r="M207" s="258"/>
      <c r="N207" s="259"/>
      <c r="O207" s="91"/>
      <c r="P207" s="91"/>
      <c r="Q207" s="91"/>
      <c r="R207" s="91"/>
      <c r="S207" s="91"/>
      <c r="T207" s="92"/>
      <c r="U207" s="38"/>
      <c r="V207" s="38"/>
      <c r="W207" s="38"/>
      <c r="X207" s="38"/>
      <c r="Y207" s="38"/>
      <c r="Z207" s="38"/>
      <c r="AA207" s="38"/>
      <c r="AB207" s="38"/>
      <c r="AC207" s="38"/>
      <c r="AD207" s="38"/>
      <c r="AE207" s="38"/>
      <c r="AT207" s="17" t="s">
        <v>170</v>
      </c>
      <c r="AU207" s="17" t="s">
        <v>82</v>
      </c>
    </row>
    <row r="208" s="14" customFormat="1">
      <c r="A208" s="14"/>
      <c r="B208" s="271"/>
      <c r="C208" s="272"/>
      <c r="D208" s="256" t="s">
        <v>174</v>
      </c>
      <c r="E208" s="273" t="s">
        <v>1</v>
      </c>
      <c r="F208" s="274" t="s">
        <v>1883</v>
      </c>
      <c r="G208" s="272"/>
      <c r="H208" s="275">
        <v>61.630000000000003</v>
      </c>
      <c r="I208" s="276"/>
      <c r="J208" s="272"/>
      <c r="K208" s="272"/>
      <c r="L208" s="277"/>
      <c r="M208" s="278"/>
      <c r="N208" s="279"/>
      <c r="O208" s="279"/>
      <c r="P208" s="279"/>
      <c r="Q208" s="279"/>
      <c r="R208" s="279"/>
      <c r="S208" s="279"/>
      <c r="T208" s="280"/>
      <c r="U208" s="14"/>
      <c r="V208" s="14"/>
      <c r="W208" s="14"/>
      <c r="X208" s="14"/>
      <c r="Y208" s="14"/>
      <c r="Z208" s="14"/>
      <c r="AA208" s="14"/>
      <c r="AB208" s="14"/>
      <c r="AC208" s="14"/>
      <c r="AD208" s="14"/>
      <c r="AE208" s="14"/>
      <c r="AT208" s="281" t="s">
        <v>174</v>
      </c>
      <c r="AU208" s="281" t="s">
        <v>82</v>
      </c>
      <c r="AV208" s="14" t="s">
        <v>82</v>
      </c>
      <c r="AW208" s="14" t="s">
        <v>30</v>
      </c>
      <c r="AX208" s="14" t="s">
        <v>80</v>
      </c>
      <c r="AY208" s="281" t="s">
        <v>161</v>
      </c>
    </row>
    <row r="209" s="2" customFormat="1" ht="16.5" customHeight="1">
      <c r="A209" s="38"/>
      <c r="B209" s="39"/>
      <c r="C209" s="243" t="s">
        <v>301</v>
      </c>
      <c r="D209" s="243" t="s">
        <v>163</v>
      </c>
      <c r="E209" s="244" t="s">
        <v>302</v>
      </c>
      <c r="F209" s="245" t="s">
        <v>303</v>
      </c>
      <c r="G209" s="246" t="s">
        <v>166</v>
      </c>
      <c r="H209" s="247">
        <v>68</v>
      </c>
      <c r="I209" s="248"/>
      <c r="J209" s="249">
        <f>ROUND(I209*H209,2)</f>
        <v>0</v>
      </c>
      <c r="K209" s="245" t="s">
        <v>167</v>
      </c>
      <c r="L209" s="44"/>
      <c r="M209" s="250" t="s">
        <v>1</v>
      </c>
      <c r="N209" s="251" t="s">
        <v>38</v>
      </c>
      <c r="O209" s="91"/>
      <c r="P209" s="252">
        <f>O209*H209</f>
        <v>0</v>
      </c>
      <c r="Q209" s="252">
        <v>0</v>
      </c>
      <c r="R209" s="252">
        <f>Q209*H209</f>
        <v>0</v>
      </c>
      <c r="S209" s="252">
        <v>0</v>
      </c>
      <c r="T209" s="253">
        <f>S209*H209</f>
        <v>0</v>
      </c>
      <c r="U209" s="38"/>
      <c r="V209" s="38"/>
      <c r="W209" s="38"/>
      <c r="X209" s="38"/>
      <c r="Y209" s="38"/>
      <c r="Z209" s="38"/>
      <c r="AA209" s="38"/>
      <c r="AB209" s="38"/>
      <c r="AC209" s="38"/>
      <c r="AD209" s="38"/>
      <c r="AE209" s="38"/>
      <c r="AR209" s="254" t="s">
        <v>168</v>
      </c>
      <c r="AT209" s="254" t="s">
        <v>163</v>
      </c>
      <c r="AU209" s="254" t="s">
        <v>82</v>
      </c>
      <c r="AY209" s="17" t="s">
        <v>161</v>
      </c>
      <c r="BE209" s="255">
        <f>IF(N209="základní",J209,0)</f>
        <v>0</v>
      </c>
      <c r="BF209" s="255">
        <f>IF(N209="snížená",J209,0)</f>
        <v>0</v>
      </c>
      <c r="BG209" s="255">
        <f>IF(N209="zákl. přenesená",J209,0)</f>
        <v>0</v>
      </c>
      <c r="BH209" s="255">
        <f>IF(N209="sníž. přenesená",J209,0)</f>
        <v>0</v>
      </c>
      <c r="BI209" s="255">
        <f>IF(N209="nulová",J209,0)</f>
        <v>0</v>
      </c>
      <c r="BJ209" s="17" t="s">
        <v>80</v>
      </c>
      <c r="BK209" s="255">
        <f>ROUND(I209*H209,2)</f>
        <v>0</v>
      </c>
      <c r="BL209" s="17" t="s">
        <v>168</v>
      </c>
      <c r="BM209" s="254" t="s">
        <v>1884</v>
      </c>
    </row>
    <row r="210" s="2" customFormat="1">
      <c r="A210" s="38"/>
      <c r="B210" s="39"/>
      <c r="C210" s="40"/>
      <c r="D210" s="256" t="s">
        <v>170</v>
      </c>
      <c r="E210" s="40"/>
      <c r="F210" s="257" t="s">
        <v>305</v>
      </c>
      <c r="G210" s="40"/>
      <c r="H210" s="40"/>
      <c r="I210" s="154"/>
      <c r="J210" s="40"/>
      <c r="K210" s="40"/>
      <c r="L210" s="44"/>
      <c r="M210" s="258"/>
      <c r="N210" s="259"/>
      <c r="O210" s="91"/>
      <c r="P210" s="91"/>
      <c r="Q210" s="91"/>
      <c r="R210" s="91"/>
      <c r="S210" s="91"/>
      <c r="T210" s="92"/>
      <c r="U210" s="38"/>
      <c r="V210" s="38"/>
      <c r="W210" s="38"/>
      <c r="X210" s="38"/>
      <c r="Y210" s="38"/>
      <c r="Z210" s="38"/>
      <c r="AA210" s="38"/>
      <c r="AB210" s="38"/>
      <c r="AC210" s="38"/>
      <c r="AD210" s="38"/>
      <c r="AE210" s="38"/>
      <c r="AT210" s="17" t="s">
        <v>170</v>
      </c>
      <c r="AU210" s="17" t="s">
        <v>82</v>
      </c>
    </row>
    <row r="211" s="2" customFormat="1">
      <c r="A211" s="38"/>
      <c r="B211" s="39"/>
      <c r="C211" s="40"/>
      <c r="D211" s="256" t="s">
        <v>172</v>
      </c>
      <c r="E211" s="40"/>
      <c r="F211" s="260" t="s">
        <v>306</v>
      </c>
      <c r="G211" s="40"/>
      <c r="H211" s="40"/>
      <c r="I211" s="154"/>
      <c r="J211" s="40"/>
      <c r="K211" s="40"/>
      <c r="L211" s="44"/>
      <c r="M211" s="258"/>
      <c r="N211" s="259"/>
      <c r="O211" s="91"/>
      <c r="P211" s="91"/>
      <c r="Q211" s="91"/>
      <c r="R211" s="91"/>
      <c r="S211" s="91"/>
      <c r="T211" s="92"/>
      <c r="U211" s="38"/>
      <c r="V211" s="38"/>
      <c r="W211" s="38"/>
      <c r="X211" s="38"/>
      <c r="Y211" s="38"/>
      <c r="Z211" s="38"/>
      <c r="AA211" s="38"/>
      <c r="AB211" s="38"/>
      <c r="AC211" s="38"/>
      <c r="AD211" s="38"/>
      <c r="AE211" s="38"/>
      <c r="AT211" s="17" t="s">
        <v>172</v>
      </c>
      <c r="AU211" s="17" t="s">
        <v>82</v>
      </c>
    </row>
    <row r="212" s="14" customFormat="1">
      <c r="A212" s="14"/>
      <c r="B212" s="271"/>
      <c r="C212" s="272"/>
      <c r="D212" s="256" t="s">
        <v>174</v>
      </c>
      <c r="E212" s="273" t="s">
        <v>1</v>
      </c>
      <c r="F212" s="274" t="s">
        <v>1885</v>
      </c>
      <c r="G212" s="272"/>
      <c r="H212" s="275">
        <v>68</v>
      </c>
      <c r="I212" s="276"/>
      <c r="J212" s="272"/>
      <c r="K212" s="272"/>
      <c r="L212" s="277"/>
      <c r="M212" s="278"/>
      <c r="N212" s="279"/>
      <c r="O212" s="279"/>
      <c r="P212" s="279"/>
      <c r="Q212" s="279"/>
      <c r="R212" s="279"/>
      <c r="S212" s="279"/>
      <c r="T212" s="280"/>
      <c r="U212" s="14"/>
      <c r="V212" s="14"/>
      <c r="W212" s="14"/>
      <c r="X212" s="14"/>
      <c r="Y212" s="14"/>
      <c r="Z212" s="14"/>
      <c r="AA212" s="14"/>
      <c r="AB212" s="14"/>
      <c r="AC212" s="14"/>
      <c r="AD212" s="14"/>
      <c r="AE212" s="14"/>
      <c r="AT212" s="281" t="s">
        <v>174</v>
      </c>
      <c r="AU212" s="281" t="s">
        <v>82</v>
      </c>
      <c r="AV212" s="14" t="s">
        <v>82</v>
      </c>
      <c r="AW212" s="14" t="s">
        <v>30</v>
      </c>
      <c r="AX212" s="14" t="s">
        <v>80</v>
      </c>
      <c r="AY212" s="281" t="s">
        <v>161</v>
      </c>
    </row>
    <row r="213" s="2" customFormat="1" ht="24" customHeight="1">
      <c r="A213" s="38"/>
      <c r="B213" s="39"/>
      <c r="C213" s="243" t="s">
        <v>308</v>
      </c>
      <c r="D213" s="243" t="s">
        <v>163</v>
      </c>
      <c r="E213" s="244" t="s">
        <v>309</v>
      </c>
      <c r="F213" s="245" t="s">
        <v>310</v>
      </c>
      <c r="G213" s="246" t="s">
        <v>166</v>
      </c>
      <c r="H213" s="247">
        <v>80</v>
      </c>
      <c r="I213" s="248"/>
      <c r="J213" s="249">
        <f>ROUND(I213*H213,2)</f>
        <v>0</v>
      </c>
      <c r="K213" s="245" t="s">
        <v>167</v>
      </c>
      <c r="L213" s="44"/>
      <c r="M213" s="250" t="s">
        <v>1</v>
      </c>
      <c r="N213" s="251" t="s">
        <v>38</v>
      </c>
      <c r="O213" s="91"/>
      <c r="P213" s="252">
        <f>O213*H213</f>
        <v>0</v>
      </c>
      <c r="Q213" s="252">
        <v>0</v>
      </c>
      <c r="R213" s="252">
        <f>Q213*H213</f>
        <v>0</v>
      </c>
      <c r="S213" s="252">
        <v>0</v>
      </c>
      <c r="T213" s="253">
        <f>S213*H213</f>
        <v>0</v>
      </c>
      <c r="U213" s="38"/>
      <c r="V213" s="38"/>
      <c r="W213" s="38"/>
      <c r="X213" s="38"/>
      <c r="Y213" s="38"/>
      <c r="Z213" s="38"/>
      <c r="AA213" s="38"/>
      <c r="AB213" s="38"/>
      <c r="AC213" s="38"/>
      <c r="AD213" s="38"/>
      <c r="AE213" s="38"/>
      <c r="AR213" s="254" t="s">
        <v>168</v>
      </c>
      <c r="AT213" s="254" t="s">
        <v>163</v>
      </c>
      <c r="AU213" s="254" t="s">
        <v>82</v>
      </c>
      <c r="AY213" s="17" t="s">
        <v>161</v>
      </c>
      <c r="BE213" s="255">
        <f>IF(N213="základní",J213,0)</f>
        <v>0</v>
      </c>
      <c r="BF213" s="255">
        <f>IF(N213="snížená",J213,0)</f>
        <v>0</v>
      </c>
      <c r="BG213" s="255">
        <f>IF(N213="zákl. přenesená",J213,0)</f>
        <v>0</v>
      </c>
      <c r="BH213" s="255">
        <f>IF(N213="sníž. přenesená",J213,0)</f>
        <v>0</v>
      </c>
      <c r="BI213" s="255">
        <f>IF(N213="nulová",J213,0)</f>
        <v>0</v>
      </c>
      <c r="BJ213" s="17" t="s">
        <v>80</v>
      </c>
      <c r="BK213" s="255">
        <f>ROUND(I213*H213,2)</f>
        <v>0</v>
      </c>
      <c r="BL213" s="17" t="s">
        <v>168</v>
      </c>
      <c r="BM213" s="254" t="s">
        <v>1886</v>
      </c>
    </row>
    <row r="214" s="2" customFormat="1">
      <c r="A214" s="38"/>
      <c r="B214" s="39"/>
      <c r="C214" s="40"/>
      <c r="D214" s="256" t="s">
        <v>170</v>
      </c>
      <c r="E214" s="40"/>
      <c r="F214" s="257" t="s">
        <v>312</v>
      </c>
      <c r="G214" s="40"/>
      <c r="H214" s="40"/>
      <c r="I214" s="154"/>
      <c r="J214" s="40"/>
      <c r="K214" s="40"/>
      <c r="L214" s="44"/>
      <c r="M214" s="258"/>
      <c r="N214" s="259"/>
      <c r="O214" s="91"/>
      <c r="P214" s="91"/>
      <c r="Q214" s="91"/>
      <c r="R214" s="91"/>
      <c r="S214" s="91"/>
      <c r="T214" s="92"/>
      <c r="U214" s="38"/>
      <c r="V214" s="38"/>
      <c r="W214" s="38"/>
      <c r="X214" s="38"/>
      <c r="Y214" s="38"/>
      <c r="Z214" s="38"/>
      <c r="AA214" s="38"/>
      <c r="AB214" s="38"/>
      <c r="AC214" s="38"/>
      <c r="AD214" s="38"/>
      <c r="AE214" s="38"/>
      <c r="AT214" s="17" t="s">
        <v>170</v>
      </c>
      <c r="AU214" s="17" t="s">
        <v>82</v>
      </c>
    </row>
    <row r="215" s="2" customFormat="1">
      <c r="A215" s="38"/>
      <c r="B215" s="39"/>
      <c r="C215" s="40"/>
      <c r="D215" s="256" t="s">
        <v>172</v>
      </c>
      <c r="E215" s="40"/>
      <c r="F215" s="260" t="s">
        <v>313</v>
      </c>
      <c r="G215" s="40"/>
      <c r="H215" s="40"/>
      <c r="I215" s="154"/>
      <c r="J215" s="40"/>
      <c r="K215" s="40"/>
      <c r="L215" s="44"/>
      <c r="M215" s="258"/>
      <c r="N215" s="259"/>
      <c r="O215" s="91"/>
      <c r="P215" s="91"/>
      <c r="Q215" s="91"/>
      <c r="R215" s="91"/>
      <c r="S215" s="91"/>
      <c r="T215" s="92"/>
      <c r="U215" s="38"/>
      <c r="V215" s="38"/>
      <c r="W215" s="38"/>
      <c r="X215" s="38"/>
      <c r="Y215" s="38"/>
      <c r="Z215" s="38"/>
      <c r="AA215" s="38"/>
      <c r="AB215" s="38"/>
      <c r="AC215" s="38"/>
      <c r="AD215" s="38"/>
      <c r="AE215" s="38"/>
      <c r="AT215" s="17" t="s">
        <v>172</v>
      </c>
      <c r="AU215" s="17" t="s">
        <v>82</v>
      </c>
    </row>
    <row r="216" s="14" customFormat="1">
      <c r="A216" s="14"/>
      <c r="B216" s="271"/>
      <c r="C216" s="272"/>
      <c r="D216" s="256" t="s">
        <v>174</v>
      </c>
      <c r="E216" s="273" t="s">
        <v>1</v>
      </c>
      <c r="F216" s="274" t="s">
        <v>763</v>
      </c>
      <c r="G216" s="272"/>
      <c r="H216" s="275">
        <v>80</v>
      </c>
      <c r="I216" s="276"/>
      <c r="J216" s="272"/>
      <c r="K216" s="272"/>
      <c r="L216" s="277"/>
      <c r="M216" s="278"/>
      <c r="N216" s="279"/>
      <c r="O216" s="279"/>
      <c r="P216" s="279"/>
      <c r="Q216" s="279"/>
      <c r="R216" s="279"/>
      <c r="S216" s="279"/>
      <c r="T216" s="280"/>
      <c r="U216" s="14"/>
      <c r="V216" s="14"/>
      <c r="W216" s="14"/>
      <c r="X216" s="14"/>
      <c r="Y216" s="14"/>
      <c r="Z216" s="14"/>
      <c r="AA216" s="14"/>
      <c r="AB216" s="14"/>
      <c r="AC216" s="14"/>
      <c r="AD216" s="14"/>
      <c r="AE216" s="14"/>
      <c r="AT216" s="281" t="s">
        <v>174</v>
      </c>
      <c r="AU216" s="281" t="s">
        <v>82</v>
      </c>
      <c r="AV216" s="14" t="s">
        <v>82</v>
      </c>
      <c r="AW216" s="14" t="s">
        <v>30</v>
      </c>
      <c r="AX216" s="14" t="s">
        <v>80</v>
      </c>
      <c r="AY216" s="281" t="s">
        <v>161</v>
      </c>
    </row>
    <row r="217" s="2" customFormat="1" ht="16.5" customHeight="1">
      <c r="A217" s="38"/>
      <c r="B217" s="39"/>
      <c r="C217" s="293" t="s">
        <v>7</v>
      </c>
      <c r="D217" s="293" t="s">
        <v>296</v>
      </c>
      <c r="E217" s="294" t="s">
        <v>315</v>
      </c>
      <c r="F217" s="295" t="s">
        <v>316</v>
      </c>
      <c r="G217" s="296" t="s">
        <v>317</v>
      </c>
      <c r="H217" s="297">
        <v>2.3999999999999999</v>
      </c>
      <c r="I217" s="298"/>
      <c r="J217" s="299">
        <f>ROUND(I217*H217,2)</f>
        <v>0</v>
      </c>
      <c r="K217" s="295" t="s">
        <v>167</v>
      </c>
      <c r="L217" s="300"/>
      <c r="M217" s="301" t="s">
        <v>1</v>
      </c>
      <c r="N217" s="302" t="s">
        <v>38</v>
      </c>
      <c r="O217" s="91"/>
      <c r="P217" s="252">
        <f>O217*H217</f>
        <v>0</v>
      </c>
      <c r="Q217" s="252">
        <v>0.001</v>
      </c>
      <c r="R217" s="252">
        <f>Q217*H217</f>
        <v>0.0023999999999999998</v>
      </c>
      <c r="S217" s="252">
        <v>0</v>
      </c>
      <c r="T217" s="253">
        <f>S217*H217</f>
        <v>0</v>
      </c>
      <c r="U217" s="38"/>
      <c r="V217" s="38"/>
      <c r="W217" s="38"/>
      <c r="X217" s="38"/>
      <c r="Y217" s="38"/>
      <c r="Z217" s="38"/>
      <c r="AA217" s="38"/>
      <c r="AB217" s="38"/>
      <c r="AC217" s="38"/>
      <c r="AD217" s="38"/>
      <c r="AE217" s="38"/>
      <c r="AR217" s="254" t="s">
        <v>227</v>
      </c>
      <c r="AT217" s="254" t="s">
        <v>296</v>
      </c>
      <c r="AU217" s="254" t="s">
        <v>82</v>
      </c>
      <c r="AY217" s="17" t="s">
        <v>161</v>
      </c>
      <c r="BE217" s="255">
        <f>IF(N217="základní",J217,0)</f>
        <v>0</v>
      </c>
      <c r="BF217" s="255">
        <f>IF(N217="snížená",J217,0)</f>
        <v>0</v>
      </c>
      <c r="BG217" s="255">
        <f>IF(N217="zákl. přenesená",J217,0)</f>
        <v>0</v>
      </c>
      <c r="BH217" s="255">
        <f>IF(N217="sníž. přenesená",J217,0)</f>
        <v>0</v>
      </c>
      <c r="BI217" s="255">
        <f>IF(N217="nulová",J217,0)</f>
        <v>0</v>
      </c>
      <c r="BJ217" s="17" t="s">
        <v>80</v>
      </c>
      <c r="BK217" s="255">
        <f>ROUND(I217*H217,2)</f>
        <v>0</v>
      </c>
      <c r="BL217" s="17" t="s">
        <v>168</v>
      </c>
      <c r="BM217" s="254" t="s">
        <v>1887</v>
      </c>
    </row>
    <row r="218" s="2" customFormat="1">
      <c r="A218" s="38"/>
      <c r="B218" s="39"/>
      <c r="C218" s="40"/>
      <c r="D218" s="256" t="s">
        <v>170</v>
      </c>
      <c r="E218" s="40"/>
      <c r="F218" s="257" t="s">
        <v>316</v>
      </c>
      <c r="G218" s="40"/>
      <c r="H218" s="40"/>
      <c r="I218" s="154"/>
      <c r="J218" s="40"/>
      <c r="K218" s="40"/>
      <c r="L218" s="44"/>
      <c r="M218" s="258"/>
      <c r="N218" s="259"/>
      <c r="O218" s="91"/>
      <c r="P218" s="91"/>
      <c r="Q218" s="91"/>
      <c r="R218" s="91"/>
      <c r="S218" s="91"/>
      <c r="T218" s="92"/>
      <c r="U218" s="38"/>
      <c r="V218" s="38"/>
      <c r="W218" s="38"/>
      <c r="X218" s="38"/>
      <c r="Y218" s="38"/>
      <c r="Z218" s="38"/>
      <c r="AA218" s="38"/>
      <c r="AB218" s="38"/>
      <c r="AC218" s="38"/>
      <c r="AD218" s="38"/>
      <c r="AE218" s="38"/>
      <c r="AT218" s="17" t="s">
        <v>170</v>
      </c>
      <c r="AU218" s="17" t="s">
        <v>82</v>
      </c>
    </row>
    <row r="219" s="14" customFormat="1">
      <c r="A219" s="14"/>
      <c r="B219" s="271"/>
      <c r="C219" s="272"/>
      <c r="D219" s="256" t="s">
        <v>174</v>
      </c>
      <c r="E219" s="273" t="s">
        <v>1</v>
      </c>
      <c r="F219" s="274" t="s">
        <v>1888</v>
      </c>
      <c r="G219" s="272"/>
      <c r="H219" s="275">
        <v>2.3999999999999999</v>
      </c>
      <c r="I219" s="276"/>
      <c r="J219" s="272"/>
      <c r="K219" s="272"/>
      <c r="L219" s="277"/>
      <c r="M219" s="278"/>
      <c r="N219" s="279"/>
      <c r="O219" s="279"/>
      <c r="P219" s="279"/>
      <c r="Q219" s="279"/>
      <c r="R219" s="279"/>
      <c r="S219" s="279"/>
      <c r="T219" s="280"/>
      <c r="U219" s="14"/>
      <c r="V219" s="14"/>
      <c r="W219" s="14"/>
      <c r="X219" s="14"/>
      <c r="Y219" s="14"/>
      <c r="Z219" s="14"/>
      <c r="AA219" s="14"/>
      <c r="AB219" s="14"/>
      <c r="AC219" s="14"/>
      <c r="AD219" s="14"/>
      <c r="AE219" s="14"/>
      <c r="AT219" s="281" t="s">
        <v>174</v>
      </c>
      <c r="AU219" s="281" t="s">
        <v>82</v>
      </c>
      <c r="AV219" s="14" t="s">
        <v>82</v>
      </c>
      <c r="AW219" s="14" t="s">
        <v>30</v>
      </c>
      <c r="AX219" s="14" t="s">
        <v>80</v>
      </c>
      <c r="AY219" s="281" t="s">
        <v>161</v>
      </c>
    </row>
    <row r="220" s="2" customFormat="1" ht="16.5" customHeight="1">
      <c r="A220" s="38"/>
      <c r="B220" s="39"/>
      <c r="C220" s="243" t="s">
        <v>320</v>
      </c>
      <c r="D220" s="243" t="s">
        <v>163</v>
      </c>
      <c r="E220" s="244" t="s">
        <v>321</v>
      </c>
      <c r="F220" s="245" t="s">
        <v>322</v>
      </c>
      <c r="G220" s="246" t="s">
        <v>166</v>
      </c>
      <c r="H220" s="247">
        <v>80</v>
      </c>
      <c r="I220" s="248"/>
      <c r="J220" s="249">
        <f>ROUND(I220*H220,2)</f>
        <v>0</v>
      </c>
      <c r="K220" s="245" t="s">
        <v>167</v>
      </c>
      <c r="L220" s="44"/>
      <c r="M220" s="250" t="s">
        <v>1</v>
      </c>
      <c r="N220" s="251" t="s">
        <v>38</v>
      </c>
      <c r="O220" s="91"/>
      <c r="P220" s="252">
        <f>O220*H220</f>
        <v>0</v>
      </c>
      <c r="Q220" s="252">
        <v>0</v>
      </c>
      <c r="R220" s="252">
        <f>Q220*H220</f>
        <v>0</v>
      </c>
      <c r="S220" s="252">
        <v>0</v>
      </c>
      <c r="T220" s="253">
        <f>S220*H220</f>
        <v>0</v>
      </c>
      <c r="U220" s="38"/>
      <c r="V220" s="38"/>
      <c r="W220" s="38"/>
      <c r="X220" s="38"/>
      <c r="Y220" s="38"/>
      <c r="Z220" s="38"/>
      <c r="AA220" s="38"/>
      <c r="AB220" s="38"/>
      <c r="AC220" s="38"/>
      <c r="AD220" s="38"/>
      <c r="AE220" s="38"/>
      <c r="AR220" s="254" t="s">
        <v>168</v>
      </c>
      <c r="AT220" s="254" t="s">
        <v>163</v>
      </c>
      <c r="AU220" s="254" t="s">
        <v>82</v>
      </c>
      <c r="AY220" s="17" t="s">
        <v>161</v>
      </c>
      <c r="BE220" s="255">
        <f>IF(N220="základní",J220,0)</f>
        <v>0</v>
      </c>
      <c r="BF220" s="255">
        <f>IF(N220="snížená",J220,0)</f>
        <v>0</v>
      </c>
      <c r="BG220" s="255">
        <f>IF(N220="zákl. přenesená",J220,0)</f>
        <v>0</v>
      </c>
      <c r="BH220" s="255">
        <f>IF(N220="sníž. přenesená",J220,0)</f>
        <v>0</v>
      </c>
      <c r="BI220" s="255">
        <f>IF(N220="nulová",J220,0)</f>
        <v>0</v>
      </c>
      <c r="BJ220" s="17" t="s">
        <v>80</v>
      </c>
      <c r="BK220" s="255">
        <f>ROUND(I220*H220,2)</f>
        <v>0</v>
      </c>
      <c r="BL220" s="17" t="s">
        <v>168</v>
      </c>
      <c r="BM220" s="254" t="s">
        <v>1889</v>
      </c>
    </row>
    <row r="221" s="2" customFormat="1">
      <c r="A221" s="38"/>
      <c r="B221" s="39"/>
      <c r="C221" s="40"/>
      <c r="D221" s="256" t="s">
        <v>170</v>
      </c>
      <c r="E221" s="40"/>
      <c r="F221" s="257" t="s">
        <v>324</v>
      </c>
      <c r="G221" s="40"/>
      <c r="H221" s="40"/>
      <c r="I221" s="154"/>
      <c r="J221" s="40"/>
      <c r="K221" s="40"/>
      <c r="L221" s="44"/>
      <c r="M221" s="258"/>
      <c r="N221" s="259"/>
      <c r="O221" s="91"/>
      <c r="P221" s="91"/>
      <c r="Q221" s="91"/>
      <c r="R221" s="91"/>
      <c r="S221" s="91"/>
      <c r="T221" s="92"/>
      <c r="U221" s="38"/>
      <c r="V221" s="38"/>
      <c r="W221" s="38"/>
      <c r="X221" s="38"/>
      <c r="Y221" s="38"/>
      <c r="Z221" s="38"/>
      <c r="AA221" s="38"/>
      <c r="AB221" s="38"/>
      <c r="AC221" s="38"/>
      <c r="AD221" s="38"/>
      <c r="AE221" s="38"/>
      <c r="AT221" s="17" t="s">
        <v>170</v>
      </c>
      <c r="AU221" s="17" t="s">
        <v>82</v>
      </c>
    </row>
    <row r="222" s="2" customFormat="1">
      <c r="A222" s="38"/>
      <c r="B222" s="39"/>
      <c r="C222" s="40"/>
      <c r="D222" s="256" t="s">
        <v>172</v>
      </c>
      <c r="E222" s="40"/>
      <c r="F222" s="260" t="s">
        <v>325</v>
      </c>
      <c r="G222" s="40"/>
      <c r="H222" s="40"/>
      <c r="I222" s="154"/>
      <c r="J222" s="40"/>
      <c r="K222" s="40"/>
      <c r="L222" s="44"/>
      <c r="M222" s="258"/>
      <c r="N222" s="259"/>
      <c r="O222" s="91"/>
      <c r="P222" s="91"/>
      <c r="Q222" s="91"/>
      <c r="R222" s="91"/>
      <c r="S222" s="91"/>
      <c r="T222" s="92"/>
      <c r="U222" s="38"/>
      <c r="V222" s="38"/>
      <c r="W222" s="38"/>
      <c r="X222" s="38"/>
      <c r="Y222" s="38"/>
      <c r="Z222" s="38"/>
      <c r="AA222" s="38"/>
      <c r="AB222" s="38"/>
      <c r="AC222" s="38"/>
      <c r="AD222" s="38"/>
      <c r="AE222" s="38"/>
      <c r="AT222" s="17" t="s">
        <v>172</v>
      </c>
      <c r="AU222" s="17" t="s">
        <v>82</v>
      </c>
    </row>
    <row r="223" s="14" customFormat="1">
      <c r="A223" s="14"/>
      <c r="B223" s="271"/>
      <c r="C223" s="272"/>
      <c r="D223" s="256" t="s">
        <v>174</v>
      </c>
      <c r="E223" s="273" t="s">
        <v>1</v>
      </c>
      <c r="F223" s="274" t="s">
        <v>763</v>
      </c>
      <c r="G223" s="272"/>
      <c r="H223" s="275">
        <v>80</v>
      </c>
      <c r="I223" s="276"/>
      <c r="J223" s="272"/>
      <c r="K223" s="272"/>
      <c r="L223" s="277"/>
      <c r="M223" s="278"/>
      <c r="N223" s="279"/>
      <c r="O223" s="279"/>
      <c r="P223" s="279"/>
      <c r="Q223" s="279"/>
      <c r="R223" s="279"/>
      <c r="S223" s="279"/>
      <c r="T223" s="280"/>
      <c r="U223" s="14"/>
      <c r="V223" s="14"/>
      <c r="W223" s="14"/>
      <c r="X223" s="14"/>
      <c r="Y223" s="14"/>
      <c r="Z223" s="14"/>
      <c r="AA223" s="14"/>
      <c r="AB223" s="14"/>
      <c r="AC223" s="14"/>
      <c r="AD223" s="14"/>
      <c r="AE223" s="14"/>
      <c r="AT223" s="281" t="s">
        <v>174</v>
      </c>
      <c r="AU223" s="281" t="s">
        <v>82</v>
      </c>
      <c r="AV223" s="14" t="s">
        <v>82</v>
      </c>
      <c r="AW223" s="14" t="s">
        <v>30</v>
      </c>
      <c r="AX223" s="14" t="s">
        <v>80</v>
      </c>
      <c r="AY223" s="281" t="s">
        <v>161</v>
      </c>
    </row>
    <row r="224" s="2" customFormat="1" ht="24" customHeight="1">
      <c r="A224" s="38"/>
      <c r="B224" s="39"/>
      <c r="C224" s="243" t="s">
        <v>328</v>
      </c>
      <c r="D224" s="243" t="s">
        <v>163</v>
      </c>
      <c r="E224" s="244" t="s">
        <v>329</v>
      </c>
      <c r="F224" s="245" t="s">
        <v>330</v>
      </c>
      <c r="G224" s="246" t="s">
        <v>166</v>
      </c>
      <c r="H224" s="247">
        <v>80</v>
      </c>
      <c r="I224" s="248"/>
      <c r="J224" s="249">
        <f>ROUND(I224*H224,2)</f>
        <v>0</v>
      </c>
      <c r="K224" s="245" t="s">
        <v>167</v>
      </c>
      <c r="L224" s="44"/>
      <c r="M224" s="250" t="s">
        <v>1</v>
      </c>
      <c r="N224" s="251" t="s">
        <v>38</v>
      </c>
      <c r="O224" s="91"/>
      <c r="P224" s="252">
        <f>O224*H224</f>
        <v>0</v>
      </c>
      <c r="Q224" s="252">
        <v>0</v>
      </c>
      <c r="R224" s="252">
        <f>Q224*H224</f>
        <v>0</v>
      </c>
      <c r="S224" s="252">
        <v>0</v>
      </c>
      <c r="T224" s="253">
        <f>S224*H224</f>
        <v>0</v>
      </c>
      <c r="U224" s="38"/>
      <c r="V224" s="38"/>
      <c r="W224" s="38"/>
      <c r="X224" s="38"/>
      <c r="Y224" s="38"/>
      <c r="Z224" s="38"/>
      <c r="AA224" s="38"/>
      <c r="AB224" s="38"/>
      <c r="AC224" s="38"/>
      <c r="AD224" s="38"/>
      <c r="AE224" s="38"/>
      <c r="AR224" s="254" t="s">
        <v>168</v>
      </c>
      <c r="AT224" s="254" t="s">
        <v>163</v>
      </c>
      <c r="AU224" s="254" t="s">
        <v>82</v>
      </c>
      <c r="AY224" s="17" t="s">
        <v>161</v>
      </c>
      <c r="BE224" s="255">
        <f>IF(N224="základní",J224,0)</f>
        <v>0</v>
      </c>
      <c r="BF224" s="255">
        <f>IF(N224="snížená",J224,0)</f>
        <v>0</v>
      </c>
      <c r="BG224" s="255">
        <f>IF(N224="zákl. přenesená",J224,0)</f>
        <v>0</v>
      </c>
      <c r="BH224" s="255">
        <f>IF(N224="sníž. přenesená",J224,0)</f>
        <v>0</v>
      </c>
      <c r="BI224" s="255">
        <f>IF(N224="nulová",J224,0)</f>
        <v>0</v>
      </c>
      <c r="BJ224" s="17" t="s">
        <v>80</v>
      </c>
      <c r="BK224" s="255">
        <f>ROUND(I224*H224,2)</f>
        <v>0</v>
      </c>
      <c r="BL224" s="17" t="s">
        <v>168</v>
      </c>
      <c r="BM224" s="254" t="s">
        <v>1890</v>
      </c>
    </row>
    <row r="225" s="2" customFormat="1">
      <c r="A225" s="38"/>
      <c r="B225" s="39"/>
      <c r="C225" s="40"/>
      <c r="D225" s="256" t="s">
        <v>170</v>
      </c>
      <c r="E225" s="40"/>
      <c r="F225" s="257" t="s">
        <v>332</v>
      </c>
      <c r="G225" s="40"/>
      <c r="H225" s="40"/>
      <c r="I225" s="154"/>
      <c r="J225" s="40"/>
      <c r="K225" s="40"/>
      <c r="L225" s="44"/>
      <c r="M225" s="258"/>
      <c r="N225" s="259"/>
      <c r="O225" s="91"/>
      <c r="P225" s="91"/>
      <c r="Q225" s="91"/>
      <c r="R225" s="91"/>
      <c r="S225" s="91"/>
      <c r="T225" s="92"/>
      <c r="U225" s="38"/>
      <c r="V225" s="38"/>
      <c r="W225" s="38"/>
      <c r="X225" s="38"/>
      <c r="Y225" s="38"/>
      <c r="Z225" s="38"/>
      <c r="AA225" s="38"/>
      <c r="AB225" s="38"/>
      <c r="AC225" s="38"/>
      <c r="AD225" s="38"/>
      <c r="AE225" s="38"/>
      <c r="AT225" s="17" t="s">
        <v>170</v>
      </c>
      <c r="AU225" s="17" t="s">
        <v>82</v>
      </c>
    </row>
    <row r="226" s="2" customFormat="1">
      <c r="A226" s="38"/>
      <c r="B226" s="39"/>
      <c r="C226" s="40"/>
      <c r="D226" s="256" t="s">
        <v>172</v>
      </c>
      <c r="E226" s="40"/>
      <c r="F226" s="260" t="s">
        <v>333</v>
      </c>
      <c r="G226" s="40"/>
      <c r="H226" s="40"/>
      <c r="I226" s="154"/>
      <c r="J226" s="40"/>
      <c r="K226" s="40"/>
      <c r="L226" s="44"/>
      <c r="M226" s="258"/>
      <c r="N226" s="259"/>
      <c r="O226" s="91"/>
      <c r="P226" s="91"/>
      <c r="Q226" s="91"/>
      <c r="R226" s="91"/>
      <c r="S226" s="91"/>
      <c r="T226" s="92"/>
      <c r="U226" s="38"/>
      <c r="V226" s="38"/>
      <c r="W226" s="38"/>
      <c r="X226" s="38"/>
      <c r="Y226" s="38"/>
      <c r="Z226" s="38"/>
      <c r="AA226" s="38"/>
      <c r="AB226" s="38"/>
      <c r="AC226" s="38"/>
      <c r="AD226" s="38"/>
      <c r="AE226" s="38"/>
      <c r="AT226" s="17" t="s">
        <v>172</v>
      </c>
      <c r="AU226" s="17" t="s">
        <v>82</v>
      </c>
    </row>
    <row r="227" s="14" customFormat="1">
      <c r="A227" s="14"/>
      <c r="B227" s="271"/>
      <c r="C227" s="272"/>
      <c r="D227" s="256" t="s">
        <v>174</v>
      </c>
      <c r="E227" s="273" t="s">
        <v>1</v>
      </c>
      <c r="F227" s="274" t="s">
        <v>763</v>
      </c>
      <c r="G227" s="272"/>
      <c r="H227" s="275">
        <v>80</v>
      </c>
      <c r="I227" s="276"/>
      <c r="J227" s="272"/>
      <c r="K227" s="272"/>
      <c r="L227" s="277"/>
      <c r="M227" s="278"/>
      <c r="N227" s="279"/>
      <c r="O227" s="279"/>
      <c r="P227" s="279"/>
      <c r="Q227" s="279"/>
      <c r="R227" s="279"/>
      <c r="S227" s="279"/>
      <c r="T227" s="280"/>
      <c r="U227" s="14"/>
      <c r="V227" s="14"/>
      <c r="W227" s="14"/>
      <c r="X227" s="14"/>
      <c r="Y227" s="14"/>
      <c r="Z227" s="14"/>
      <c r="AA227" s="14"/>
      <c r="AB227" s="14"/>
      <c r="AC227" s="14"/>
      <c r="AD227" s="14"/>
      <c r="AE227" s="14"/>
      <c r="AT227" s="281" t="s">
        <v>174</v>
      </c>
      <c r="AU227" s="281" t="s">
        <v>82</v>
      </c>
      <c r="AV227" s="14" t="s">
        <v>82</v>
      </c>
      <c r="AW227" s="14" t="s">
        <v>30</v>
      </c>
      <c r="AX227" s="14" t="s">
        <v>80</v>
      </c>
      <c r="AY227" s="281" t="s">
        <v>161</v>
      </c>
    </row>
    <row r="228" s="12" customFormat="1" ht="22.8" customHeight="1">
      <c r="A228" s="12"/>
      <c r="B228" s="227"/>
      <c r="C228" s="228"/>
      <c r="D228" s="229" t="s">
        <v>72</v>
      </c>
      <c r="E228" s="241" t="s">
        <v>82</v>
      </c>
      <c r="F228" s="241" t="s">
        <v>1470</v>
      </c>
      <c r="G228" s="228"/>
      <c r="H228" s="228"/>
      <c r="I228" s="231"/>
      <c r="J228" s="242">
        <f>BK228</f>
        <v>0</v>
      </c>
      <c r="K228" s="228"/>
      <c r="L228" s="233"/>
      <c r="M228" s="234"/>
      <c r="N228" s="235"/>
      <c r="O228" s="235"/>
      <c r="P228" s="236">
        <f>SUM(P229:P264)</f>
        <v>0</v>
      </c>
      <c r="Q228" s="235"/>
      <c r="R228" s="236">
        <f>SUM(R229:R264)</f>
        <v>9.6998766858000032</v>
      </c>
      <c r="S228" s="235"/>
      <c r="T228" s="237">
        <f>SUM(T229:T264)</f>
        <v>0</v>
      </c>
      <c r="U228" s="12"/>
      <c r="V228" s="12"/>
      <c r="W228" s="12"/>
      <c r="X228" s="12"/>
      <c r="Y228" s="12"/>
      <c r="Z228" s="12"/>
      <c r="AA228" s="12"/>
      <c r="AB228" s="12"/>
      <c r="AC228" s="12"/>
      <c r="AD228" s="12"/>
      <c r="AE228" s="12"/>
      <c r="AR228" s="238" t="s">
        <v>80</v>
      </c>
      <c r="AT228" s="239" t="s">
        <v>72</v>
      </c>
      <c r="AU228" s="239" t="s">
        <v>80</v>
      </c>
      <c r="AY228" s="238" t="s">
        <v>161</v>
      </c>
      <c r="BK228" s="240">
        <f>SUM(BK229:BK264)</f>
        <v>0</v>
      </c>
    </row>
    <row r="229" s="2" customFormat="1" ht="24" customHeight="1">
      <c r="A229" s="38"/>
      <c r="B229" s="39"/>
      <c r="C229" s="243" t="s">
        <v>335</v>
      </c>
      <c r="D229" s="243" t="s">
        <v>163</v>
      </c>
      <c r="E229" s="244" t="s">
        <v>1891</v>
      </c>
      <c r="F229" s="245" t="s">
        <v>1892</v>
      </c>
      <c r="G229" s="246" t="s">
        <v>183</v>
      </c>
      <c r="H229" s="247">
        <v>4.202</v>
      </c>
      <c r="I229" s="248"/>
      <c r="J229" s="249">
        <f>ROUND(I229*H229,2)</f>
        <v>0</v>
      </c>
      <c r="K229" s="245" t="s">
        <v>167</v>
      </c>
      <c r="L229" s="44"/>
      <c r="M229" s="250" t="s">
        <v>1</v>
      </c>
      <c r="N229" s="251" t="s">
        <v>38</v>
      </c>
      <c r="O229" s="91"/>
      <c r="P229" s="252">
        <f>O229*H229</f>
        <v>0</v>
      </c>
      <c r="Q229" s="252">
        <v>2.1600000000000001</v>
      </c>
      <c r="R229" s="252">
        <f>Q229*H229</f>
        <v>9.0763200000000008</v>
      </c>
      <c r="S229" s="252">
        <v>0</v>
      </c>
      <c r="T229" s="253">
        <f>S229*H229</f>
        <v>0</v>
      </c>
      <c r="U229" s="38"/>
      <c r="V229" s="38"/>
      <c r="W229" s="38"/>
      <c r="X229" s="38"/>
      <c r="Y229" s="38"/>
      <c r="Z229" s="38"/>
      <c r="AA229" s="38"/>
      <c r="AB229" s="38"/>
      <c r="AC229" s="38"/>
      <c r="AD229" s="38"/>
      <c r="AE229" s="38"/>
      <c r="AR229" s="254" t="s">
        <v>168</v>
      </c>
      <c r="AT229" s="254" t="s">
        <v>163</v>
      </c>
      <c r="AU229" s="254" t="s">
        <v>82</v>
      </c>
      <c r="AY229" s="17" t="s">
        <v>161</v>
      </c>
      <c r="BE229" s="255">
        <f>IF(N229="základní",J229,0)</f>
        <v>0</v>
      </c>
      <c r="BF229" s="255">
        <f>IF(N229="snížená",J229,0)</f>
        <v>0</v>
      </c>
      <c r="BG229" s="255">
        <f>IF(N229="zákl. přenesená",J229,0)</f>
        <v>0</v>
      </c>
      <c r="BH229" s="255">
        <f>IF(N229="sníž. přenesená",J229,0)</f>
        <v>0</v>
      </c>
      <c r="BI229" s="255">
        <f>IF(N229="nulová",J229,0)</f>
        <v>0</v>
      </c>
      <c r="BJ229" s="17" t="s">
        <v>80</v>
      </c>
      <c r="BK229" s="255">
        <f>ROUND(I229*H229,2)</f>
        <v>0</v>
      </c>
      <c r="BL229" s="17" t="s">
        <v>168</v>
      </c>
      <c r="BM229" s="254" t="s">
        <v>1893</v>
      </c>
    </row>
    <row r="230" s="2" customFormat="1">
      <c r="A230" s="38"/>
      <c r="B230" s="39"/>
      <c r="C230" s="40"/>
      <c r="D230" s="256" t="s">
        <v>170</v>
      </c>
      <c r="E230" s="40"/>
      <c r="F230" s="257" t="s">
        <v>1894</v>
      </c>
      <c r="G230" s="40"/>
      <c r="H230" s="40"/>
      <c r="I230" s="154"/>
      <c r="J230" s="40"/>
      <c r="K230" s="40"/>
      <c r="L230" s="44"/>
      <c r="M230" s="258"/>
      <c r="N230" s="259"/>
      <c r="O230" s="91"/>
      <c r="P230" s="91"/>
      <c r="Q230" s="91"/>
      <c r="R230" s="91"/>
      <c r="S230" s="91"/>
      <c r="T230" s="92"/>
      <c r="U230" s="38"/>
      <c r="V230" s="38"/>
      <c r="W230" s="38"/>
      <c r="X230" s="38"/>
      <c r="Y230" s="38"/>
      <c r="Z230" s="38"/>
      <c r="AA230" s="38"/>
      <c r="AB230" s="38"/>
      <c r="AC230" s="38"/>
      <c r="AD230" s="38"/>
      <c r="AE230" s="38"/>
      <c r="AT230" s="17" t="s">
        <v>170</v>
      </c>
      <c r="AU230" s="17" t="s">
        <v>82</v>
      </c>
    </row>
    <row r="231" s="2" customFormat="1">
      <c r="A231" s="38"/>
      <c r="B231" s="39"/>
      <c r="C231" s="40"/>
      <c r="D231" s="256" t="s">
        <v>172</v>
      </c>
      <c r="E231" s="40"/>
      <c r="F231" s="260" t="s">
        <v>1895</v>
      </c>
      <c r="G231" s="40"/>
      <c r="H231" s="40"/>
      <c r="I231" s="154"/>
      <c r="J231" s="40"/>
      <c r="K231" s="40"/>
      <c r="L231" s="44"/>
      <c r="M231" s="258"/>
      <c r="N231" s="259"/>
      <c r="O231" s="91"/>
      <c r="P231" s="91"/>
      <c r="Q231" s="91"/>
      <c r="R231" s="91"/>
      <c r="S231" s="91"/>
      <c r="T231" s="92"/>
      <c r="U231" s="38"/>
      <c r="V231" s="38"/>
      <c r="W231" s="38"/>
      <c r="X231" s="38"/>
      <c r="Y231" s="38"/>
      <c r="Z231" s="38"/>
      <c r="AA231" s="38"/>
      <c r="AB231" s="38"/>
      <c r="AC231" s="38"/>
      <c r="AD231" s="38"/>
      <c r="AE231" s="38"/>
      <c r="AT231" s="17" t="s">
        <v>172</v>
      </c>
      <c r="AU231" s="17" t="s">
        <v>82</v>
      </c>
    </row>
    <row r="232" s="14" customFormat="1">
      <c r="A232" s="14"/>
      <c r="B232" s="271"/>
      <c r="C232" s="272"/>
      <c r="D232" s="256" t="s">
        <v>174</v>
      </c>
      <c r="E232" s="273" t="s">
        <v>1</v>
      </c>
      <c r="F232" s="274" t="s">
        <v>1896</v>
      </c>
      <c r="G232" s="272"/>
      <c r="H232" s="275">
        <v>4.202</v>
      </c>
      <c r="I232" s="276"/>
      <c r="J232" s="272"/>
      <c r="K232" s="272"/>
      <c r="L232" s="277"/>
      <c r="M232" s="278"/>
      <c r="N232" s="279"/>
      <c r="O232" s="279"/>
      <c r="P232" s="279"/>
      <c r="Q232" s="279"/>
      <c r="R232" s="279"/>
      <c r="S232" s="279"/>
      <c r="T232" s="280"/>
      <c r="U232" s="14"/>
      <c r="V232" s="14"/>
      <c r="W232" s="14"/>
      <c r="X232" s="14"/>
      <c r="Y232" s="14"/>
      <c r="Z232" s="14"/>
      <c r="AA232" s="14"/>
      <c r="AB232" s="14"/>
      <c r="AC232" s="14"/>
      <c r="AD232" s="14"/>
      <c r="AE232" s="14"/>
      <c r="AT232" s="281" t="s">
        <v>174</v>
      </c>
      <c r="AU232" s="281" t="s">
        <v>82</v>
      </c>
      <c r="AV232" s="14" t="s">
        <v>82</v>
      </c>
      <c r="AW232" s="14" t="s">
        <v>30</v>
      </c>
      <c r="AX232" s="14" t="s">
        <v>80</v>
      </c>
      <c r="AY232" s="281" t="s">
        <v>161</v>
      </c>
    </row>
    <row r="233" s="2" customFormat="1" ht="16.5" customHeight="1">
      <c r="A233" s="38"/>
      <c r="B233" s="39"/>
      <c r="C233" s="243" t="s">
        <v>342</v>
      </c>
      <c r="D233" s="243" t="s">
        <v>163</v>
      </c>
      <c r="E233" s="244" t="s">
        <v>923</v>
      </c>
      <c r="F233" s="245" t="s">
        <v>924</v>
      </c>
      <c r="G233" s="246" t="s">
        <v>183</v>
      </c>
      <c r="H233" s="247">
        <v>1.3999999999999999</v>
      </c>
      <c r="I233" s="248"/>
      <c r="J233" s="249">
        <f>ROUND(I233*H233,2)</f>
        <v>0</v>
      </c>
      <c r="K233" s="245" t="s">
        <v>167</v>
      </c>
      <c r="L233" s="44"/>
      <c r="M233" s="250" t="s">
        <v>1</v>
      </c>
      <c r="N233" s="251" t="s">
        <v>38</v>
      </c>
      <c r="O233" s="91"/>
      <c r="P233" s="252">
        <f>O233*H233</f>
        <v>0</v>
      </c>
      <c r="Q233" s="252">
        <v>0</v>
      </c>
      <c r="R233" s="252">
        <f>Q233*H233</f>
        <v>0</v>
      </c>
      <c r="S233" s="252">
        <v>0</v>
      </c>
      <c r="T233" s="253">
        <f>S233*H233</f>
        <v>0</v>
      </c>
      <c r="U233" s="38"/>
      <c r="V233" s="38"/>
      <c r="W233" s="38"/>
      <c r="X233" s="38"/>
      <c r="Y233" s="38"/>
      <c r="Z233" s="38"/>
      <c r="AA233" s="38"/>
      <c r="AB233" s="38"/>
      <c r="AC233" s="38"/>
      <c r="AD233" s="38"/>
      <c r="AE233" s="38"/>
      <c r="AR233" s="254" t="s">
        <v>168</v>
      </c>
      <c r="AT233" s="254" t="s">
        <v>163</v>
      </c>
      <c r="AU233" s="254" t="s">
        <v>82</v>
      </c>
      <c r="AY233" s="17" t="s">
        <v>161</v>
      </c>
      <c r="BE233" s="255">
        <f>IF(N233="základní",J233,0)</f>
        <v>0</v>
      </c>
      <c r="BF233" s="255">
        <f>IF(N233="snížená",J233,0)</f>
        <v>0</v>
      </c>
      <c r="BG233" s="255">
        <f>IF(N233="zákl. přenesená",J233,0)</f>
        <v>0</v>
      </c>
      <c r="BH233" s="255">
        <f>IF(N233="sníž. přenesená",J233,0)</f>
        <v>0</v>
      </c>
      <c r="BI233" s="255">
        <f>IF(N233="nulová",J233,0)</f>
        <v>0</v>
      </c>
      <c r="BJ233" s="17" t="s">
        <v>80</v>
      </c>
      <c r="BK233" s="255">
        <f>ROUND(I233*H233,2)</f>
        <v>0</v>
      </c>
      <c r="BL233" s="17" t="s">
        <v>168</v>
      </c>
      <c r="BM233" s="254" t="s">
        <v>1897</v>
      </c>
    </row>
    <row r="234" s="2" customFormat="1">
      <c r="A234" s="38"/>
      <c r="B234" s="39"/>
      <c r="C234" s="40"/>
      <c r="D234" s="256" t="s">
        <v>170</v>
      </c>
      <c r="E234" s="40"/>
      <c r="F234" s="257" t="s">
        <v>926</v>
      </c>
      <c r="G234" s="40"/>
      <c r="H234" s="40"/>
      <c r="I234" s="154"/>
      <c r="J234" s="40"/>
      <c r="K234" s="40"/>
      <c r="L234" s="44"/>
      <c r="M234" s="258"/>
      <c r="N234" s="259"/>
      <c r="O234" s="91"/>
      <c r="P234" s="91"/>
      <c r="Q234" s="91"/>
      <c r="R234" s="91"/>
      <c r="S234" s="91"/>
      <c r="T234" s="92"/>
      <c r="U234" s="38"/>
      <c r="V234" s="38"/>
      <c r="W234" s="38"/>
      <c r="X234" s="38"/>
      <c r="Y234" s="38"/>
      <c r="Z234" s="38"/>
      <c r="AA234" s="38"/>
      <c r="AB234" s="38"/>
      <c r="AC234" s="38"/>
      <c r="AD234" s="38"/>
      <c r="AE234" s="38"/>
      <c r="AT234" s="17" t="s">
        <v>170</v>
      </c>
      <c r="AU234" s="17" t="s">
        <v>82</v>
      </c>
    </row>
    <row r="235" s="2" customFormat="1">
      <c r="A235" s="38"/>
      <c r="B235" s="39"/>
      <c r="C235" s="40"/>
      <c r="D235" s="256" t="s">
        <v>172</v>
      </c>
      <c r="E235" s="40"/>
      <c r="F235" s="260" t="s">
        <v>347</v>
      </c>
      <c r="G235" s="40"/>
      <c r="H235" s="40"/>
      <c r="I235" s="154"/>
      <c r="J235" s="40"/>
      <c r="K235" s="40"/>
      <c r="L235" s="44"/>
      <c r="M235" s="258"/>
      <c r="N235" s="259"/>
      <c r="O235" s="91"/>
      <c r="P235" s="91"/>
      <c r="Q235" s="91"/>
      <c r="R235" s="91"/>
      <c r="S235" s="91"/>
      <c r="T235" s="92"/>
      <c r="U235" s="38"/>
      <c r="V235" s="38"/>
      <c r="W235" s="38"/>
      <c r="X235" s="38"/>
      <c r="Y235" s="38"/>
      <c r="Z235" s="38"/>
      <c r="AA235" s="38"/>
      <c r="AB235" s="38"/>
      <c r="AC235" s="38"/>
      <c r="AD235" s="38"/>
      <c r="AE235" s="38"/>
      <c r="AT235" s="17" t="s">
        <v>172</v>
      </c>
      <c r="AU235" s="17" t="s">
        <v>82</v>
      </c>
    </row>
    <row r="236" s="14" customFormat="1">
      <c r="A236" s="14"/>
      <c r="B236" s="271"/>
      <c r="C236" s="272"/>
      <c r="D236" s="256" t="s">
        <v>174</v>
      </c>
      <c r="E236" s="273" t="s">
        <v>1</v>
      </c>
      <c r="F236" s="274" t="s">
        <v>1898</v>
      </c>
      <c r="G236" s="272"/>
      <c r="H236" s="275">
        <v>1.3999999999999999</v>
      </c>
      <c r="I236" s="276"/>
      <c r="J236" s="272"/>
      <c r="K236" s="272"/>
      <c r="L236" s="277"/>
      <c r="M236" s="278"/>
      <c r="N236" s="279"/>
      <c r="O236" s="279"/>
      <c r="P236" s="279"/>
      <c r="Q236" s="279"/>
      <c r="R236" s="279"/>
      <c r="S236" s="279"/>
      <c r="T236" s="280"/>
      <c r="U236" s="14"/>
      <c r="V236" s="14"/>
      <c r="W236" s="14"/>
      <c r="X236" s="14"/>
      <c r="Y236" s="14"/>
      <c r="Z236" s="14"/>
      <c r="AA236" s="14"/>
      <c r="AB236" s="14"/>
      <c r="AC236" s="14"/>
      <c r="AD236" s="14"/>
      <c r="AE236" s="14"/>
      <c r="AT236" s="281" t="s">
        <v>174</v>
      </c>
      <c r="AU236" s="281" t="s">
        <v>82</v>
      </c>
      <c r="AV236" s="14" t="s">
        <v>82</v>
      </c>
      <c r="AW236" s="14" t="s">
        <v>30</v>
      </c>
      <c r="AX236" s="14" t="s">
        <v>80</v>
      </c>
      <c r="AY236" s="281" t="s">
        <v>161</v>
      </c>
    </row>
    <row r="237" s="2" customFormat="1" ht="16.5" customHeight="1">
      <c r="A237" s="38"/>
      <c r="B237" s="39"/>
      <c r="C237" s="243" t="s">
        <v>349</v>
      </c>
      <c r="D237" s="243" t="s">
        <v>163</v>
      </c>
      <c r="E237" s="244" t="s">
        <v>1899</v>
      </c>
      <c r="F237" s="245" t="s">
        <v>1900</v>
      </c>
      <c r="G237" s="246" t="s">
        <v>183</v>
      </c>
      <c r="H237" s="247">
        <v>6.4000000000000004</v>
      </c>
      <c r="I237" s="248"/>
      <c r="J237" s="249">
        <f>ROUND(I237*H237,2)</f>
        <v>0</v>
      </c>
      <c r="K237" s="245" t="s">
        <v>167</v>
      </c>
      <c r="L237" s="44"/>
      <c r="M237" s="250" t="s">
        <v>1</v>
      </c>
      <c r="N237" s="251" t="s">
        <v>38</v>
      </c>
      <c r="O237" s="91"/>
      <c r="P237" s="252">
        <f>O237*H237</f>
        <v>0</v>
      </c>
      <c r="Q237" s="252">
        <v>0</v>
      </c>
      <c r="R237" s="252">
        <f>Q237*H237</f>
        <v>0</v>
      </c>
      <c r="S237" s="252">
        <v>0</v>
      </c>
      <c r="T237" s="253">
        <f>S237*H237</f>
        <v>0</v>
      </c>
      <c r="U237" s="38"/>
      <c r="V237" s="38"/>
      <c r="W237" s="38"/>
      <c r="X237" s="38"/>
      <c r="Y237" s="38"/>
      <c r="Z237" s="38"/>
      <c r="AA237" s="38"/>
      <c r="AB237" s="38"/>
      <c r="AC237" s="38"/>
      <c r="AD237" s="38"/>
      <c r="AE237" s="38"/>
      <c r="AR237" s="254" t="s">
        <v>168</v>
      </c>
      <c r="AT237" s="254" t="s">
        <v>163</v>
      </c>
      <c r="AU237" s="254" t="s">
        <v>82</v>
      </c>
      <c r="AY237" s="17" t="s">
        <v>161</v>
      </c>
      <c r="BE237" s="255">
        <f>IF(N237="základní",J237,0)</f>
        <v>0</v>
      </c>
      <c r="BF237" s="255">
        <f>IF(N237="snížená",J237,0)</f>
        <v>0</v>
      </c>
      <c r="BG237" s="255">
        <f>IF(N237="zákl. přenesená",J237,0)</f>
        <v>0</v>
      </c>
      <c r="BH237" s="255">
        <f>IF(N237="sníž. přenesená",J237,0)</f>
        <v>0</v>
      </c>
      <c r="BI237" s="255">
        <f>IF(N237="nulová",J237,0)</f>
        <v>0</v>
      </c>
      <c r="BJ237" s="17" t="s">
        <v>80</v>
      </c>
      <c r="BK237" s="255">
        <f>ROUND(I237*H237,2)</f>
        <v>0</v>
      </c>
      <c r="BL237" s="17" t="s">
        <v>168</v>
      </c>
      <c r="BM237" s="254" t="s">
        <v>1901</v>
      </c>
    </row>
    <row r="238" s="2" customFormat="1">
      <c r="A238" s="38"/>
      <c r="B238" s="39"/>
      <c r="C238" s="40"/>
      <c r="D238" s="256" t="s">
        <v>170</v>
      </c>
      <c r="E238" s="40"/>
      <c r="F238" s="257" t="s">
        <v>1902</v>
      </c>
      <c r="G238" s="40"/>
      <c r="H238" s="40"/>
      <c r="I238" s="154"/>
      <c r="J238" s="40"/>
      <c r="K238" s="40"/>
      <c r="L238" s="44"/>
      <c r="M238" s="258"/>
      <c r="N238" s="259"/>
      <c r="O238" s="91"/>
      <c r="P238" s="91"/>
      <c r="Q238" s="91"/>
      <c r="R238" s="91"/>
      <c r="S238" s="91"/>
      <c r="T238" s="92"/>
      <c r="U238" s="38"/>
      <c r="V238" s="38"/>
      <c r="W238" s="38"/>
      <c r="X238" s="38"/>
      <c r="Y238" s="38"/>
      <c r="Z238" s="38"/>
      <c r="AA238" s="38"/>
      <c r="AB238" s="38"/>
      <c r="AC238" s="38"/>
      <c r="AD238" s="38"/>
      <c r="AE238" s="38"/>
      <c r="AT238" s="17" t="s">
        <v>170</v>
      </c>
      <c r="AU238" s="17" t="s">
        <v>82</v>
      </c>
    </row>
    <row r="239" s="2" customFormat="1">
      <c r="A239" s="38"/>
      <c r="B239" s="39"/>
      <c r="C239" s="40"/>
      <c r="D239" s="256" t="s">
        <v>172</v>
      </c>
      <c r="E239" s="40"/>
      <c r="F239" s="260" t="s">
        <v>1903</v>
      </c>
      <c r="G239" s="40"/>
      <c r="H239" s="40"/>
      <c r="I239" s="154"/>
      <c r="J239" s="40"/>
      <c r="K239" s="40"/>
      <c r="L239" s="44"/>
      <c r="M239" s="258"/>
      <c r="N239" s="259"/>
      <c r="O239" s="91"/>
      <c r="P239" s="91"/>
      <c r="Q239" s="91"/>
      <c r="R239" s="91"/>
      <c r="S239" s="91"/>
      <c r="T239" s="92"/>
      <c r="U239" s="38"/>
      <c r="V239" s="38"/>
      <c r="W239" s="38"/>
      <c r="X239" s="38"/>
      <c r="Y239" s="38"/>
      <c r="Z239" s="38"/>
      <c r="AA239" s="38"/>
      <c r="AB239" s="38"/>
      <c r="AC239" s="38"/>
      <c r="AD239" s="38"/>
      <c r="AE239" s="38"/>
      <c r="AT239" s="17" t="s">
        <v>172</v>
      </c>
      <c r="AU239" s="17" t="s">
        <v>82</v>
      </c>
    </row>
    <row r="240" s="14" customFormat="1">
      <c r="A240" s="14"/>
      <c r="B240" s="271"/>
      <c r="C240" s="272"/>
      <c r="D240" s="256" t="s">
        <v>174</v>
      </c>
      <c r="E240" s="273" t="s">
        <v>1</v>
      </c>
      <c r="F240" s="274" t="s">
        <v>1904</v>
      </c>
      <c r="G240" s="272"/>
      <c r="H240" s="275">
        <v>6.4000000000000004</v>
      </c>
      <c r="I240" s="276"/>
      <c r="J240" s="272"/>
      <c r="K240" s="272"/>
      <c r="L240" s="277"/>
      <c r="M240" s="278"/>
      <c r="N240" s="279"/>
      <c r="O240" s="279"/>
      <c r="P240" s="279"/>
      <c r="Q240" s="279"/>
      <c r="R240" s="279"/>
      <c r="S240" s="279"/>
      <c r="T240" s="280"/>
      <c r="U240" s="14"/>
      <c r="V240" s="14"/>
      <c r="W240" s="14"/>
      <c r="X240" s="14"/>
      <c r="Y240" s="14"/>
      <c r="Z240" s="14"/>
      <c r="AA240" s="14"/>
      <c r="AB240" s="14"/>
      <c r="AC240" s="14"/>
      <c r="AD240" s="14"/>
      <c r="AE240" s="14"/>
      <c r="AT240" s="281" t="s">
        <v>174</v>
      </c>
      <c r="AU240" s="281" t="s">
        <v>82</v>
      </c>
      <c r="AV240" s="14" t="s">
        <v>82</v>
      </c>
      <c r="AW240" s="14" t="s">
        <v>30</v>
      </c>
      <c r="AX240" s="14" t="s">
        <v>80</v>
      </c>
      <c r="AY240" s="281" t="s">
        <v>161</v>
      </c>
    </row>
    <row r="241" s="2" customFormat="1" ht="16.5" customHeight="1">
      <c r="A241" s="38"/>
      <c r="B241" s="39"/>
      <c r="C241" s="243" t="s">
        <v>356</v>
      </c>
      <c r="D241" s="243" t="s">
        <v>163</v>
      </c>
      <c r="E241" s="244" t="s">
        <v>1905</v>
      </c>
      <c r="F241" s="245" t="s">
        <v>1906</v>
      </c>
      <c r="G241" s="246" t="s">
        <v>166</v>
      </c>
      <c r="H241" s="247">
        <v>12.534000000000001</v>
      </c>
      <c r="I241" s="248"/>
      <c r="J241" s="249">
        <f>ROUND(I241*H241,2)</f>
        <v>0</v>
      </c>
      <c r="K241" s="245" t="s">
        <v>167</v>
      </c>
      <c r="L241" s="44"/>
      <c r="M241" s="250" t="s">
        <v>1</v>
      </c>
      <c r="N241" s="251" t="s">
        <v>38</v>
      </c>
      <c r="O241" s="91"/>
      <c r="P241" s="252">
        <f>O241*H241</f>
        <v>0</v>
      </c>
      <c r="Q241" s="252">
        <v>0.0014357</v>
      </c>
      <c r="R241" s="252">
        <f>Q241*H241</f>
        <v>0.017995063800000002</v>
      </c>
      <c r="S241" s="252">
        <v>0</v>
      </c>
      <c r="T241" s="253">
        <f>S241*H241</f>
        <v>0</v>
      </c>
      <c r="U241" s="38"/>
      <c r="V241" s="38"/>
      <c r="W241" s="38"/>
      <c r="X241" s="38"/>
      <c r="Y241" s="38"/>
      <c r="Z241" s="38"/>
      <c r="AA241" s="38"/>
      <c r="AB241" s="38"/>
      <c r="AC241" s="38"/>
      <c r="AD241" s="38"/>
      <c r="AE241" s="38"/>
      <c r="AR241" s="254" t="s">
        <v>168</v>
      </c>
      <c r="AT241" s="254" t="s">
        <v>163</v>
      </c>
      <c r="AU241" s="254" t="s">
        <v>82</v>
      </c>
      <c r="AY241" s="17" t="s">
        <v>161</v>
      </c>
      <c r="BE241" s="255">
        <f>IF(N241="základní",J241,0)</f>
        <v>0</v>
      </c>
      <c r="BF241" s="255">
        <f>IF(N241="snížená",J241,0)</f>
        <v>0</v>
      </c>
      <c r="BG241" s="255">
        <f>IF(N241="zákl. přenesená",J241,0)</f>
        <v>0</v>
      </c>
      <c r="BH241" s="255">
        <f>IF(N241="sníž. přenesená",J241,0)</f>
        <v>0</v>
      </c>
      <c r="BI241" s="255">
        <f>IF(N241="nulová",J241,0)</f>
        <v>0</v>
      </c>
      <c r="BJ241" s="17" t="s">
        <v>80</v>
      </c>
      <c r="BK241" s="255">
        <f>ROUND(I241*H241,2)</f>
        <v>0</v>
      </c>
      <c r="BL241" s="17" t="s">
        <v>168</v>
      </c>
      <c r="BM241" s="254" t="s">
        <v>1907</v>
      </c>
    </row>
    <row r="242" s="2" customFormat="1">
      <c r="A242" s="38"/>
      <c r="B242" s="39"/>
      <c r="C242" s="40"/>
      <c r="D242" s="256" t="s">
        <v>170</v>
      </c>
      <c r="E242" s="40"/>
      <c r="F242" s="257" t="s">
        <v>1908</v>
      </c>
      <c r="G242" s="40"/>
      <c r="H242" s="40"/>
      <c r="I242" s="154"/>
      <c r="J242" s="40"/>
      <c r="K242" s="40"/>
      <c r="L242" s="44"/>
      <c r="M242" s="258"/>
      <c r="N242" s="259"/>
      <c r="O242" s="91"/>
      <c r="P242" s="91"/>
      <c r="Q242" s="91"/>
      <c r="R242" s="91"/>
      <c r="S242" s="91"/>
      <c r="T242" s="92"/>
      <c r="U242" s="38"/>
      <c r="V242" s="38"/>
      <c r="W242" s="38"/>
      <c r="X242" s="38"/>
      <c r="Y242" s="38"/>
      <c r="Z242" s="38"/>
      <c r="AA242" s="38"/>
      <c r="AB242" s="38"/>
      <c r="AC242" s="38"/>
      <c r="AD242" s="38"/>
      <c r="AE242" s="38"/>
      <c r="AT242" s="17" t="s">
        <v>170</v>
      </c>
      <c r="AU242" s="17" t="s">
        <v>82</v>
      </c>
    </row>
    <row r="243" s="2" customFormat="1">
      <c r="A243" s="38"/>
      <c r="B243" s="39"/>
      <c r="C243" s="40"/>
      <c r="D243" s="256" t="s">
        <v>172</v>
      </c>
      <c r="E243" s="40"/>
      <c r="F243" s="260" t="s">
        <v>1909</v>
      </c>
      <c r="G243" s="40"/>
      <c r="H243" s="40"/>
      <c r="I243" s="154"/>
      <c r="J243" s="40"/>
      <c r="K243" s="40"/>
      <c r="L243" s="44"/>
      <c r="M243" s="258"/>
      <c r="N243" s="259"/>
      <c r="O243" s="91"/>
      <c r="P243" s="91"/>
      <c r="Q243" s="91"/>
      <c r="R243" s="91"/>
      <c r="S243" s="91"/>
      <c r="T243" s="92"/>
      <c r="U243" s="38"/>
      <c r="V243" s="38"/>
      <c r="W243" s="38"/>
      <c r="X243" s="38"/>
      <c r="Y243" s="38"/>
      <c r="Z243" s="38"/>
      <c r="AA243" s="38"/>
      <c r="AB243" s="38"/>
      <c r="AC243" s="38"/>
      <c r="AD243" s="38"/>
      <c r="AE243" s="38"/>
      <c r="AT243" s="17" t="s">
        <v>172</v>
      </c>
      <c r="AU243" s="17" t="s">
        <v>82</v>
      </c>
    </row>
    <row r="244" s="14" customFormat="1">
      <c r="A244" s="14"/>
      <c r="B244" s="271"/>
      <c r="C244" s="272"/>
      <c r="D244" s="256" t="s">
        <v>174</v>
      </c>
      <c r="E244" s="273" t="s">
        <v>1</v>
      </c>
      <c r="F244" s="274" t="s">
        <v>1910</v>
      </c>
      <c r="G244" s="272"/>
      <c r="H244" s="275">
        <v>3.1099999999999999</v>
      </c>
      <c r="I244" s="276"/>
      <c r="J244" s="272"/>
      <c r="K244" s="272"/>
      <c r="L244" s="277"/>
      <c r="M244" s="278"/>
      <c r="N244" s="279"/>
      <c r="O244" s="279"/>
      <c r="P244" s="279"/>
      <c r="Q244" s="279"/>
      <c r="R244" s="279"/>
      <c r="S244" s="279"/>
      <c r="T244" s="280"/>
      <c r="U244" s="14"/>
      <c r="V244" s="14"/>
      <c r="W244" s="14"/>
      <c r="X244" s="14"/>
      <c r="Y244" s="14"/>
      <c r="Z244" s="14"/>
      <c r="AA244" s="14"/>
      <c r="AB244" s="14"/>
      <c r="AC244" s="14"/>
      <c r="AD244" s="14"/>
      <c r="AE244" s="14"/>
      <c r="AT244" s="281" t="s">
        <v>174</v>
      </c>
      <c r="AU244" s="281" t="s">
        <v>82</v>
      </c>
      <c r="AV244" s="14" t="s">
        <v>82</v>
      </c>
      <c r="AW244" s="14" t="s">
        <v>30</v>
      </c>
      <c r="AX244" s="14" t="s">
        <v>73</v>
      </c>
      <c r="AY244" s="281" t="s">
        <v>161</v>
      </c>
    </row>
    <row r="245" s="14" customFormat="1">
      <c r="A245" s="14"/>
      <c r="B245" s="271"/>
      <c r="C245" s="272"/>
      <c r="D245" s="256" t="s">
        <v>174</v>
      </c>
      <c r="E245" s="273" t="s">
        <v>1</v>
      </c>
      <c r="F245" s="274" t="s">
        <v>1911</v>
      </c>
      <c r="G245" s="272"/>
      <c r="H245" s="275">
        <v>9.4239999999999995</v>
      </c>
      <c r="I245" s="276"/>
      <c r="J245" s="272"/>
      <c r="K245" s="272"/>
      <c r="L245" s="277"/>
      <c r="M245" s="278"/>
      <c r="N245" s="279"/>
      <c r="O245" s="279"/>
      <c r="P245" s="279"/>
      <c r="Q245" s="279"/>
      <c r="R245" s="279"/>
      <c r="S245" s="279"/>
      <c r="T245" s="280"/>
      <c r="U245" s="14"/>
      <c r="V245" s="14"/>
      <c r="W245" s="14"/>
      <c r="X245" s="14"/>
      <c r="Y245" s="14"/>
      <c r="Z245" s="14"/>
      <c r="AA245" s="14"/>
      <c r="AB245" s="14"/>
      <c r="AC245" s="14"/>
      <c r="AD245" s="14"/>
      <c r="AE245" s="14"/>
      <c r="AT245" s="281" t="s">
        <v>174</v>
      </c>
      <c r="AU245" s="281" t="s">
        <v>82</v>
      </c>
      <c r="AV245" s="14" t="s">
        <v>82</v>
      </c>
      <c r="AW245" s="14" t="s">
        <v>30</v>
      </c>
      <c r="AX245" s="14" t="s">
        <v>73</v>
      </c>
      <c r="AY245" s="281" t="s">
        <v>161</v>
      </c>
    </row>
    <row r="246" s="15" customFormat="1">
      <c r="A246" s="15"/>
      <c r="B246" s="282"/>
      <c r="C246" s="283"/>
      <c r="D246" s="256" t="s">
        <v>174</v>
      </c>
      <c r="E246" s="284" t="s">
        <v>1</v>
      </c>
      <c r="F246" s="285" t="s">
        <v>180</v>
      </c>
      <c r="G246" s="283"/>
      <c r="H246" s="286">
        <v>12.534000000000001</v>
      </c>
      <c r="I246" s="287"/>
      <c r="J246" s="283"/>
      <c r="K246" s="283"/>
      <c r="L246" s="288"/>
      <c r="M246" s="289"/>
      <c r="N246" s="290"/>
      <c r="O246" s="290"/>
      <c r="P246" s="290"/>
      <c r="Q246" s="290"/>
      <c r="R246" s="290"/>
      <c r="S246" s="290"/>
      <c r="T246" s="291"/>
      <c r="U246" s="15"/>
      <c r="V246" s="15"/>
      <c r="W246" s="15"/>
      <c r="X246" s="15"/>
      <c r="Y246" s="15"/>
      <c r="Z246" s="15"/>
      <c r="AA246" s="15"/>
      <c r="AB246" s="15"/>
      <c r="AC246" s="15"/>
      <c r="AD246" s="15"/>
      <c r="AE246" s="15"/>
      <c r="AT246" s="292" t="s">
        <v>174</v>
      </c>
      <c r="AU246" s="292" t="s">
        <v>82</v>
      </c>
      <c r="AV246" s="15" t="s">
        <v>168</v>
      </c>
      <c r="AW246" s="15" t="s">
        <v>30</v>
      </c>
      <c r="AX246" s="15" t="s">
        <v>80</v>
      </c>
      <c r="AY246" s="292" t="s">
        <v>161</v>
      </c>
    </row>
    <row r="247" s="2" customFormat="1" ht="16.5" customHeight="1">
      <c r="A247" s="38"/>
      <c r="B247" s="39"/>
      <c r="C247" s="243" t="s">
        <v>363</v>
      </c>
      <c r="D247" s="243" t="s">
        <v>163</v>
      </c>
      <c r="E247" s="244" t="s">
        <v>1912</v>
      </c>
      <c r="F247" s="245" t="s">
        <v>1913</v>
      </c>
      <c r="G247" s="246" t="s">
        <v>166</v>
      </c>
      <c r="H247" s="247">
        <v>12.534000000000001</v>
      </c>
      <c r="I247" s="248"/>
      <c r="J247" s="249">
        <f>ROUND(I247*H247,2)</f>
        <v>0</v>
      </c>
      <c r="K247" s="245" t="s">
        <v>167</v>
      </c>
      <c r="L247" s="44"/>
      <c r="M247" s="250" t="s">
        <v>1</v>
      </c>
      <c r="N247" s="251" t="s">
        <v>38</v>
      </c>
      <c r="O247" s="91"/>
      <c r="P247" s="252">
        <f>O247*H247</f>
        <v>0</v>
      </c>
      <c r="Q247" s="252">
        <v>3.6000000000000001E-05</v>
      </c>
      <c r="R247" s="252">
        <f>Q247*H247</f>
        <v>0.00045122400000000002</v>
      </c>
      <c r="S247" s="252">
        <v>0</v>
      </c>
      <c r="T247" s="253">
        <f>S247*H247</f>
        <v>0</v>
      </c>
      <c r="U247" s="38"/>
      <c r="V247" s="38"/>
      <c r="W247" s="38"/>
      <c r="X247" s="38"/>
      <c r="Y247" s="38"/>
      <c r="Z247" s="38"/>
      <c r="AA247" s="38"/>
      <c r="AB247" s="38"/>
      <c r="AC247" s="38"/>
      <c r="AD247" s="38"/>
      <c r="AE247" s="38"/>
      <c r="AR247" s="254" t="s">
        <v>168</v>
      </c>
      <c r="AT247" s="254" t="s">
        <v>163</v>
      </c>
      <c r="AU247" s="254" t="s">
        <v>82</v>
      </c>
      <c r="AY247" s="17" t="s">
        <v>161</v>
      </c>
      <c r="BE247" s="255">
        <f>IF(N247="základní",J247,0)</f>
        <v>0</v>
      </c>
      <c r="BF247" s="255">
        <f>IF(N247="snížená",J247,0)</f>
        <v>0</v>
      </c>
      <c r="BG247" s="255">
        <f>IF(N247="zákl. přenesená",J247,0)</f>
        <v>0</v>
      </c>
      <c r="BH247" s="255">
        <f>IF(N247="sníž. přenesená",J247,0)</f>
        <v>0</v>
      </c>
      <c r="BI247" s="255">
        <f>IF(N247="nulová",J247,0)</f>
        <v>0</v>
      </c>
      <c r="BJ247" s="17" t="s">
        <v>80</v>
      </c>
      <c r="BK247" s="255">
        <f>ROUND(I247*H247,2)</f>
        <v>0</v>
      </c>
      <c r="BL247" s="17" t="s">
        <v>168</v>
      </c>
      <c r="BM247" s="254" t="s">
        <v>1914</v>
      </c>
    </row>
    <row r="248" s="2" customFormat="1">
      <c r="A248" s="38"/>
      <c r="B248" s="39"/>
      <c r="C248" s="40"/>
      <c r="D248" s="256" t="s">
        <v>170</v>
      </c>
      <c r="E248" s="40"/>
      <c r="F248" s="257" t="s">
        <v>1915</v>
      </c>
      <c r="G248" s="40"/>
      <c r="H248" s="40"/>
      <c r="I248" s="154"/>
      <c r="J248" s="40"/>
      <c r="K248" s="40"/>
      <c r="L248" s="44"/>
      <c r="M248" s="258"/>
      <c r="N248" s="259"/>
      <c r="O248" s="91"/>
      <c r="P248" s="91"/>
      <c r="Q248" s="91"/>
      <c r="R248" s="91"/>
      <c r="S248" s="91"/>
      <c r="T248" s="92"/>
      <c r="U248" s="38"/>
      <c r="V248" s="38"/>
      <c r="W248" s="38"/>
      <c r="X248" s="38"/>
      <c r="Y248" s="38"/>
      <c r="Z248" s="38"/>
      <c r="AA248" s="38"/>
      <c r="AB248" s="38"/>
      <c r="AC248" s="38"/>
      <c r="AD248" s="38"/>
      <c r="AE248" s="38"/>
      <c r="AT248" s="17" t="s">
        <v>170</v>
      </c>
      <c r="AU248" s="17" t="s">
        <v>82</v>
      </c>
    </row>
    <row r="249" s="2" customFormat="1">
      <c r="A249" s="38"/>
      <c r="B249" s="39"/>
      <c r="C249" s="40"/>
      <c r="D249" s="256" t="s">
        <v>172</v>
      </c>
      <c r="E249" s="40"/>
      <c r="F249" s="260" t="s">
        <v>1909</v>
      </c>
      <c r="G249" s="40"/>
      <c r="H249" s="40"/>
      <c r="I249" s="154"/>
      <c r="J249" s="40"/>
      <c r="K249" s="40"/>
      <c r="L249" s="44"/>
      <c r="M249" s="258"/>
      <c r="N249" s="259"/>
      <c r="O249" s="91"/>
      <c r="P249" s="91"/>
      <c r="Q249" s="91"/>
      <c r="R249" s="91"/>
      <c r="S249" s="91"/>
      <c r="T249" s="92"/>
      <c r="U249" s="38"/>
      <c r="V249" s="38"/>
      <c r="W249" s="38"/>
      <c r="X249" s="38"/>
      <c r="Y249" s="38"/>
      <c r="Z249" s="38"/>
      <c r="AA249" s="38"/>
      <c r="AB249" s="38"/>
      <c r="AC249" s="38"/>
      <c r="AD249" s="38"/>
      <c r="AE249" s="38"/>
      <c r="AT249" s="17" t="s">
        <v>172</v>
      </c>
      <c r="AU249" s="17" t="s">
        <v>82</v>
      </c>
    </row>
    <row r="250" s="14" customFormat="1">
      <c r="A250" s="14"/>
      <c r="B250" s="271"/>
      <c r="C250" s="272"/>
      <c r="D250" s="256" t="s">
        <v>174</v>
      </c>
      <c r="E250" s="273" t="s">
        <v>1</v>
      </c>
      <c r="F250" s="274" t="s">
        <v>1910</v>
      </c>
      <c r="G250" s="272"/>
      <c r="H250" s="275">
        <v>3.1099999999999999</v>
      </c>
      <c r="I250" s="276"/>
      <c r="J250" s="272"/>
      <c r="K250" s="272"/>
      <c r="L250" s="277"/>
      <c r="M250" s="278"/>
      <c r="N250" s="279"/>
      <c r="O250" s="279"/>
      <c r="P250" s="279"/>
      <c r="Q250" s="279"/>
      <c r="R250" s="279"/>
      <c r="S250" s="279"/>
      <c r="T250" s="280"/>
      <c r="U250" s="14"/>
      <c r="V250" s="14"/>
      <c r="W250" s="14"/>
      <c r="X250" s="14"/>
      <c r="Y250" s="14"/>
      <c r="Z250" s="14"/>
      <c r="AA250" s="14"/>
      <c r="AB250" s="14"/>
      <c r="AC250" s="14"/>
      <c r="AD250" s="14"/>
      <c r="AE250" s="14"/>
      <c r="AT250" s="281" t="s">
        <v>174</v>
      </c>
      <c r="AU250" s="281" t="s">
        <v>82</v>
      </c>
      <c r="AV250" s="14" t="s">
        <v>82</v>
      </c>
      <c r="AW250" s="14" t="s">
        <v>30</v>
      </c>
      <c r="AX250" s="14" t="s">
        <v>73</v>
      </c>
      <c r="AY250" s="281" t="s">
        <v>161</v>
      </c>
    </row>
    <row r="251" s="14" customFormat="1">
      <c r="A251" s="14"/>
      <c r="B251" s="271"/>
      <c r="C251" s="272"/>
      <c r="D251" s="256" t="s">
        <v>174</v>
      </c>
      <c r="E251" s="273" t="s">
        <v>1</v>
      </c>
      <c r="F251" s="274" t="s">
        <v>1911</v>
      </c>
      <c r="G251" s="272"/>
      <c r="H251" s="275">
        <v>9.4239999999999995</v>
      </c>
      <c r="I251" s="276"/>
      <c r="J251" s="272"/>
      <c r="K251" s="272"/>
      <c r="L251" s="277"/>
      <c r="M251" s="278"/>
      <c r="N251" s="279"/>
      <c r="O251" s="279"/>
      <c r="P251" s="279"/>
      <c r="Q251" s="279"/>
      <c r="R251" s="279"/>
      <c r="S251" s="279"/>
      <c r="T251" s="280"/>
      <c r="U251" s="14"/>
      <c r="V251" s="14"/>
      <c r="W251" s="14"/>
      <c r="X251" s="14"/>
      <c r="Y251" s="14"/>
      <c r="Z251" s="14"/>
      <c r="AA251" s="14"/>
      <c r="AB251" s="14"/>
      <c r="AC251" s="14"/>
      <c r="AD251" s="14"/>
      <c r="AE251" s="14"/>
      <c r="AT251" s="281" t="s">
        <v>174</v>
      </c>
      <c r="AU251" s="281" t="s">
        <v>82</v>
      </c>
      <c r="AV251" s="14" t="s">
        <v>82</v>
      </c>
      <c r="AW251" s="14" t="s">
        <v>30</v>
      </c>
      <c r="AX251" s="14" t="s">
        <v>73</v>
      </c>
      <c r="AY251" s="281" t="s">
        <v>161</v>
      </c>
    </row>
    <row r="252" s="15" customFormat="1">
      <c r="A252" s="15"/>
      <c r="B252" s="282"/>
      <c r="C252" s="283"/>
      <c r="D252" s="256" t="s">
        <v>174</v>
      </c>
      <c r="E252" s="284" t="s">
        <v>1</v>
      </c>
      <c r="F252" s="285" t="s">
        <v>180</v>
      </c>
      <c r="G252" s="283"/>
      <c r="H252" s="286">
        <v>12.534000000000001</v>
      </c>
      <c r="I252" s="287"/>
      <c r="J252" s="283"/>
      <c r="K252" s="283"/>
      <c r="L252" s="288"/>
      <c r="M252" s="289"/>
      <c r="N252" s="290"/>
      <c r="O252" s="290"/>
      <c r="P252" s="290"/>
      <c r="Q252" s="290"/>
      <c r="R252" s="290"/>
      <c r="S252" s="290"/>
      <c r="T252" s="291"/>
      <c r="U252" s="15"/>
      <c r="V252" s="15"/>
      <c r="W252" s="15"/>
      <c r="X252" s="15"/>
      <c r="Y252" s="15"/>
      <c r="Z252" s="15"/>
      <c r="AA252" s="15"/>
      <c r="AB252" s="15"/>
      <c r="AC252" s="15"/>
      <c r="AD252" s="15"/>
      <c r="AE252" s="15"/>
      <c r="AT252" s="292" t="s">
        <v>174</v>
      </c>
      <c r="AU252" s="292" t="s">
        <v>82</v>
      </c>
      <c r="AV252" s="15" t="s">
        <v>168</v>
      </c>
      <c r="AW252" s="15" t="s">
        <v>30</v>
      </c>
      <c r="AX252" s="15" t="s">
        <v>80</v>
      </c>
      <c r="AY252" s="292" t="s">
        <v>161</v>
      </c>
    </row>
    <row r="253" s="2" customFormat="1" ht="24" customHeight="1">
      <c r="A253" s="38"/>
      <c r="B253" s="39"/>
      <c r="C253" s="243" t="s">
        <v>371</v>
      </c>
      <c r="D253" s="243" t="s">
        <v>163</v>
      </c>
      <c r="E253" s="244" t="s">
        <v>1916</v>
      </c>
      <c r="F253" s="245" t="s">
        <v>1917</v>
      </c>
      <c r="G253" s="246" t="s">
        <v>282</v>
      </c>
      <c r="H253" s="247">
        <v>0.57099999999999995</v>
      </c>
      <c r="I253" s="248"/>
      <c r="J253" s="249">
        <f>ROUND(I253*H253,2)</f>
        <v>0</v>
      </c>
      <c r="K253" s="245" t="s">
        <v>167</v>
      </c>
      <c r="L253" s="44"/>
      <c r="M253" s="250" t="s">
        <v>1</v>
      </c>
      <c r="N253" s="251" t="s">
        <v>38</v>
      </c>
      <c r="O253" s="91"/>
      <c r="P253" s="252">
        <f>O253*H253</f>
        <v>0</v>
      </c>
      <c r="Q253" s="252">
        <v>1.0597380000000001</v>
      </c>
      <c r="R253" s="252">
        <f>Q253*H253</f>
        <v>0.60511039799999999</v>
      </c>
      <c r="S253" s="252">
        <v>0</v>
      </c>
      <c r="T253" s="253">
        <f>S253*H253</f>
        <v>0</v>
      </c>
      <c r="U253" s="38"/>
      <c r="V253" s="38"/>
      <c r="W253" s="38"/>
      <c r="X253" s="38"/>
      <c r="Y253" s="38"/>
      <c r="Z253" s="38"/>
      <c r="AA253" s="38"/>
      <c r="AB253" s="38"/>
      <c r="AC253" s="38"/>
      <c r="AD253" s="38"/>
      <c r="AE253" s="38"/>
      <c r="AR253" s="254" t="s">
        <v>168</v>
      </c>
      <c r="AT253" s="254" t="s">
        <v>163</v>
      </c>
      <c r="AU253" s="254" t="s">
        <v>82</v>
      </c>
      <c r="AY253" s="17" t="s">
        <v>161</v>
      </c>
      <c r="BE253" s="255">
        <f>IF(N253="základní",J253,0)</f>
        <v>0</v>
      </c>
      <c r="BF253" s="255">
        <f>IF(N253="snížená",J253,0)</f>
        <v>0</v>
      </c>
      <c r="BG253" s="255">
        <f>IF(N253="zákl. přenesená",J253,0)</f>
        <v>0</v>
      </c>
      <c r="BH253" s="255">
        <f>IF(N253="sníž. přenesená",J253,0)</f>
        <v>0</v>
      </c>
      <c r="BI253" s="255">
        <f>IF(N253="nulová",J253,0)</f>
        <v>0</v>
      </c>
      <c r="BJ253" s="17" t="s">
        <v>80</v>
      </c>
      <c r="BK253" s="255">
        <f>ROUND(I253*H253,2)</f>
        <v>0</v>
      </c>
      <c r="BL253" s="17" t="s">
        <v>168</v>
      </c>
      <c r="BM253" s="254" t="s">
        <v>1918</v>
      </c>
    </row>
    <row r="254" s="2" customFormat="1">
      <c r="A254" s="38"/>
      <c r="B254" s="39"/>
      <c r="C254" s="40"/>
      <c r="D254" s="256" t="s">
        <v>170</v>
      </c>
      <c r="E254" s="40"/>
      <c r="F254" s="257" t="s">
        <v>1919</v>
      </c>
      <c r="G254" s="40"/>
      <c r="H254" s="40"/>
      <c r="I254" s="154"/>
      <c r="J254" s="40"/>
      <c r="K254" s="40"/>
      <c r="L254" s="44"/>
      <c r="M254" s="258"/>
      <c r="N254" s="259"/>
      <c r="O254" s="91"/>
      <c r="P254" s="91"/>
      <c r="Q254" s="91"/>
      <c r="R254" s="91"/>
      <c r="S254" s="91"/>
      <c r="T254" s="92"/>
      <c r="U254" s="38"/>
      <c r="V254" s="38"/>
      <c r="W254" s="38"/>
      <c r="X254" s="38"/>
      <c r="Y254" s="38"/>
      <c r="Z254" s="38"/>
      <c r="AA254" s="38"/>
      <c r="AB254" s="38"/>
      <c r="AC254" s="38"/>
      <c r="AD254" s="38"/>
      <c r="AE254" s="38"/>
      <c r="AT254" s="17" t="s">
        <v>170</v>
      </c>
      <c r="AU254" s="17" t="s">
        <v>82</v>
      </c>
    </row>
    <row r="255" s="2" customFormat="1">
      <c r="A255" s="38"/>
      <c r="B255" s="39"/>
      <c r="C255" s="40"/>
      <c r="D255" s="256" t="s">
        <v>172</v>
      </c>
      <c r="E255" s="40"/>
      <c r="F255" s="260" t="s">
        <v>454</v>
      </c>
      <c r="G255" s="40"/>
      <c r="H255" s="40"/>
      <c r="I255" s="154"/>
      <c r="J255" s="40"/>
      <c r="K255" s="40"/>
      <c r="L255" s="44"/>
      <c r="M255" s="258"/>
      <c r="N255" s="259"/>
      <c r="O255" s="91"/>
      <c r="P255" s="91"/>
      <c r="Q255" s="91"/>
      <c r="R255" s="91"/>
      <c r="S255" s="91"/>
      <c r="T255" s="92"/>
      <c r="U255" s="38"/>
      <c r="V255" s="38"/>
      <c r="W255" s="38"/>
      <c r="X255" s="38"/>
      <c r="Y255" s="38"/>
      <c r="Z255" s="38"/>
      <c r="AA255" s="38"/>
      <c r="AB255" s="38"/>
      <c r="AC255" s="38"/>
      <c r="AD255" s="38"/>
      <c r="AE255" s="38"/>
      <c r="AT255" s="17" t="s">
        <v>172</v>
      </c>
      <c r="AU255" s="17" t="s">
        <v>82</v>
      </c>
    </row>
    <row r="256" s="13" customFormat="1">
      <c r="A256" s="13"/>
      <c r="B256" s="261"/>
      <c r="C256" s="262"/>
      <c r="D256" s="256" t="s">
        <v>174</v>
      </c>
      <c r="E256" s="263" t="s">
        <v>1</v>
      </c>
      <c r="F256" s="264" t="s">
        <v>1920</v>
      </c>
      <c r="G256" s="262"/>
      <c r="H256" s="263" t="s">
        <v>1</v>
      </c>
      <c r="I256" s="265"/>
      <c r="J256" s="262"/>
      <c r="K256" s="262"/>
      <c r="L256" s="266"/>
      <c r="M256" s="267"/>
      <c r="N256" s="268"/>
      <c r="O256" s="268"/>
      <c r="P256" s="268"/>
      <c r="Q256" s="268"/>
      <c r="R256" s="268"/>
      <c r="S256" s="268"/>
      <c r="T256" s="269"/>
      <c r="U256" s="13"/>
      <c r="V256" s="13"/>
      <c r="W256" s="13"/>
      <c r="X256" s="13"/>
      <c r="Y256" s="13"/>
      <c r="Z256" s="13"/>
      <c r="AA256" s="13"/>
      <c r="AB256" s="13"/>
      <c r="AC256" s="13"/>
      <c r="AD256" s="13"/>
      <c r="AE256" s="13"/>
      <c r="AT256" s="270" t="s">
        <v>174</v>
      </c>
      <c r="AU256" s="270" t="s">
        <v>82</v>
      </c>
      <c r="AV256" s="13" t="s">
        <v>80</v>
      </c>
      <c r="AW256" s="13" t="s">
        <v>30</v>
      </c>
      <c r="AX256" s="13" t="s">
        <v>73</v>
      </c>
      <c r="AY256" s="270" t="s">
        <v>161</v>
      </c>
    </row>
    <row r="257" s="14" customFormat="1">
      <c r="A257" s="14"/>
      <c r="B257" s="271"/>
      <c r="C257" s="272"/>
      <c r="D257" s="256" t="s">
        <v>174</v>
      </c>
      <c r="E257" s="273" t="s">
        <v>1</v>
      </c>
      <c r="F257" s="274" t="s">
        <v>1921</v>
      </c>
      <c r="G257" s="272"/>
      <c r="H257" s="275">
        <v>0.42799999999999999</v>
      </c>
      <c r="I257" s="276"/>
      <c r="J257" s="272"/>
      <c r="K257" s="272"/>
      <c r="L257" s="277"/>
      <c r="M257" s="278"/>
      <c r="N257" s="279"/>
      <c r="O257" s="279"/>
      <c r="P257" s="279"/>
      <c r="Q257" s="279"/>
      <c r="R257" s="279"/>
      <c r="S257" s="279"/>
      <c r="T257" s="280"/>
      <c r="U257" s="14"/>
      <c r="V257" s="14"/>
      <c r="W257" s="14"/>
      <c r="X257" s="14"/>
      <c r="Y257" s="14"/>
      <c r="Z257" s="14"/>
      <c r="AA257" s="14"/>
      <c r="AB257" s="14"/>
      <c r="AC257" s="14"/>
      <c r="AD257" s="14"/>
      <c r="AE257" s="14"/>
      <c r="AT257" s="281" t="s">
        <v>174</v>
      </c>
      <c r="AU257" s="281" t="s">
        <v>82</v>
      </c>
      <c r="AV257" s="14" t="s">
        <v>82</v>
      </c>
      <c r="AW257" s="14" t="s">
        <v>30</v>
      </c>
      <c r="AX257" s="14" t="s">
        <v>73</v>
      </c>
      <c r="AY257" s="281" t="s">
        <v>161</v>
      </c>
    </row>
    <row r="258" s="13" customFormat="1">
      <c r="A258" s="13"/>
      <c r="B258" s="261"/>
      <c r="C258" s="262"/>
      <c r="D258" s="256" t="s">
        <v>174</v>
      </c>
      <c r="E258" s="263" t="s">
        <v>1</v>
      </c>
      <c r="F258" s="264" t="s">
        <v>1511</v>
      </c>
      <c r="G258" s="262"/>
      <c r="H258" s="263" t="s">
        <v>1</v>
      </c>
      <c r="I258" s="265"/>
      <c r="J258" s="262"/>
      <c r="K258" s="262"/>
      <c r="L258" s="266"/>
      <c r="M258" s="267"/>
      <c r="N258" s="268"/>
      <c r="O258" s="268"/>
      <c r="P258" s="268"/>
      <c r="Q258" s="268"/>
      <c r="R258" s="268"/>
      <c r="S258" s="268"/>
      <c r="T258" s="269"/>
      <c r="U258" s="13"/>
      <c r="V258" s="13"/>
      <c r="W258" s="13"/>
      <c r="X258" s="13"/>
      <c r="Y258" s="13"/>
      <c r="Z258" s="13"/>
      <c r="AA258" s="13"/>
      <c r="AB258" s="13"/>
      <c r="AC258" s="13"/>
      <c r="AD258" s="13"/>
      <c r="AE258" s="13"/>
      <c r="AT258" s="270" t="s">
        <v>174</v>
      </c>
      <c r="AU258" s="270" t="s">
        <v>82</v>
      </c>
      <c r="AV258" s="13" t="s">
        <v>80</v>
      </c>
      <c r="AW258" s="13" t="s">
        <v>30</v>
      </c>
      <c r="AX258" s="13" t="s">
        <v>73</v>
      </c>
      <c r="AY258" s="270" t="s">
        <v>161</v>
      </c>
    </row>
    <row r="259" s="14" customFormat="1">
      <c r="A259" s="14"/>
      <c r="B259" s="271"/>
      <c r="C259" s="272"/>
      <c r="D259" s="256" t="s">
        <v>174</v>
      </c>
      <c r="E259" s="273" t="s">
        <v>1</v>
      </c>
      <c r="F259" s="274" t="s">
        <v>1922</v>
      </c>
      <c r="G259" s="272"/>
      <c r="H259" s="275">
        <v>0.14299999999999999</v>
      </c>
      <c r="I259" s="276"/>
      <c r="J259" s="272"/>
      <c r="K259" s="272"/>
      <c r="L259" s="277"/>
      <c r="M259" s="278"/>
      <c r="N259" s="279"/>
      <c r="O259" s="279"/>
      <c r="P259" s="279"/>
      <c r="Q259" s="279"/>
      <c r="R259" s="279"/>
      <c r="S259" s="279"/>
      <c r="T259" s="280"/>
      <c r="U259" s="14"/>
      <c r="V259" s="14"/>
      <c r="W259" s="14"/>
      <c r="X259" s="14"/>
      <c r="Y259" s="14"/>
      <c r="Z259" s="14"/>
      <c r="AA259" s="14"/>
      <c r="AB259" s="14"/>
      <c r="AC259" s="14"/>
      <c r="AD259" s="14"/>
      <c r="AE259" s="14"/>
      <c r="AT259" s="281" t="s">
        <v>174</v>
      </c>
      <c r="AU259" s="281" t="s">
        <v>82</v>
      </c>
      <c r="AV259" s="14" t="s">
        <v>82</v>
      </c>
      <c r="AW259" s="14" t="s">
        <v>30</v>
      </c>
      <c r="AX259" s="14" t="s">
        <v>73</v>
      </c>
      <c r="AY259" s="281" t="s">
        <v>161</v>
      </c>
    </row>
    <row r="260" s="15" customFormat="1">
      <c r="A260" s="15"/>
      <c r="B260" s="282"/>
      <c r="C260" s="283"/>
      <c r="D260" s="256" t="s">
        <v>174</v>
      </c>
      <c r="E260" s="284" t="s">
        <v>1</v>
      </c>
      <c r="F260" s="285" t="s">
        <v>180</v>
      </c>
      <c r="G260" s="283"/>
      <c r="H260" s="286">
        <v>0.57099999999999995</v>
      </c>
      <c r="I260" s="287"/>
      <c r="J260" s="283"/>
      <c r="K260" s="283"/>
      <c r="L260" s="288"/>
      <c r="M260" s="289"/>
      <c r="N260" s="290"/>
      <c r="O260" s="290"/>
      <c r="P260" s="290"/>
      <c r="Q260" s="290"/>
      <c r="R260" s="290"/>
      <c r="S260" s="290"/>
      <c r="T260" s="291"/>
      <c r="U260" s="15"/>
      <c r="V260" s="15"/>
      <c r="W260" s="15"/>
      <c r="X260" s="15"/>
      <c r="Y260" s="15"/>
      <c r="Z260" s="15"/>
      <c r="AA260" s="15"/>
      <c r="AB260" s="15"/>
      <c r="AC260" s="15"/>
      <c r="AD260" s="15"/>
      <c r="AE260" s="15"/>
      <c r="AT260" s="292" t="s">
        <v>174</v>
      </c>
      <c r="AU260" s="292" t="s">
        <v>82</v>
      </c>
      <c r="AV260" s="15" t="s">
        <v>168</v>
      </c>
      <c r="AW260" s="15" t="s">
        <v>30</v>
      </c>
      <c r="AX260" s="15" t="s">
        <v>80</v>
      </c>
      <c r="AY260" s="292" t="s">
        <v>161</v>
      </c>
    </row>
    <row r="261" s="2" customFormat="1" ht="16.5" customHeight="1">
      <c r="A261" s="38"/>
      <c r="B261" s="39"/>
      <c r="C261" s="243" t="s">
        <v>378</v>
      </c>
      <c r="D261" s="243" t="s">
        <v>163</v>
      </c>
      <c r="E261" s="244" t="s">
        <v>1923</v>
      </c>
      <c r="F261" s="245" t="s">
        <v>1924</v>
      </c>
      <c r="G261" s="246" t="s">
        <v>183</v>
      </c>
      <c r="H261" s="247">
        <v>0.752</v>
      </c>
      <c r="I261" s="248"/>
      <c r="J261" s="249">
        <f>ROUND(I261*H261,2)</f>
        <v>0</v>
      </c>
      <c r="K261" s="245" t="s">
        <v>167</v>
      </c>
      <c r="L261" s="44"/>
      <c r="M261" s="250" t="s">
        <v>1</v>
      </c>
      <c r="N261" s="251" t="s">
        <v>38</v>
      </c>
      <c r="O261" s="91"/>
      <c r="P261" s="252">
        <f>O261*H261</f>
        <v>0</v>
      </c>
      <c r="Q261" s="252">
        <v>0</v>
      </c>
      <c r="R261" s="252">
        <f>Q261*H261</f>
        <v>0</v>
      </c>
      <c r="S261" s="252">
        <v>0</v>
      </c>
      <c r="T261" s="253">
        <f>S261*H261</f>
        <v>0</v>
      </c>
      <c r="U261" s="38"/>
      <c r="V261" s="38"/>
      <c r="W261" s="38"/>
      <c r="X261" s="38"/>
      <c r="Y261" s="38"/>
      <c r="Z261" s="38"/>
      <c r="AA261" s="38"/>
      <c r="AB261" s="38"/>
      <c r="AC261" s="38"/>
      <c r="AD261" s="38"/>
      <c r="AE261" s="38"/>
      <c r="AR261" s="254" t="s">
        <v>168</v>
      </c>
      <c r="AT261" s="254" t="s">
        <v>163</v>
      </c>
      <c r="AU261" s="254" t="s">
        <v>82</v>
      </c>
      <c r="AY261" s="17" t="s">
        <v>161</v>
      </c>
      <c r="BE261" s="255">
        <f>IF(N261="základní",J261,0)</f>
        <v>0</v>
      </c>
      <c r="BF261" s="255">
        <f>IF(N261="snížená",J261,0)</f>
        <v>0</v>
      </c>
      <c r="BG261" s="255">
        <f>IF(N261="zákl. přenesená",J261,0)</f>
        <v>0</v>
      </c>
      <c r="BH261" s="255">
        <f>IF(N261="sníž. přenesená",J261,0)</f>
        <v>0</v>
      </c>
      <c r="BI261" s="255">
        <f>IF(N261="nulová",J261,0)</f>
        <v>0</v>
      </c>
      <c r="BJ261" s="17" t="s">
        <v>80</v>
      </c>
      <c r="BK261" s="255">
        <f>ROUND(I261*H261,2)</f>
        <v>0</v>
      </c>
      <c r="BL261" s="17" t="s">
        <v>168</v>
      </c>
      <c r="BM261" s="254" t="s">
        <v>1925</v>
      </c>
    </row>
    <row r="262" s="2" customFormat="1">
      <c r="A262" s="38"/>
      <c r="B262" s="39"/>
      <c r="C262" s="40"/>
      <c r="D262" s="256" t="s">
        <v>170</v>
      </c>
      <c r="E262" s="40"/>
      <c r="F262" s="257" t="s">
        <v>1926</v>
      </c>
      <c r="G262" s="40"/>
      <c r="H262" s="40"/>
      <c r="I262" s="154"/>
      <c r="J262" s="40"/>
      <c r="K262" s="40"/>
      <c r="L262" s="44"/>
      <c r="M262" s="258"/>
      <c r="N262" s="259"/>
      <c r="O262" s="91"/>
      <c r="P262" s="91"/>
      <c r="Q262" s="91"/>
      <c r="R262" s="91"/>
      <c r="S262" s="91"/>
      <c r="T262" s="92"/>
      <c r="U262" s="38"/>
      <c r="V262" s="38"/>
      <c r="W262" s="38"/>
      <c r="X262" s="38"/>
      <c r="Y262" s="38"/>
      <c r="Z262" s="38"/>
      <c r="AA262" s="38"/>
      <c r="AB262" s="38"/>
      <c r="AC262" s="38"/>
      <c r="AD262" s="38"/>
      <c r="AE262" s="38"/>
      <c r="AT262" s="17" t="s">
        <v>170</v>
      </c>
      <c r="AU262" s="17" t="s">
        <v>82</v>
      </c>
    </row>
    <row r="263" s="2" customFormat="1">
      <c r="A263" s="38"/>
      <c r="B263" s="39"/>
      <c r="C263" s="40"/>
      <c r="D263" s="256" t="s">
        <v>172</v>
      </c>
      <c r="E263" s="40"/>
      <c r="F263" s="260" t="s">
        <v>347</v>
      </c>
      <c r="G263" s="40"/>
      <c r="H263" s="40"/>
      <c r="I263" s="154"/>
      <c r="J263" s="40"/>
      <c r="K263" s="40"/>
      <c r="L263" s="44"/>
      <c r="M263" s="258"/>
      <c r="N263" s="259"/>
      <c r="O263" s="91"/>
      <c r="P263" s="91"/>
      <c r="Q263" s="91"/>
      <c r="R263" s="91"/>
      <c r="S263" s="91"/>
      <c r="T263" s="92"/>
      <c r="U263" s="38"/>
      <c r="V263" s="38"/>
      <c r="W263" s="38"/>
      <c r="X263" s="38"/>
      <c r="Y263" s="38"/>
      <c r="Z263" s="38"/>
      <c r="AA263" s="38"/>
      <c r="AB263" s="38"/>
      <c r="AC263" s="38"/>
      <c r="AD263" s="38"/>
      <c r="AE263" s="38"/>
      <c r="AT263" s="17" t="s">
        <v>172</v>
      </c>
      <c r="AU263" s="17" t="s">
        <v>82</v>
      </c>
    </row>
    <row r="264" s="14" customFormat="1">
      <c r="A264" s="14"/>
      <c r="B264" s="271"/>
      <c r="C264" s="272"/>
      <c r="D264" s="256" t="s">
        <v>174</v>
      </c>
      <c r="E264" s="273" t="s">
        <v>1</v>
      </c>
      <c r="F264" s="274" t="s">
        <v>1927</v>
      </c>
      <c r="G264" s="272"/>
      <c r="H264" s="275">
        <v>0.752</v>
      </c>
      <c r="I264" s="276"/>
      <c r="J264" s="272"/>
      <c r="K264" s="272"/>
      <c r="L264" s="277"/>
      <c r="M264" s="278"/>
      <c r="N264" s="279"/>
      <c r="O264" s="279"/>
      <c r="P264" s="279"/>
      <c r="Q264" s="279"/>
      <c r="R264" s="279"/>
      <c r="S264" s="279"/>
      <c r="T264" s="280"/>
      <c r="U264" s="14"/>
      <c r="V264" s="14"/>
      <c r="W264" s="14"/>
      <c r="X264" s="14"/>
      <c r="Y264" s="14"/>
      <c r="Z264" s="14"/>
      <c r="AA264" s="14"/>
      <c r="AB264" s="14"/>
      <c r="AC264" s="14"/>
      <c r="AD264" s="14"/>
      <c r="AE264" s="14"/>
      <c r="AT264" s="281" t="s">
        <v>174</v>
      </c>
      <c r="AU264" s="281" t="s">
        <v>82</v>
      </c>
      <c r="AV264" s="14" t="s">
        <v>82</v>
      </c>
      <c r="AW264" s="14" t="s">
        <v>30</v>
      </c>
      <c r="AX264" s="14" t="s">
        <v>80</v>
      </c>
      <c r="AY264" s="281" t="s">
        <v>161</v>
      </c>
    </row>
    <row r="265" s="12" customFormat="1" ht="22.8" customHeight="1">
      <c r="A265" s="12"/>
      <c r="B265" s="227"/>
      <c r="C265" s="228"/>
      <c r="D265" s="229" t="s">
        <v>72</v>
      </c>
      <c r="E265" s="241" t="s">
        <v>188</v>
      </c>
      <c r="F265" s="241" t="s">
        <v>377</v>
      </c>
      <c r="G265" s="228"/>
      <c r="H265" s="228"/>
      <c r="I265" s="231"/>
      <c r="J265" s="242">
        <f>BK265</f>
        <v>0</v>
      </c>
      <c r="K265" s="228"/>
      <c r="L265" s="233"/>
      <c r="M265" s="234"/>
      <c r="N265" s="235"/>
      <c r="O265" s="235"/>
      <c r="P265" s="236">
        <f>SUM(P266:P303)</f>
        <v>0</v>
      </c>
      <c r="Q265" s="235"/>
      <c r="R265" s="236">
        <f>SUM(R266:R303)</f>
        <v>1.9349281108000001</v>
      </c>
      <c r="S265" s="235"/>
      <c r="T265" s="237">
        <f>SUM(T266:T303)</f>
        <v>0</v>
      </c>
      <c r="U265" s="12"/>
      <c r="V265" s="12"/>
      <c r="W265" s="12"/>
      <c r="X265" s="12"/>
      <c r="Y265" s="12"/>
      <c r="Z265" s="12"/>
      <c r="AA265" s="12"/>
      <c r="AB265" s="12"/>
      <c r="AC265" s="12"/>
      <c r="AD265" s="12"/>
      <c r="AE265" s="12"/>
      <c r="AR265" s="238" t="s">
        <v>80</v>
      </c>
      <c r="AT265" s="239" t="s">
        <v>72</v>
      </c>
      <c r="AU265" s="239" t="s">
        <v>80</v>
      </c>
      <c r="AY265" s="238" t="s">
        <v>161</v>
      </c>
      <c r="BK265" s="240">
        <f>SUM(BK266:BK303)</f>
        <v>0</v>
      </c>
    </row>
    <row r="266" s="2" customFormat="1" ht="16.5" customHeight="1">
      <c r="A266" s="38"/>
      <c r="B266" s="39"/>
      <c r="C266" s="243" t="s">
        <v>387</v>
      </c>
      <c r="D266" s="243" t="s">
        <v>163</v>
      </c>
      <c r="E266" s="244" t="s">
        <v>379</v>
      </c>
      <c r="F266" s="245" t="s">
        <v>380</v>
      </c>
      <c r="G266" s="246" t="s">
        <v>183</v>
      </c>
      <c r="H266" s="247">
        <v>0.59999999999999998</v>
      </c>
      <c r="I266" s="248"/>
      <c r="J266" s="249">
        <f>ROUND(I266*H266,2)</f>
        <v>0</v>
      </c>
      <c r="K266" s="245" t="s">
        <v>167</v>
      </c>
      <c r="L266" s="44"/>
      <c r="M266" s="250" t="s">
        <v>1</v>
      </c>
      <c r="N266" s="251" t="s">
        <v>38</v>
      </c>
      <c r="O266" s="91"/>
      <c r="P266" s="252">
        <f>O266*H266</f>
        <v>0</v>
      </c>
      <c r="Q266" s="252">
        <v>0</v>
      </c>
      <c r="R266" s="252">
        <f>Q266*H266</f>
        <v>0</v>
      </c>
      <c r="S266" s="252">
        <v>0</v>
      </c>
      <c r="T266" s="253">
        <f>S266*H266</f>
        <v>0</v>
      </c>
      <c r="U266" s="38"/>
      <c r="V266" s="38"/>
      <c r="W266" s="38"/>
      <c r="X266" s="38"/>
      <c r="Y266" s="38"/>
      <c r="Z266" s="38"/>
      <c r="AA266" s="38"/>
      <c r="AB266" s="38"/>
      <c r="AC266" s="38"/>
      <c r="AD266" s="38"/>
      <c r="AE266" s="38"/>
      <c r="AR266" s="254" t="s">
        <v>168</v>
      </c>
      <c r="AT266" s="254" t="s">
        <v>163</v>
      </c>
      <c r="AU266" s="254" t="s">
        <v>82</v>
      </c>
      <c r="AY266" s="17" t="s">
        <v>161</v>
      </c>
      <c r="BE266" s="255">
        <f>IF(N266="základní",J266,0)</f>
        <v>0</v>
      </c>
      <c r="BF266" s="255">
        <f>IF(N266="snížená",J266,0)</f>
        <v>0</v>
      </c>
      <c r="BG266" s="255">
        <f>IF(N266="zákl. přenesená",J266,0)</f>
        <v>0</v>
      </c>
      <c r="BH266" s="255">
        <f>IF(N266="sníž. přenesená",J266,0)</f>
        <v>0</v>
      </c>
      <c r="BI266" s="255">
        <f>IF(N266="nulová",J266,0)</f>
        <v>0</v>
      </c>
      <c r="BJ266" s="17" t="s">
        <v>80</v>
      </c>
      <c r="BK266" s="255">
        <f>ROUND(I266*H266,2)</f>
        <v>0</v>
      </c>
      <c r="BL266" s="17" t="s">
        <v>168</v>
      </c>
      <c r="BM266" s="254" t="s">
        <v>1928</v>
      </c>
    </row>
    <row r="267" s="2" customFormat="1">
      <c r="A267" s="38"/>
      <c r="B267" s="39"/>
      <c r="C267" s="40"/>
      <c r="D267" s="256" t="s">
        <v>170</v>
      </c>
      <c r="E267" s="40"/>
      <c r="F267" s="257" t="s">
        <v>382</v>
      </c>
      <c r="G267" s="40"/>
      <c r="H267" s="40"/>
      <c r="I267" s="154"/>
      <c r="J267" s="40"/>
      <c r="K267" s="40"/>
      <c r="L267" s="44"/>
      <c r="M267" s="258"/>
      <c r="N267" s="259"/>
      <c r="O267" s="91"/>
      <c r="P267" s="91"/>
      <c r="Q267" s="91"/>
      <c r="R267" s="91"/>
      <c r="S267" s="91"/>
      <c r="T267" s="92"/>
      <c r="U267" s="38"/>
      <c r="V267" s="38"/>
      <c r="W267" s="38"/>
      <c r="X267" s="38"/>
      <c r="Y267" s="38"/>
      <c r="Z267" s="38"/>
      <c r="AA267" s="38"/>
      <c r="AB267" s="38"/>
      <c r="AC267" s="38"/>
      <c r="AD267" s="38"/>
      <c r="AE267" s="38"/>
      <c r="AT267" s="17" t="s">
        <v>170</v>
      </c>
      <c r="AU267" s="17" t="s">
        <v>82</v>
      </c>
    </row>
    <row r="268" s="2" customFormat="1">
      <c r="A268" s="38"/>
      <c r="B268" s="39"/>
      <c r="C268" s="40"/>
      <c r="D268" s="256" t="s">
        <v>172</v>
      </c>
      <c r="E268" s="40"/>
      <c r="F268" s="260" t="s">
        <v>383</v>
      </c>
      <c r="G268" s="40"/>
      <c r="H268" s="40"/>
      <c r="I268" s="154"/>
      <c r="J268" s="40"/>
      <c r="K268" s="40"/>
      <c r="L268" s="44"/>
      <c r="M268" s="258"/>
      <c r="N268" s="259"/>
      <c r="O268" s="91"/>
      <c r="P268" s="91"/>
      <c r="Q268" s="91"/>
      <c r="R268" s="91"/>
      <c r="S268" s="91"/>
      <c r="T268" s="92"/>
      <c r="U268" s="38"/>
      <c r="V268" s="38"/>
      <c r="W268" s="38"/>
      <c r="X268" s="38"/>
      <c r="Y268" s="38"/>
      <c r="Z268" s="38"/>
      <c r="AA268" s="38"/>
      <c r="AB268" s="38"/>
      <c r="AC268" s="38"/>
      <c r="AD268" s="38"/>
      <c r="AE268" s="38"/>
      <c r="AT268" s="17" t="s">
        <v>172</v>
      </c>
      <c r="AU268" s="17" t="s">
        <v>82</v>
      </c>
    </row>
    <row r="269" s="14" customFormat="1">
      <c r="A269" s="14"/>
      <c r="B269" s="271"/>
      <c r="C269" s="272"/>
      <c r="D269" s="256" t="s">
        <v>174</v>
      </c>
      <c r="E269" s="273" t="s">
        <v>1</v>
      </c>
      <c r="F269" s="274" t="s">
        <v>1929</v>
      </c>
      <c r="G269" s="272"/>
      <c r="H269" s="275">
        <v>0.59999999999999998</v>
      </c>
      <c r="I269" s="276"/>
      <c r="J269" s="272"/>
      <c r="K269" s="272"/>
      <c r="L269" s="277"/>
      <c r="M269" s="278"/>
      <c r="N269" s="279"/>
      <c r="O269" s="279"/>
      <c r="P269" s="279"/>
      <c r="Q269" s="279"/>
      <c r="R269" s="279"/>
      <c r="S269" s="279"/>
      <c r="T269" s="280"/>
      <c r="U269" s="14"/>
      <c r="V269" s="14"/>
      <c r="W269" s="14"/>
      <c r="X269" s="14"/>
      <c r="Y269" s="14"/>
      <c r="Z269" s="14"/>
      <c r="AA269" s="14"/>
      <c r="AB269" s="14"/>
      <c r="AC269" s="14"/>
      <c r="AD269" s="14"/>
      <c r="AE269" s="14"/>
      <c r="AT269" s="281" t="s">
        <v>174</v>
      </c>
      <c r="AU269" s="281" t="s">
        <v>82</v>
      </c>
      <c r="AV269" s="14" t="s">
        <v>82</v>
      </c>
      <c r="AW269" s="14" t="s">
        <v>30</v>
      </c>
      <c r="AX269" s="14" t="s">
        <v>73</v>
      </c>
      <c r="AY269" s="281" t="s">
        <v>161</v>
      </c>
    </row>
    <row r="270" s="15" customFormat="1">
      <c r="A270" s="15"/>
      <c r="B270" s="282"/>
      <c r="C270" s="283"/>
      <c r="D270" s="256" t="s">
        <v>174</v>
      </c>
      <c r="E270" s="284" t="s">
        <v>1</v>
      </c>
      <c r="F270" s="285" t="s">
        <v>180</v>
      </c>
      <c r="G270" s="283"/>
      <c r="H270" s="286">
        <v>0.59999999999999998</v>
      </c>
      <c r="I270" s="287"/>
      <c r="J270" s="283"/>
      <c r="K270" s="283"/>
      <c r="L270" s="288"/>
      <c r="M270" s="289"/>
      <c r="N270" s="290"/>
      <c r="O270" s="290"/>
      <c r="P270" s="290"/>
      <c r="Q270" s="290"/>
      <c r="R270" s="290"/>
      <c r="S270" s="290"/>
      <c r="T270" s="291"/>
      <c r="U270" s="15"/>
      <c r="V270" s="15"/>
      <c r="W270" s="15"/>
      <c r="X270" s="15"/>
      <c r="Y270" s="15"/>
      <c r="Z270" s="15"/>
      <c r="AA270" s="15"/>
      <c r="AB270" s="15"/>
      <c r="AC270" s="15"/>
      <c r="AD270" s="15"/>
      <c r="AE270" s="15"/>
      <c r="AT270" s="292" t="s">
        <v>174</v>
      </c>
      <c r="AU270" s="292" t="s">
        <v>82</v>
      </c>
      <c r="AV270" s="15" t="s">
        <v>168</v>
      </c>
      <c r="AW270" s="15" t="s">
        <v>30</v>
      </c>
      <c r="AX270" s="15" t="s">
        <v>80</v>
      </c>
      <c r="AY270" s="292" t="s">
        <v>161</v>
      </c>
    </row>
    <row r="271" s="2" customFormat="1" ht="16.5" customHeight="1">
      <c r="A271" s="38"/>
      <c r="B271" s="39"/>
      <c r="C271" s="243" t="s">
        <v>395</v>
      </c>
      <c r="D271" s="243" t="s">
        <v>163</v>
      </c>
      <c r="E271" s="244" t="s">
        <v>388</v>
      </c>
      <c r="F271" s="245" t="s">
        <v>389</v>
      </c>
      <c r="G271" s="246" t="s">
        <v>166</v>
      </c>
      <c r="H271" s="247">
        <v>3.8239999999999998</v>
      </c>
      <c r="I271" s="248"/>
      <c r="J271" s="249">
        <f>ROUND(I271*H271,2)</f>
        <v>0</v>
      </c>
      <c r="K271" s="245" t="s">
        <v>167</v>
      </c>
      <c r="L271" s="44"/>
      <c r="M271" s="250" t="s">
        <v>1</v>
      </c>
      <c r="N271" s="251" t="s">
        <v>38</v>
      </c>
      <c r="O271" s="91"/>
      <c r="P271" s="252">
        <f>O271*H271</f>
        <v>0</v>
      </c>
      <c r="Q271" s="252">
        <v>0.041744200000000002</v>
      </c>
      <c r="R271" s="252">
        <f>Q271*H271</f>
        <v>0.15962982079999999</v>
      </c>
      <c r="S271" s="252">
        <v>0</v>
      </c>
      <c r="T271" s="253">
        <f>S271*H271</f>
        <v>0</v>
      </c>
      <c r="U271" s="38"/>
      <c r="V271" s="38"/>
      <c r="W271" s="38"/>
      <c r="X271" s="38"/>
      <c r="Y271" s="38"/>
      <c r="Z271" s="38"/>
      <c r="AA271" s="38"/>
      <c r="AB271" s="38"/>
      <c r="AC271" s="38"/>
      <c r="AD271" s="38"/>
      <c r="AE271" s="38"/>
      <c r="AR271" s="254" t="s">
        <v>168</v>
      </c>
      <c r="AT271" s="254" t="s">
        <v>163</v>
      </c>
      <c r="AU271" s="254" t="s">
        <v>82</v>
      </c>
      <c r="AY271" s="17" t="s">
        <v>161</v>
      </c>
      <c r="BE271" s="255">
        <f>IF(N271="základní",J271,0)</f>
        <v>0</v>
      </c>
      <c r="BF271" s="255">
        <f>IF(N271="snížená",J271,0)</f>
        <v>0</v>
      </c>
      <c r="BG271" s="255">
        <f>IF(N271="zákl. přenesená",J271,0)</f>
        <v>0</v>
      </c>
      <c r="BH271" s="255">
        <f>IF(N271="sníž. přenesená",J271,0)</f>
        <v>0</v>
      </c>
      <c r="BI271" s="255">
        <f>IF(N271="nulová",J271,0)</f>
        <v>0</v>
      </c>
      <c r="BJ271" s="17" t="s">
        <v>80</v>
      </c>
      <c r="BK271" s="255">
        <f>ROUND(I271*H271,2)</f>
        <v>0</v>
      </c>
      <c r="BL271" s="17" t="s">
        <v>168</v>
      </c>
      <c r="BM271" s="254" t="s">
        <v>1930</v>
      </c>
    </row>
    <row r="272" s="2" customFormat="1">
      <c r="A272" s="38"/>
      <c r="B272" s="39"/>
      <c r="C272" s="40"/>
      <c r="D272" s="256" t="s">
        <v>170</v>
      </c>
      <c r="E272" s="40"/>
      <c r="F272" s="257" t="s">
        <v>391</v>
      </c>
      <c r="G272" s="40"/>
      <c r="H272" s="40"/>
      <c r="I272" s="154"/>
      <c r="J272" s="40"/>
      <c r="K272" s="40"/>
      <c r="L272" s="44"/>
      <c r="M272" s="258"/>
      <c r="N272" s="259"/>
      <c r="O272" s="91"/>
      <c r="P272" s="91"/>
      <c r="Q272" s="91"/>
      <c r="R272" s="91"/>
      <c r="S272" s="91"/>
      <c r="T272" s="92"/>
      <c r="U272" s="38"/>
      <c r="V272" s="38"/>
      <c r="W272" s="38"/>
      <c r="X272" s="38"/>
      <c r="Y272" s="38"/>
      <c r="Z272" s="38"/>
      <c r="AA272" s="38"/>
      <c r="AB272" s="38"/>
      <c r="AC272" s="38"/>
      <c r="AD272" s="38"/>
      <c r="AE272" s="38"/>
      <c r="AT272" s="17" t="s">
        <v>170</v>
      </c>
      <c r="AU272" s="17" t="s">
        <v>82</v>
      </c>
    </row>
    <row r="273" s="2" customFormat="1">
      <c r="A273" s="38"/>
      <c r="B273" s="39"/>
      <c r="C273" s="40"/>
      <c r="D273" s="256" t="s">
        <v>172</v>
      </c>
      <c r="E273" s="40"/>
      <c r="F273" s="260" t="s">
        <v>392</v>
      </c>
      <c r="G273" s="40"/>
      <c r="H273" s="40"/>
      <c r="I273" s="154"/>
      <c r="J273" s="40"/>
      <c r="K273" s="40"/>
      <c r="L273" s="44"/>
      <c r="M273" s="258"/>
      <c r="N273" s="259"/>
      <c r="O273" s="91"/>
      <c r="P273" s="91"/>
      <c r="Q273" s="91"/>
      <c r="R273" s="91"/>
      <c r="S273" s="91"/>
      <c r="T273" s="92"/>
      <c r="U273" s="38"/>
      <c r="V273" s="38"/>
      <c r="W273" s="38"/>
      <c r="X273" s="38"/>
      <c r="Y273" s="38"/>
      <c r="Z273" s="38"/>
      <c r="AA273" s="38"/>
      <c r="AB273" s="38"/>
      <c r="AC273" s="38"/>
      <c r="AD273" s="38"/>
      <c r="AE273" s="38"/>
      <c r="AT273" s="17" t="s">
        <v>172</v>
      </c>
      <c r="AU273" s="17" t="s">
        <v>82</v>
      </c>
    </row>
    <row r="274" s="14" customFormat="1">
      <c r="A274" s="14"/>
      <c r="B274" s="271"/>
      <c r="C274" s="272"/>
      <c r="D274" s="256" t="s">
        <v>174</v>
      </c>
      <c r="E274" s="273" t="s">
        <v>1</v>
      </c>
      <c r="F274" s="274" t="s">
        <v>1931</v>
      </c>
      <c r="G274" s="272"/>
      <c r="H274" s="275">
        <v>3.8239999999999998</v>
      </c>
      <c r="I274" s="276"/>
      <c r="J274" s="272"/>
      <c r="K274" s="272"/>
      <c r="L274" s="277"/>
      <c r="M274" s="278"/>
      <c r="N274" s="279"/>
      <c r="O274" s="279"/>
      <c r="P274" s="279"/>
      <c r="Q274" s="279"/>
      <c r="R274" s="279"/>
      <c r="S274" s="279"/>
      <c r="T274" s="280"/>
      <c r="U274" s="14"/>
      <c r="V274" s="14"/>
      <c r="W274" s="14"/>
      <c r="X274" s="14"/>
      <c r="Y274" s="14"/>
      <c r="Z274" s="14"/>
      <c r="AA274" s="14"/>
      <c r="AB274" s="14"/>
      <c r="AC274" s="14"/>
      <c r="AD274" s="14"/>
      <c r="AE274" s="14"/>
      <c r="AT274" s="281" t="s">
        <v>174</v>
      </c>
      <c r="AU274" s="281" t="s">
        <v>82</v>
      </c>
      <c r="AV274" s="14" t="s">
        <v>82</v>
      </c>
      <c r="AW274" s="14" t="s">
        <v>30</v>
      </c>
      <c r="AX274" s="14" t="s">
        <v>80</v>
      </c>
      <c r="AY274" s="281" t="s">
        <v>161</v>
      </c>
    </row>
    <row r="275" s="2" customFormat="1" ht="16.5" customHeight="1">
      <c r="A275" s="38"/>
      <c r="B275" s="39"/>
      <c r="C275" s="243" t="s">
        <v>400</v>
      </c>
      <c r="D275" s="243" t="s">
        <v>163</v>
      </c>
      <c r="E275" s="244" t="s">
        <v>396</v>
      </c>
      <c r="F275" s="245" t="s">
        <v>397</v>
      </c>
      <c r="G275" s="246" t="s">
        <v>166</v>
      </c>
      <c r="H275" s="247">
        <v>3.8239999999999998</v>
      </c>
      <c r="I275" s="248"/>
      <c r="J275" s="249">
        <f>ROUND(I275*H275,2)</f>
        <v>0</v>
      </c>
      <c r="K275" s="245" t="s">
        <v>167</v>
      </c>
      <c r="L275" s="44"/>
      <c r="M275" s="250" t="s">
        <v>1</v>
      </c>
      <c r="N275" s="251" t="s">
        <v>38</v>
      </c>
      <c r="O275" s="91"/>
      <c r="P275" s="252">
        <f>O275*H275</f>
        <v>0</v>
      </c>
      <c r="Q275" s="252">
        <v>1.5E-05</v>
      </c>
      <c r="R275" s="252">
        <f>Q275*H275</f>
        <v>5.736E-05</v>
      </c>
      <c r="S275" s="252">
        <v>0</v>
      </c>
      <c r="T275" s="253">
        <f>S275*H275</f>
        <v>0</v>
      </c>
      <c r="U275" s="38"/>
      <c r="V275" s="38"/>
      <c r="W275" s="38"/>
      <c r="X275" s="38"/>
      <c r="Y275" s="38"/>
      <c r="Z275" s="38"/>
      <c r="AA275" s="38"/>
      <c r="AB275" s="38"/>
      <c r="AC275" s="38"/>
      <c r="AD275" s="38"/>
      <c r="AE275" s="38"/>
      <c r="AR275" s="254" t="s">
        <v>168</v>
      </c>
      <c r="AT275" s="254" t="s">
        <v>163</v>
      </c>
      <c r="AU275" s="254" t="s">
        <v>82</v>
      </c>
      <c r="AY275" s="17" t="s">
        <v>161</v>
      </c>
      <c r="BE275" s="255">
        <f>IF(N275="základní",J275,0)</f>
        <v>0</v>
      </c>
      <c r="BF275" s="255">
        <f>IF(N275="snížená",J275,0)</f>
        <v>0</v>
      </c>
      <c r="BG275" s="255">
        <f>IF(N275="zákl. přenesená",J275,0)</f>
        <v>0</v>
      </c>
      <c r="BH275" s="255">
        <f>IF(N275="sníž. přenesená",J275,0)</f>
        <v>0</v>
      </c>
      <c r="BI275" s="255">
        <f>IF(N275="nulová",J275,0)</f>
        <v>0</v>
      </c>
      <c r="BJ275" s="17" t="s">
        <v>80</v>
      </c>
      <c r="BK275" s="255">
        <f>ROUND(I275*H275,2)</f>
        <v>0</v>
      </c>
      <c r="BL275" s="17" t="s">
        <v>168</v>
      </c>
      <c r="BM275" s="254" t="s">
        <v>1932</v>
      </c>
    </row>
    <row r="276" s="2" customFormat="1">
      <c r="A276" s="38"/>
      <c r="B276" s="39"/>
      <c r="C276" s="40"/>
      <c r="D276" s="256" t="s">
        <v>170</v>
      </c>
      <c r="E276" s="40"/>
      <c r="F276" s="257" t="s">
        <v>399</v>
      </c>
      <c r="G276" s="40"/>
      <c r="H276" s="40"/>
      <c r="I276" s="154"/>
      <c r="J276" s="40"/>
      <c r="K276" s="40"/>
      <c r="L276" s="44"/>
      <c r="M276" s="258"/>
      <c r="N276" s="259"/>
      <c r="O276" s="91"/>
      <c r="P276" s="91"/>
      <c r="Q276" s="91"/>
      <c r="R276" s="91"/>
      <c r="S276" s="91"/>
      <c r="T276" s="92"/>
      <c r="U276" s="38"/>
      <c r="V276" s="38"/>
      <c r="W276" s="38"/>
      <c r="X276" s="38"/>
      <c r="Y276" s="38"/>
      <c r="Z276" s="38"/>
      <c r="AA276" s="38"/>
      <c r="AB276" s="38"/>
      <c r="AC276" s="38"/>
      <c r="AD276" s="38"/>
      <c r="AE276" s="38"/>
      <c r="AT276" s="17" t="s">
        <v>170</v>
      </c>
      <c r="AU276" s="17" t="s">
        <v>82</v>
      </c>
    </row>
    <row r="277" s="2" customFormat="1">
      <c r="A277" s="38"/>
      <c r="B277" s="39"/>
      <c r="C277" s="40"/>
      <c r="D277" s="256" t="s">
        <v>172</v>
      </c>
      <c r="E277" s="40"/>
      <c r="F277" s="260" t="s">
        <v>392</v>
      </c>
      <c r="G277" s="40"/>
      <c r="H277" s="40"/>
      <c r="I277" s="154"/>
      <c r="J277" s="40"/>
      <c r="K277" s="40"/>
      <c r="L277" s="44"/>
      <c r="M277" s="258"/>
      <c r="N277" s="259"/>
      <c r="O277" s="91"/>
      <c r="P277" s="91"/>
      <c r="Q277" s="91"/>
      <c r="R277" s="91"/>
      <c r="S277" s="91"/>
      <c r="T277" s="92"/>
      <c r="U277" s="38"/>
      <c r="V277" s="38"/>
      <c r="W277" s="38"/>
      <c r="X277" s="38"/>
      <c r="Y277" s="38"/>
      <c r="Z277" s="38"/>
      <c r="AA277" s="38"/>
      <c r="AB277" s="38"/>
      <c r="AC277" s="38"/>
      <c r="AD277" s="38"/>
      <c r="AE277" s="38"/>
      <c r="AT277" s="17" t="s">
        <v>172</v>
      </c>
      <c r="AU277" s="17" t="s">
        <v>82</v>
      </c>
    </row>
    <row r="278" s="14" customFormat="1">
      <c r="A278" s="14"/>
      <c r="B278" s="271"/>
      <c r="C278" s="272"/>
      <c r="D278" s="256" t="s">
        <v>174</v>
      </c>
      <c r="E278" s="273" t="s">
        <v>1</v>
      </c>
      <c r="F278" s="274" t="s">
        <v>1931</v>
      </c>
      <c r="G278" s="272"/>
      <c r="H278" s="275">
        <v>3.8239999999999998</v>
      </c>
      <c r="I278" s="276"/>
      <c r="J278" s="272"/>
      <c r="K278" s="272"/>
      <c r="L278" s="277"/>
      <c r="M278" s="278"/>
      <c r="N278" s="279"/>
      <c r="O278" s="279"/>
      <c r="P278" s="279"/>
      <c r="Q278" s="279"/>
      <c r="R278" s="279"/>
      <c r="S278" s="279"/>
      <c r="T278" s="280"/>
      <c r="U278" s="14"/>
      <c r="V278" s="14"/>
      <c r="W278" s="14"/>
      <c r="X278" s="14"/>
      <c r="Y278" s="14"/>
      <c r="Z278" s="14"/>
      <c r="AA278" s="14"/>
      <c r="AB278" s="14"/>
      <c r="AC278" s="14"/>
      <c r="AD278" s="14"/>
      <c r="AE278" s="14"/>
      <c r="AT278" s="281" t="s">
        <v>174</v>
      </c>
      <c r="AU278" s="281" t="s">
        <v>82</v>
      </c>
      <c r="AV278" s="14" t="s">
        <v>82</v>
      </c>
      <c r="AW278" s="14" t="s">
        <v>30</v>
      </c>
      <c r="AX278" s="14" t="s">
        <v>80</v>
      </c>
      <c r="AY278" s="281" t="s">
        <v>161</v>
      </c>
    </row>
    <row r="279" s="2" customFormat="1" ht="16.5" customHeight="1">
      <c r="A279" s="38"/>
      <c r="B279" s="39"/>
      <c r="C279" s="243" t="s">
        <v>409</v>
      </c>
      <c r="D279" s="243" t="s">
        <v>163</v>
      </c>
      <c r="E279" s="244" t="s">
        <v>1933</v>
      </c>
      <c r="F279" s="245" t="s">
        <v>1934</v>
      </c>
      <c r="G279" s="246" t="s">
        <v>183</v>
      </c>
      <c r="H279" s="247">
        <v>3.7000000000000002</v>
      </c>
      <c r="I279" s="248"/>
      <c r="J279" s="249">
        <f>ROUND(I279*H279,2)</f>
        <v>0</v>
      </c>
      <c r="K279" s="245" t="s">
        <v>167</v>
      </c>
      <c r="L279" s="44"/>
      <c r="M279" s="250" t="s">
        <v>1</v>
      </c>
      <c r="N279" s="251" t="s">
        <v>38</v>
      </c>
      <c r="O279" s="91"/>
      <c r="P279" s="252">
        <f>O279*H279</f>
        <v>0</v>
      </c>
      <c r="Q279" s="252">
        <v>0</v>
      </c>
      <c r="R279" s="252">
        <f>Q279*H279</f>
        <v>0</v>
      </c>
      <c r="S279" s="252">
        <v>0</v>
      </c>
      <c r="T279" s="253">
        <f>S279*H279</f>
        <v>0</v>
      </c>
      <c r="U279" s="38"/>
      <c r="V279" s="38"/>
      <c r="W279" s="38"/>
      <c r="X279" s="38"/>
      <c r="Y279" s="38"/>
      <c r="Z279" s="38"/>
      <c r="AA279" s="38"/>
      <c r="AB279" s="38"/>
      <c r="AC279" s="38"/>
      <c r="AD279" s="38"/>
      <c r="AE279" s="38"/>
      <c r="AR279" s="254" t="s">
        <v>168</v>
      </c>
      <c r="AT279" s="254" t="s">
        <v>163</v>
      </c>
      <c r="AU279" s="254" t="s">
        <v>82</v>
      </c>
      <c r="AY279" s="17" t="s">
        <v>161</v>
      </c>
      <c r="BE279" s="255">
        <f>IF(N279="základní",J279,0)</f>
        <v>0</v>
      </c>
      <c r="BF279" s="255">
        <f>IF(N279="snížená",J279,0)</f>
        <v>0</v>
      </c>
      <c r="BG279" s="255">
        <f>IF(N279="zákl. přenesená",J279,0)</f>
        <v>0</v>
      </c>
      <c r="BH279" s="255">
        <f>IF(N279="sníž. přenesená",J279,0)</f>
        <v>0</v>
      </c>
      <c r="BI279" s="255">
        <f>IF(N279="nulová",J279,0)</f>
        <v>0</v>
      </c>
      <c r="BJ279" s="17" t="s">
        <v>80</v>
      </c>
      <c r="BK279" s="255">
        <f>ROUND(I279*H279,2)</f>
        <v>0</v>
      </c>
      <c r="BL279" s="17" t="s">
        <v>168</v>
      </c>
      <c r="BM279" s="254" t="s">
        <v>1935</v>
      </c>
    </row>
    <row r="280" s="2" customFormat="1">
      <c r="A280" s="38"/>
      <c r="B280" s="39"/>
      <c r="C280" s="40"/>
      <c r="D280" s="256" t="s">
        <v>170</v>
      </c>
      <c r="E280" s="40"/>
      <c r="F280" s="257" t="s">
        <v>1936</v>
      </c>
      <c r="G280" s="40"/>
      <c r="H280" s="40"/>
      <c r="I280" s="154"/>
      <c r="J280" s="40"/>
      <c r="K280" s="40"/>
      <c r="L280" s="44"/>
      <c r="M280" s="258"/>
      <c r="N280" s="259"/>
      <c r="O280" s="91"/>
      <c r="P280" s="91"/>
      <c r="Q280" s="91"/>
      <c r="R280" s="91"/>
      <c r="S280" s="91"/>
      <c r="T280" s="92"/>
      <c r="U280" s="38"/>
      <c r="V280" s="38"/>
      <c r="W280" s="38"/>
      <c r="X280" s="38"/>
      <c r="Y280" s="38"/>
      <c r="Z280" s="38"/>
      <c r="AA280" s="38"/>
      <c r="AB280" s="38"/>
      <c r="AC280" s="38"/>
      <c r="AD280" s="38"/>
      <c r="AE280" s="38"/>
      <c r="AT280" s="17" t="s">
        <v>170</v>
      </c>
      <c r="AU280" s="17" t="s">
        <v>82</v>
      </c>
    </row>
    <row r="281" s="2" customFormat="1">
      <c r="A281" s="38"/>
      <c r="B281" s="39"/>
      <c r="C281" s="40"/>
      <c r="D281" s="256" t="s">
        <v>172</v>
      </c>
      <c r="E281" s="40"/>
      <c r="F281" s="260" t="s">
        <v>1937</v>
      </c>
      <c r="G281" s="40"/>
      <c r="H281" s="40"/>
      <c r="I281" s="154"/>
      <c r="J281" s="40"/>
      <c r="K281" s="40"/>
      <c r="L281" s="44"/>
      <c r="M281" s="258"/>
      <c r="N281" s="259"/>
      <c r="O281" s="91"/>
      <c r="P281" s="91"/>
      <c r="Q281" s="91"/>
      <c r="R281" s="91"/>
      <c r="S281" s="91"/>
      <c r="T281" s="92"/>
      <c r="U281" s="38"/>
      <c r="V281" s="38"/>
      <c r="W281" s="38"/>
      <c r="X281" s="38"/>
      <c r="Y281" s="38"/>
      <c r="Z281" s="38"/>
      <c r="AA281" s="38"/>
      <c r="AB281" s="38"/>
      <c r="AC281" s="38"/>
      <c r="AD281" s="38"/>
      <c r="AE281" s="38"/>
      <c r="AT281" s="17" t="s">
        <v>172</v>
      </c>
      <c r="AU281" s="17" t="s">
        <v>82</v>
      </c>
    </row>
    <row r="282" s="14" customFormat="1">
      <c r="A282" s="14"/>
      <c r="B282" s="271"/>
      <c r="C282" s="272"/>
      <c r="D282" s="256" t="s">
        <v>174</v>
      </c>
      <c r="E282" s="273" t="s">
        <v>1</v>
      </c>
      <c r="F282" s="274" t="s">
        <v>1938</v>
      </c>
      <c r="G282" s="272"/>
      <c r="H282" s="275">
        <v>3.7000000000000002</v>
      </c>
      <c r="I282" s="276"/>
      <c r="J282" s="272"/>
      <c r="K282" s="272"/>
      <c r="L282" s="277"/>
      <c r="M282" s="278"/>
      <c r="N282" s="279"/>
      <c r="O282" s="279"/>
      <c r="P282" s="279"/>
      <c r="Q282" s="279"/>
      <c r="R282" s="279"/>
      <c r="S282" s="279"/>
      <c r="T282" s="280"/>
      <c r="U282" s="14"/>
      <c r="V282" s="14"/>
      <c r="W282" s="14"/>
      <c r="X282" s="14"/>
      <c r="Y282" s="14"/>
      <c r="Z282" s="14"/>
      <c r="AA282" s="14"/>
      <c r="AB282" s="14"/>
      <c r="AC282" s="14"/>
      <c r="AD282" s="14"/>
      <c r="AE282" s="14"/>
      <c r="AT282" s="281" t="s">
        <v>174</v>
      </c>
      <c r="AU282" s="281" t="s">
        <v>82</v>
      </c>
      <c r="AV282" s="14" t="s">
        <v>82</v>
      </c>
      <c r="AW282" s="14" t="s">
        <v>30</v>
      </c>
      <c r="AX282" s="14" t="s">
        <v>73</v>
      </c>
      <c r="AY282" s="281" t="s">
        <v>161</v>
      </c>
    </row>
    <row r="283" s="15" customFormat="1">
      <c r="A283" s="15"/>
      <c r="B283" s="282"/>
      <c r="C283" s="283"/>
      <c r="D283" s="256" t="s">
        <v>174</v>
      </c>
      <c r="E283" s="284" t="s">
        <v>1</v>
      </c>
      <c r="F283" s="285" t="s">
        <v>180</v>
      </c>
      <c r="G283" s="283"/>
      <c r="H283" s="286">
        <v>3.7000000000000002</v>
      </c>
      <c r="I283" s="287"/>
      <c r="J283" s="283"/>
      <c r="K283" s="283"/>
      <c r="L283" s="288"/>
      <c r="M283" s="289"/>
      <c r="N283" s="290"/>
      <c r="O283" s="290"/>
      <c r="P283" s="290"/>
      <c r="Q283" s="290"/>
      <c r="R283" s="290"/>
      <c r="S283" s="290"/>
      <c r="T283" s="291"/>
      <c r="U283" s="15"/>
      <c r="V283" s="15"/>
      <c r="W283" s="15"/>
      <c r="X283" s="15"/>
      <c r="Y283" s="15"/>
      <c r="Z283" s="15"/>
      <c r="AA283" s="15"/>
      <c r="AB283" s="15"/>
      <c r="AC283" s="15"/>
      <c r="AD283" s="15"/>
      <c r="AE283" s="15"/>
      <c r="AT283" s="292" t="s">
        <v>174</v>
      </c>
      <c r="AU283" s="292" t="s">
        <v>82</v>
      </c>
      <c r="AV283" s="15" t="s">
        <v>168</v>
      </c>
      <c r="AW283" s="15" t="s">
        <v>30</v>
      </c>
      <c r="AX283" s="15" t="s">
        <v>80</v>
      </c>
      <c r="AY283" s="292" t="s">
        <v>161</v>
      </c>
    </row>
    <row r="284" s="2" customFormat="1" ht="24" customHeight="1">
      <c r="A284" s="38"/>
      <c r="B284" s="39"/>
      <c r="C284" s="243" t="s">
        <v>417</v>
      </c>
      <c r="D284" s="243" t="s">
        <v>163</v>
      </c>
      <c r="E284" s="244" t="s">
        <v>1939</v>
      </c>
      <c r="F284" s="245" t="s">
        <v>1940</v>
      </c>
      <c r="G284" s="246" t="s">
        <v>166</v>
      </c>
      <c r="H284" s="247">
        <v>12.48</v>
      </c>
      <c r="I284" s="248"/>
      <c r="J284" s="249">
        <f>ROUND(I284*H284,2)</f>
        <v>0</v>
      </c>
      <c r="K284" s="245" t="s">
        <v>167</v>
      </c>
      <c r="L284" s="44"/>
      <c r="M284" s="250" t="s">
        <v>1</v>
      </c>
      <c r="N284" s="251" t="s">
        <v>38</v>
      </c>
      <c r="O284" s="91"/>
      <c r="P284" s="252">
        <f>O284*H284</f>
        <v>0</v>
      </c>
      <c r="Q284" s="252">
        <v>0.0013213999999999999</v>
      </c>
      <c r="R284" s="252">
        <f>Q284*H284</f>
        <v>0.016491071999999999</v>
      </c>
      <c r="S284" s="252">
        <v>0</v>
      </c>
      <c r="T284" s="253">
        <f>S284*H284</f>
        <v>0</v>
      </c>
      <c r="U284" s="38"/>
      <c r="V284" s="38"/>
      <c r="W284" s="38"/>
      <c r="X284" s="38"/>
      <c r="Y284" s="38"/>
      <c r="Z284" s="38"/>
      <c r="AA284" s="38"/>
      <c r="AB284" s="38"/>
      <c r="AC284" s="38"/>
      <c r="AD284" s="38"/>
      <c r="AE284" s="38"/>
      <c r="AR284" s="254" t="s">
        <v>168</v>
      </c>
      <c r="AT284" s="254" t="s">
        <v>163</v>
      </c>
      <c r="AU284" s="254" t="s">
        <v>82</v>
      </c>
      <c r="AY284" s="17" t="s">
        <v>161</v>
      </c>
      <c r="BE284" s="255">
        <f>IF(N284="základní",J284,0)</f>
        <v>0</v>
      </c>
      <c r="BF284" s="255">
        <f>IF(N284="snížená",J284,0)</f>
        <v>0</v>
      </c>
      <c r="BG284" s="255">
        <f>IF(N284="zákl. přenesená",J284,0)</f>
        <v>0</v>
      </c>
      <c r="BH284" s="255">
        <f>IF(N284="sníž. přenesená",J284,0)</f>
        <v>0</v>
      </c>
      <c r="BI284" s="255">
        <f>IF(N284="nulová",J284,0)</f>
        <v>0</v>
      </c>
      <c r="BJ284" s="17" t="s">
        <v>80</v>
      </c>
      <c r="BK284" s="255">
        <f>ROUND(I284*H284,2)</f>
        <v>0</v>
      </c>
      <c r="BL284" s="17" t="s">
        <v>168</v>
      </c>
      <c r="BM284" s="254" t="s">
        <v>1941</v>
      </c>
    </row>
    <row r="285" s="2" customFormat="1">
      <c r="A285" s="38"/>
      <c r="B285" s="39"/>
      <c r="C285" s="40"/>
      <c r="D285" s="256" t="s">
        <v>170</v>
      </c>
      <c r="E285" s="40"/>
      <c r="F285" s="257" t="s">
        <v>1942</v>
      </c>
      <c r="G285" s="40"/>
      <c r="H285" s="40"/>
      <c r="I285" s="154"/>
      <c r="J285" s="40"/>
      <c r="K285" s="40"/>
      <c r="L285" s="44"/>
      <c r="M285" s="258"/>
      <c r="N285" s="259"/>
      <c r="O285" s="91"/>
      <c r="P285" s="91"/>
      <c r="Q285" s="91"/>
      <c r="R285" s="91"/>
      <c r="S285" s="91"/>
      <c r="T285" s="92"/>
      <c r="U285" s="38"/>
      <c r="V285" s="38"/>
      <c r="W285" s="38"/>
      <c r="X285" s="38"/>
      <c r="Y285" s="38"/>
      <c r="Z285" s="38"/>
      <c r="AA285" s="38"/>
      <c r="AB285" s="38"/>
      <c r="AC285" s="38"/>
      <c r="AD285" s="38"/>
      <c r="AE285" s="38"/>
      <c r="AT285" s="17" t="s">
        <v>170</v>
      </c>
      <c r="AU285" s="17" t="s">
        <v>82</v>
      </c>
    </row>
    <row r="286" s="2" customFormat="1">
      <c r="A286" s="38"/>
      <c r="B286" s="39"/>
      <c r="C286" s="40"/>
      <c r="D286" s="256" t="s">
        <v>172</v>
      </c>
      <c r="E286" s="40"/>
      <c r="F286" s="260" t="s">
        <v>1943</v>
      </c>
      <c r="G286" s="40"/>
      <c r="H286" s="40"/>
      <c r="I286" s="154"/>
      <c r="J286" s="40"/>
      <c r="K286" s="40"/>
      <c r="L286" s="44"/>
      <c r="M286" s="258"/>
      <c r="N286" s="259"/>
      <c r="O286" s="91"/>
      <c r="P286" s="91"/>
      <c r="Q286" s="91"/>
      <c r="R286" s="91"/>
      <c r="S286" s="91"/>
      <c r="T286" s="92"/>
      <c r="U286" s="38"/>
      <c r="V286" s="38"/>
      <c r="W286" s="38"/>
      <c r="X286" s="38"/>
      <c r="Y286" s="38"/>
      <c r="Z286" s="38"/>
      <c r="AA286" s="38"/>
      <c r="AB286" s="38"/>
      <c r="AC286" s="38"/>
      <c r="AD286" s="38"/>
      <c r="AE286" s="38"/>
      <c r="AT286" s="17" t="s">
        <v>172</v>
      </c>
      <c r="AU286" s="17" t="s">
        <v>82</v>
      </c>
    </row>
    <row r="287" s="14" customFormat="1">
      <c r="A287" s="14"/>
      <c r="B287" s="271"/>
      <c r="C287" s="272"/>
      <c r="D287" s="256" t="s">
        <v>174</v>
      </c>
      <c r="E287" s="273" t="s">
        <v>1</v>
      </c>
      <c r="F287" s="274" t="s">
        <v>1944</v>
      </c>
      <c r="G287" s="272"/>
      <c r="H287" s="275">
        <v>12.48</v>
      </c>
      <c r="I287" s="276"/>
      <c r="J287" s="272"/>
      <c r="K287" s="272"/>
      <c r="L287" s="277"/>
      <c r="M287" s="278"/>
      <c r="N287" s="279"/>
      <c r="O287" s="279"/>
      <c r="P287" s="279"/>
      <c r="Q287" s="279"/>
      <c r="R287" s="279"/>
      <c r="S287" s="279"/>
      <c r="T287" s="280"/>
      <c r="U287" s="14"/>
      <c r="V287" s="14"/>
      <c r="W287" s="14"/>
      <c r="X287" s="14"/>
      <c r="Y287" s="14"/>
      <c r="Z287" s="14"/>
      <c r="AA287" s="14"/>
      <c r="AB287" s="14"/>
      <c r="AC287" s="14"/>
      <c r="AD287" s="14"/>
      <c r="AE287" s="14"/>
      <c r="AT287" s="281" t="s">
        <v>174</v>
      </c>
      <c r="AU287" s="281" t="s">
        <v>82</v>
      </c>
      <c r="AV287" s="14" t="s">
        <v>82</v>
      </c>
      <c r="AW287" s="14" t="s">
        <v>30</v>
      </c>
      <c r="AX287" s="14" t="s">
        <v>80</v>
      </c>
      <c r="AY287" s="281" t="s">
        <v>161</v>
      </c>
    </row>
    <row r="288" s="2" customFormat="1" ht="24" customHeight="1">
      <c r="A288" s="38"/>
      <c r="B288" s="39"/>
      <c r="C288" s="243" t="s">
        <v>425</v>
      </c>
      <c r="D288" s="243" t="s">
        <v>163</v>
      </c>
      <c r="E288" s="244" t="s">
        <v>1945</v>
      </c>
      <c r="F288" s="245" t="s">
        <v>1946</v>
      </c>
      <c r="G288" s="246" t="s">
        <v>166</v>
      </c>
      <c r="H288" s="247">
        <v>12.48</v>
      </c>
      <c r="I288" s="248"/>
      <c r="J288" s="249">
        <f>ROUND(I288*H288,2)</f>
        <v>0</v>
      </c>
      <c r="K288" s="245" t="s">
        <v>167</v>
      </c>
      <c r="L288" s="44"/>
      <c r="M288" s="250" t="s">
        <v>1</v>
      </c>
      <c r="N288" s="251" t="s">
        <v>38</v>
      </c>
      <c r="O288" s="91"/>
      <c r="P288" s="252">
        <f>O288*H288</f>
        <v>0</v>
      </c>
      <c r="Q288" s="252">
        <v>3.6000000000000001E-05</v>
      </c>
      <c r="R288" s="252">
        <f>Q288*H288</f>
        <v>0.00044928000000000004</v>
      </c>
      <c r="S288" s="252">
        <v>0</v>
      </c>
      <c r="T288" s="253">
        <f>S288*H288</f>
        <v>0</v>
      </c>
      <c r="U288" s="38"/>
      <c r="V288" s="38"/>
      <c r="W288" s="38"/>
      <c r="X288" s="38"/>
      <c r="Y288" s="38"/>
      <c r="Z288" s="38"/>
      <c r="AA288" s="38"/>
      <c r="AB288" s="38"/>
      <c r="AC288" s="38"/>
      <c r="AD288" s="38"/>
      <c r="AE288" s="38"/>
      <c r="AR288" s="254" t="s">
        <v>168</v>
      </c>
      <c r="AT288" s="254" t="s">
        <v>163</v>
      </c>
      <c r="AU288" s="254" t="s">
        <v>82</v>
      </c>
      <c r="AY288" s="17" t="s">
        <v>161</v>
      </c>
      <c r="BE288" s="255">
        <f>IF(N288="základní",J288,0)</f>
        <v>0</v>
      </c>
      <c r="BF288" s="255">
        <f>IF(N288="snížená",J288,0)</f>
        <v>0</v>
      </c>
      <c r="BG288" s="255">
        <f>IF(N288="zákl. přenesená",J288,0)</f>
        <v>0</v>
      </c>
      <c r="BH288" s="255">
        <f>IF(N288="sníž. přenesená",J288,0)</f>
        <v>0</v>
      </c>
      <c r="BI288" s="255">
        <f>IF(N288="nulová",J288,0)</f>
        <v>0</v>
      </c>
      <c r="BJ288" s="17" t="s">
        <v>80</v>
      </c>
      <c r="BK288" s="255">
        <f>ROUND(I288*H288,2)</f>
        <v>0</v>
      </c>
      <c r="BL288" s="17" t="s">
        <v>168</v>
      </c>
      <c r="BM288" s="254" t="s">
        <v>1947</v>
      </c>
    </row>
    <row r="289" s="2" customFormat="1">
      <c r="A289" s="38"/>
      <c r="B289" s="39"/>
      <c r="C289" s="40"/>
      <c r="D289" s="256" t="s">
        <v>170</v>
      </c>
      <c r="E289" s="40"/>
      <c r="F289" s="257" t="s">
        <v>1948</v>
      </c>
      <c r="G289" s="40"/>
      <c r="H289" s="40"/>
      <c r="I289" s="154"/>
      <c r="J289" s="40"/>
      <c r="K289" s="40"/>
      <c r="L289" s="44"/>
      <c r="M289" s="258"/>
      <c r="N289" s="259"/>
      <c r="O289" s="91"/>
      <c r="P289" s="91"/>
      <c r="Q289" s="91"/>
      <c r="R289" s="91"/>
      <c r="S289" s="91"/>
      <c r="T289" s="92"/>
      <c r="U289" s="38"/>
      <c r="V289" s="38"/>
      <c r="W289" s="38"/>
      <c r="X289" s="38"/>
      <c r="Y289" s="38"/>
      <c r="Z289" s="38"/>
      <c r="AA289" s="38"/>
      <c r="AB289" s="38"/>
      <c r="AC289" s="38"/>
      <c r="AD289" s="38"/>
      <c r="AE289" s="38"/>
      <c r="AT289" s="17" t="s">
        <v>170</v>
      </c>
      <c r="AU289" s="17" t="s">
        <v>82</v>
      </c>
    </row>
    <row r="290" s="2" customFormat="1">
      <c r="A290" s="38"/>
      <c r="B290" s="39"/>
      <c r="C290" s="40"/>
      <c r="D290" s="256" t="s">
        <v>172</v>
      </c>
      <c r="E290" s="40"/>
      <c r="F290" s="260" t="s">
        <v>1943</v>
      </c>
      <c r="G290" s="40"/>
      <c r="H290" s="40"/>
      <c r="I290" s="154"/>
      <c r="J290" s="40"/>
      <c r="K290" s="40"/>
      <c r="L290" s="44"/>
      <c r="M290" s="258"/>
      <c r="N290" s="259"/>
      <c r="O290" s="91"/>
      <c r="P290" s="91"/>
      <c r="Q290" s="91"/>
      <c r="R290" s="91"/>
      <c r="S290" s="91"/>
      <c r="T290" s="92"/>
      <c r="U290" s="38"/>
      <c r="V290" s="38"/>
      <c r="W290" s="38"/>
      <c r="X290" s="38"/>
      <c r="Y290" s="38"/>
      <c r="Z290" s="38"/>
      <c r="AA290" s="38"/>
      <c r="AB290" s="38"/>
      <c r="AC290" s="38"/>
      <c r="AD290" s="38"/>
      <c r="AE290" s="38"/>
      <c r="AT290" s="17" t="s">
        <v>172</v>
      </c>
      <c r="AU290" s="17" t="s">
        <v>82</v>
      </c>
    </row>
    <row r="291" s="14" customFormat="1">
      <c r="A291" s="14"/>
      <c r="B291" s="271"/>
      <c r="C291" s="272"/>
      <c r="D291" s="256" t="s">
        <v>174</v>
      </c>
      <c r="E291" s="273" t="s">
        <v>1</v>
      </c>
      <c r="F291" s="274" t="s">
        <v>1944</v>
      </c>
      <c r="G291" s="272"/>
      <c r="H291" s="275">
        <v>12.48</v>
      </c>
      <c r="I291" s="276"/>
      <c r="J291" s="272"/>
      <c r="K291" s="272"/>
      <c r="L291" s="277"/>
      <c r="M291" s="278"/>
      <c r="N291" s="279"/>
      <c r="O291" s="279"/>
      <c r="P291" s="279"/>
      <c r="Q291" s="279"/>
      <c r="R291" s="279"/>
      <c r="S291" s="279"/>
      <c r="T291" s="280"/>
      <c r="U291" s="14"/>
      <c r="V291" s="14"/>
      <c r="W291" s="14"/>
      <c r="X291" s="14"/>
      <c r="Y291" s="14"/>
      <c r="Z291" s="14"/>
      <c r="AA291" s="14"/>
      <c r="AB291" s="14"/>
      <c r="AC291" s="14"/>
      <c r="AD291" s="14"/>
      <c r="AE291" s="14"/>
      <c r="AT291" s="281" t="s">
        <v>174</v>
      </c>
      <c r="AU291" s="281" t="s">
        <v>82</v>
      </c>
      <c r="AV291" s="14" t="s">
        <v>82</v>
      </c>
      <c r="AW291" s="14" t="s">
        <v>30</v>
      </c>
      <c r="AX291" s="14" t="s">
        <v>80</v>
      </c>
      <c r="AY291" s="281" t="s">
        <v>161</v>
      </c>
    </row>
    <row r="292" s="2" customFormat="1" ht="16.5" customHeight="1">
      <c r="A292" s="38"/>
      <c r="B292" s="39"/>
      <c r="C292" s="243" t="s">
        <v>434</v>
      </c>
      <c r="D292" s="243" t="s">
        <v>163</v>
      </c>
      <c r="E292" s="244" t="s">
        <v>1949</v>
      </c>
      <c r="F292" s="245" t="s">
        <v>1950</v>
      </c>
      <c r="G292" s="246" t="s">
        <v>282</v>
      </c>
      <c r="H292" s="247">
        <v>0.439</v>
      </c>
      <c r="I292" s="248"/>
      <c r="J292" s="249">
        <f>ROUND(I292*H292,2)</f>
        <v>0</v>
      </c>
      <c r="K292" s="245" t="s">
        <v>167</v>
      </c>
      <c r="L292" s="44"/>
      <c r="M292" s="250" t="s">
        <v>1</v>
      </c>
      <c r="N292" s="251" t="s">
        <v>38</v>
      </c>
      <c r="O292" s="91"/>
      <c r="P292" s="252">
        <f>O292*H292</f>
        <v>0</v>
      </c>
      <c r="Q292" s="252">
        <v>1.0383020000000001</v>
      </c>
      <c r="R292" s="252">
        <f>Q292*H292</f>
        <v>0.45581457800000003</v>
      </c>
      <c r="S292" s="252">
        <v>0</v>
      </c>
      <c r="T292" s="253">
        <f>S292*H292</f>
        <v>0</v>
      </c>
      <c r="U292" s="38"/>
      <c r="V292" s="38"/>
      <c r="W292" s="38"/>
      <c r="X292" s="38"/>
      <c r="Y292" s="38"/>
      <c r="Z292" s="38"/>
      <c r="AA292" s="38"/>
      <c r="AB292" s="38"/>
      <c r="AC292" s="38"/>
      <c r="AD292" s="38"/>
      <c r="AE292" s="38"/>
      <c r="AR292" s="254" t="s">
        <v>168</v>
      </c>
      <c r="AT292" s="254" t="s">
        <v>163</v>
      </c>
      <c r="AU292" s="254" t="s">
        <v>82</v>
      </c>
      <c r="AY292" s="17" t="s">
        <v>161</v>
      </c>
      <c r="BE292" s="255">
        <f>IF(N292="základní",J292,0)</f>
        <v>0</v>
      </c>
      <c r="BF292" s="255">
        <f>IF(N292="snížená",J292,0)</f>
        <v>0</v>
      </c>
      <c r="BG292" s="255">
        <f>IF(N292="zákl. přenesená",J292,0)</f>
        <v>0</v>
      </c>
      <c r="BH292" s="255">
        <f>IF(N292="sníž. přenesená",J292,0)</f>
        <v>0</v>
      </c>
      <c r="BI292" s="255">
        <f>IF(N292="nulová",J292,0)</f>
        <v>0</v>
      </c>
      <c r="BJ292" s="17" t="s">
        <v>80</v>
      </c>
      <c r="BK292" s="255">
        <f>ROUND(I292*H292,2)</f>
        <v>0</v>
      </c>
      <c r="BL292" s="17" t="s">
        <v>168</v>
      </c>
      <c r="BM292" s="254" t="s">
        <v>1951</v>
      </c>
    </row>
    <row r="293" s="2" customFormat="1">
      <c r="A293" s="38"/>
      <c r="B293" s="39"/>
      <c r="C293" s="40"/>
      <c r="D293" s="256" t="s">
        <v>170</v>
      </c>
      <c r="E293" s="40"/>
      <c r="F293" s="257" t="s">
        <v>1952</v>
      </c>
      <c r="G293" s="40"/>
      <c r="H293" s="40"/>
      <c r="I293" s="154"/>
      <c r="J293" s="40"/>
      <c r="K293" s="40"/>
      <c r="L293" s="44"/>
      <c r="M293" s="258"/>
      <c r="N293" s="259"/>
      <c r="O293" s="91"/>
      <c r="P293" s="91"/>
      <c r="Q293" s="91"/>
      <c r="R293" s="91"/>
      <c r="S293" s="91"/>
      <c r="T293" s="92"/>
      <c r="U293" s="38"/>
      <c r="V293" s="38"/>
      <c r="W293" s="38"/>
      <c r="X293" s="38"/>
      <c r="Y293" s="38"/>
      <c r="Z293" s="38"/>
      <c r="AA293" s="38"/>
      <c r="AB293" s="38"/>
      <c r="AC293" s="38"/>
      <c r="AD293" s="38"/>
      <c r="AE293" s="38"/>
      <c r="AT293" s="17" t="s">
        <v>170</v>
      </c>
      <c r="AU293" s="17" t="s">
        <v>82</v>
      </c>
    </row>
    <row r="294" s="2" customFormat="1">
      <c r="A294" s="38"/>
      <c r="B294" s="39"/>
      <c r="C294" s="40"/>
      <c r="D294" s="256" t="s">
        <v>172</v>
      </c>
      <c r="E294" s="40"/>
      <c r="F294" s="260" t="s">
        <v>1953</v>
      </c>
      <c r="G294" s="40"/>
      <c r="H294" s="40"/>
      <c r="I294" s="154"/>
      <c r="J294" s="40"/>
      <c r="K294" s="40"/>
      <c r="L294" s="44"/>
      <c r="M294" s="258"/>
      <c r="N294" s="259"/>
      <c r="O294" s="91"/>
      <c r="P294" s="91"/>
      <c r="Q294" s="91"/>
      <c r="R294" s="91"/>
      <c r="S294" s="91"/>
      <c r="T294" s="92"/>
      <c r="U294" s="38"/>
      <c r="V294" s="38"/>
      <c r="W294" s="38"/>
      <c r="X294" s="38"/>
      <c r="Y294" s="38"/>
      <c r="Z294" s="38"/>
      <c r="AA294" s="38"/>
      <c r="AB294" s="38"/>
      <c r="AC294" s="38"/>
      <c r="AD294" s="38"/>
      <c r="AE294" s="38"/>
      <c r="AT294" s="17" t="s">
        <v>172</v>
      </c>
      <c r="AU294" s="17" t="s">
        <v>82</v>
      </c>
    </row>
    <row r="295" s="14" customFormat="1">
      <c r="A295" s="14"/>
      <c r="B295" s="271"/>
      <c r="C295" s="272"/>
      <c r="D295" s="256" t="s">
        <v>174</v>
      </c>
      <c r="E295" s="273" t="s">
        <v>1</v>
      </c>
      <c r="F295" s="274" t="s">
        <v>1954</v>
      </c>
      <c r="G295" s="272"/>
      <c r="H295" s="275">
        <v>0.439</v>
      </c>
      <c r="I295" s="276"/>
      <c r="J295" s="272"/>
      <c r="K295" s="272"/>
      <c r="L295" s="277"/>
      <c r="M295" s="278"/>
      <c r="N295" s="279"/>
      <c r="O295" s="279"/>
      <c r="P295" s="279"/>
      <c r="Q295" s="279"/>
      <c r="R295" s="279"/>
      <c r="S295" s="279"/>
      <c r="T295" s="280"/>
      <c r="U295" s="14"/>
      <c r="V295" s="14"/>
      <c r="W295" s="14"/>
      <c r="X295" s="14"/>
      <c r="Y295" s="14"/>
      <c r="Z295" s="14"/>
      <c r="AA295" s="14"/>
      <c r="AB295" s="14"/>
      <c r="AC295" s="14"/>
      <c r="AD295" s="14"/>
      <c r="AE295" s="14"/>
      <c r="AT295" s="281" t="s">
        <v>174</v>
      </c>
      <c r="AU295" s="281" t="s">
        <v>82</v>
      </c>
      <c r="AV295" s="14" t="s">
        <v>82</v>
      </c>
      <c r="AW295" s="14" t="s">
        <v>30</v>
      </c>
      <c r="AX295" s="14" t="s">
        <v>80</v>
      </c>
      <c r="AY295" s="281" t="s">
        <v>161</v>
      </c>
    </row>
    <row r="296" s="2" customFormat="1" ht="16.5" customHeight="1">
      <c r="A296" s="38"/>
      <c r="B296" s="39"/>
      <c r="C296" s="243" t="s">
        <v>439</v>
      </c>
      <c r="D296" s="243" t="s">
        <v>163</v>
      </c>
      <c r="E296" s="244" t="s">
        <v>954</v>
      </c>
      <c r="F296" s="245" t="s">
        <v>955</v>
      </c>
      <c r="G296" s="246" t="s">
        <v>191</v>
      </c>
      <c r="H296" s="247">
        <v>6</v>
      </c>
      <c r="I296" s="248"/>
      <c r="J296" s="249">
        <f>ROUND(I296*H296,2)</f>
        <v>0</v>
      </c>
      <c r="K296" s="245" t="s">
        <v>167</v>
      </c>
      <c r="L296" s="44"/>
      <c r="M296" s="250" t="s">
        <v>1</v>
      </c>
      <c r="N296" s="251" t="s">
        <v>38</v>
      </c>
      <c r="O296" s="91"/>
      <c r="P296" s="252">
        <f>O296*H296</f>
        <v>0</v>
      </c>
      <c r="Q296" s="252">
        <v>0.001072</v>
      </c>
      <c r="R296" s="252">
        <f>Q296*H296</f>
        <v>0.0064320000000000002</v>
      </c>
      <c r="S296" s="252">
        <v>0</v>
      </c>
      <c r="T296" s="253">
        <f>S296*H296</f>
        <v>0</v>
      </c>
      <c r="U296" s="38"/>
      <c r="V296" s="38"/>
      <c r="W296" s="38"/>
      <c r="X296" s="38"/>
      <c r="Y296" s="38"/>
      <c r="Z296" s="38"/>
      <c r="AA296" s="38"/>
      <c r="AB296" s="38"/>
      <c r="AC296" s="38"/>
      <c r="AD296" s="38"/>
      <c r="AE296" s="38"/>
      <c r="AR296" s="254" t="s">
        <v>168</v>
      </c>
      <c r="AT296" s="254" t="s">
        <v>163</v>
      </c>
      <c r="AU296" s="254" t="s">
        <v>82</v>
      </c>
      <c r="AY296" s="17" t="s">
        <v>161</v>
      </c>
      <c r="BE296" s="255">
        <f>IF(N296="základní",J296,0)</f>
        <v>0</v>
      </c>
      <c r="BF296" s="255">
        <f>IF(N296="snížená",J296,0)</f>
        <v>0</v>
      </c>
      <c r="BG296" s="255">
        <f>IF(N296="zákl. přenesená",J296,0)</f>
        <v>0</v>
      </c>
      <c r="BH296" s="255">
        <f>IF(N296="sníž. přenesená",J296,0)</f>
        <v>0</v>
      </c>
      <c r="BI296" s="255">
        <f>IF(N296="nulová",J296,0)</f>
        <v>0</v>
      </c>
      <c r="BJ296" s="17" t="s">
        <v>80</v>
      </c>
      <c r="BK296" s="255">
        <f>ROUND(I296*H296,2)</f>
        <v>0</v>
      </c>
      <c r="BL296" s="17" t="s">
        <v>168</v>
      </c>
      <c r="BM296" s="254" t="s">
        <v>1955</v>
      </c>
    </row>
    <row r="297" s="2" customFormat="1">
      <c r="A297" s="38"/>
      <c r="B297" s="39"/>
      <c r="C297" s="40"/>
      <c r="D297" s="256" t="s">
        <v>170</v>
      </c>
      <c r="E297" s="40"/>
      <c r="F297" s="257" t="s">
        <v>957</v>
      </c>
      <c r="G297" s="40"/>
      <c r="H297" s="40"/>
      <c r="I297" s="154"/>
      <c r="J297" s="40"/>
      <c r="K297" s="40"/>
      <c r="L297" s="44"/>
      <c r="M297" s="258"/>
      <c r="N297" s="259"/>
      <c r="O297" s="91"/>
      <c r="P297" s="91"/>
      <c r="Q297" s="91"/>
      <c r="R297" s="91"/>
      <c r="S297" s="91"/>
      <c r="T297" s="92"/>
      <c r="U297" s="38"/>
      <c r="V297" s="38"/>
      <c r="W297" s="38"/>
      <c r="X297" s="38"/>
      <c r="Y297" s="38"/>
      <c r="Z297" s="38"/>
      <c r="AA297" s="38"/>
      <c r="AB297" s="38"/>
      <c r="AC297" s="38"/>
      <c r="AD297" s="38"/>
      <c r="AE297" s="38"/>
      <c r="AT297" s="17" t="s">
        <v>170</v>
      </c>
      <c r="AU297" s="17" t="s">
        <v>82</v>
      </c>
    </row>
    <row r="298" s="2" customFormat="1">
      <c r="A298" s="38"/>
      <c r="B298" s="39"/>
      <c r="C298" s="40"/>
      <c r="D298" s="256" t="s">
        <v>172</v>
      </c>
      <c r="E298" s="40"/>
      <c r="F298" s="260" t="s">
        <v>958</v>
      </c>
      <c r="G298" s="40"/>
      <c r="H298" s="40"/>
      <c r="I298" s="154"/>
      <c r="J298" s="40"/>
      <c r="K298" s="40"/>
      <c r="L298" s="44"/>
      <c r="M298" s="258"/>
      <c r="N298" s="259"/>
      <c r="O298" s="91"/>
      <c r="P298" s="91"/>
      <c r="Q298" s="91"/>
      <c r="R298" s="91"/>
      <c r="S298" s="91"/>
      <c r="T298" s="92"/>
      <c r="U298" s="38"/>
      <c r="V298" s="38"/>
      <c r="W298" s="38"/>
      <c r="X298" s="38"/>
      <c r="Y298" s="38"/>
      <c r="Z298" s="38"/>
      <c r="AA298" s="38"/>
      <c r="AB298" s="38"/>
      <c r="AC298" s="38"/>
      <c r="AD298" s="38"/>
      <c r="AE298" s="38"/>
      <c r="AT298" s="17" t="s">
        <v>172</v>
      </c>
      <c r="AU298" s="17" t="s">
        <v>82</v>
      </c>
    </row>
    <row r="299" s="2" customFormat="1">
      <c r="A299" s="38"/>
      <c r="B299" s="39"/>
      <c r="C299" s="40"/>
      <c r="D299" s="256" t="s">
        <v>195</v>
      </c>
      <c r="E299" s="40"/>
      <c r="F299" s="260" t="s">
        <v>1956</v>
      </c>
      <c r="G299" s="40"/>
      <c r="H299" s="40"/>
      <c r="I299" s="154"/>
      <c r="J299" s="40"/>
      <c r="K299" s="40"/>
      <c r="L299" s="44"/>
      <c r="M299" s="258"/>
      <c r="N299" s="259"/>
      <c r="O299" s="91"/>
      <c r="P299" s="91"/>
      <c r="Q299" s="91"/>
      <c r="R299" s="91"/>
      <c r="S299" s="91"/>
      <c r="T299" s="92"/>
      <c r="U299" s="38"/>
      <c r="V299" s="38"/>
      <c r="W299" s="38"/>
      <c r="X299" s="38"/>
      <c r="Y299" s="38"/>
      <c r="Z299" s="38"/>
      <c r="AA299" s="38"/>
      <c r="AB299" s="38"/>
      <c r="AC299" s="38"/>
      <c r="AD299" s="38"/>
      <c r="AE299" s="38"/>
      <c r="AT299" s="17" t="s">
        <v>195</v>
      </c>
      <c r="AU299" s="17" t="s">
        <v>82</v>
      </c>
    </row>
    <row r="300" s="2" customFormat="1" ht="24" customHeight="1">
      <c r="A300" s="38"/>
      <c r="B300" s="39"/>
      <c r="C300" s="243" t="s">
        <v>449</v>
      </c>
      <c r="D300" s="243" t="s">
        <v>163</v>
      </c>
      <c r="E300" s="244" t="s">
        <v>1957</v>
      </c>
      <c r="F300" s="245" t="s">
        <v>1958</v>
      </c>
      <c r="G300" s="246" t="s">
        <v>517</v>
      </c>
      <c r="H300" s="247">
        <v>9</v>
      </c>
      <c r="I300" s="248"/>
      <c r="J300" s="249">
        <f>ROUND(I300*H300,2)</f>
        <v>0</v>
      </c>
      <c r="K300" s="245" t="s">
        <v>167</v>
      </c>
      <c r="L300" s="44"/>
      <c r="M300" s="250" t="s">
        <v>1</v>
      </c>
      <c r="N300" s="251" t="s">
        <v>38</v>
      </c>
      <c r="O300" s="91"/>
      <c r="P300" s="252">
        <f>O300*H300</f>
        <v>0</v>
      </c>
      <c r="Q300" s="252">
        <v>0.144006</v>
      </c>
      <c r="R300" s="252">
        <f>Q300*H300</f>
        <v>1.296054</v>
      </c>
      <c r="S300" s="252">
        <v>0</v>
      </c>
      <c r="T300" s="253">
        <f>S300*H300</f>
        <v>0</v>
      </c>
      <c r="U300" s="38"/>
      <c r="V300" s="38"/>
      <c r="W300" s="38"/>
      <c r="X300" s="38"/>
      <c r="Y300" s="38"/>
      <c r="Z300" s="38"/>
      <c r="AA300" s="38"/>
      <c r="AB300" s="38"/>
      <c r="AC300" s="38"/>
      <c r="AD300" s="38"/>
      <c r="AE300" s="38"/>
      <c r="AR300" s="254" t="s">
        <v>168</v>
      </c>
      <c r="AT300" s="254" t="s">
        <v>163</v>
      </c>
      <c r="AU300" s="254" t="s">
        <v>82</v>
      </c>
      <c r="AY300" s="17" t="s">
        <v>161</v>
      </c>
      <c r="BE300" s="255">
        <f>IF(N300="základní",J300,0)</f>
        <v>0</v>
      </c>
      <c r="BF300" s="255">
        <f>IF(N300="snížená",J300,0)</f>
        <v>0</v>
      </c>
      <c r="BG300" s="255">
        <f>IF(N300="zákl. přenesená",J300,0)</f>
        <v>0</v>
      </c>
      <c r="BH300" s="255">
        <f>IF(N300="sníž. přenesená",J300,0)</f>
        <v>0</v>
      </c>
      <c r="BI300" s="255">
        <f>IF(N300="nulová",J300,0)</f>
        <v>0</v>
      </c>
      <c r="BJ300" s="17" t="s">
        <v>80</v>
      </c>
      <c r="BK300" s="255">
        <f>ROUND(I300*H300,2)</f>
        <v>0</v>
      </c>
      <c r="BL300" s="17" t="s">
        <v>168</v>
      </c>
      <c r="BM300" s="254" t="s">
        <v>1959</v>
      </c>
    </row>
    <row r="301" s="2" customFormat="1">
      <c r="A301" s="38"/>
      <c r="B301" s="39"/>
      <c r="C301" s="40"/>
      <c r="D301" s="256" t="s">
        <v>170</v>
      </c>
      <c r="E301" s="40"/>
      <c r="F301" s="257" t="s">
        <v>1960</v>
      </c>
      <c r="G301" s="40"/>
      <c r="H301" s="40"/>
      <c r="I301" s="154"/>
      <c r="J301" s="40"/>
      <c r="K301" s="40"/>
      <c r="L301" s="44"/>
      <c r="M301" s="258"/>
      <c r="N301" s="259"/>
      <c r="O301" s="91"/>
      <c r="P301" s="91"/>
      <c r="Q301" s="91"/>
      <c r="R301" s="91"/>
      <c r="S301" s="91"/>
      <c r="T301" s="92"/>
      <c r="U301" s="38"/>
      <c r="V301" s="38"/>
      <c r="W301" s="38"/>
      <c r="X301" s="38"/>
      <c r="Y301" s="38"/>
      <c r="Z301" s="38"/>
      <c r="AA301" s="38"/>
      <c r="AB301" s="38"/>
      <c r="AC301" s="38"/>
      <c r="AD301" s="38"/>
      <c r="AE301" s="38"/>
      <c r="AT301" s="17" t="s">
        <v>170</v>
      </c>
      <c r="AU301" s="17" t="s">
        <v>82</v>
      </c>
    </row>
    <row r="302" s="2" customFormat="1">
      <c r="A302" s="38"/>
      <c r="B302" s="39"/>
      <c r="C302" s="40"/>
      <c r="D302" s="256" t="s">
        <v>172</v>
      </c>
      <c r="E302" s="40"/>
      <c r="F302" s="260" t="s">
        <v>1961</v>
      </c>
      <c r="G302" s="40"/>
      <c r="H302" s="40"/>
      <c r="I302" s="154"/>
      <c r="J302" s="40"/>
      <c r="K302" s="40"/>
      <c r="L302" s="44"/>
      <c r="M302" s="258"/>
      <c r="N302" s="259"/>
      <c r="O302" s="91"/>
      <c r="P302" s="91"/>
      <c r="Q302" s="91"/>
      <c r="R302" s="91"/>
      <c r="S302" s="91"/>
      <c r="T302" s="92"/>
      <c r="U302" s="38"/>
      <c r="V302" s="38"/>
      <c r="W302" s="38"/>
      <c r="X302" s="38"/>
      <c r="Y302" s="38"/>
      <c r="Z302" s="38"/>
      <c r="AA302" s="38"/>
      <c r="AB302" s="38"/>
      <c r="AC302" s="38"/>
      <c r="AD302" s="38"/>
      <c r="AE302" s="38"/>
      <c r="AT302" s="17" t="s">
        <v>172</v>
      </c>
      <c r="AU302" s="17" t="s">
        <v>82</v>
      </c>
    </row>
    <row r="303" s="14" customFormat="1">
      <c r="A303" s="14"/>
      <c r="B303" s="271"/>
      <c r="C303" s="272"/>
      <c r="D303" s="256" t="s">
        <v>174</v>
      </c>
      <c r="E303" s="273" t="s">
        <v>1</v>
      </c>
      <c r="F303" s="274" t="s">
        <v>1962</v>
      </c>
      <c r="G303" s="272"/>
      <c r="H303" s="275">
        <v>9</v>
      </c>
      <c r="I303" s="276"/>
      <c r="J303" s="272"/>
      <c r="K303" s="272"/>
      <c r="L303" s="277"/>
      <c r="M303" s="278"/>
      <c r="N303" s="279"/>
      <c r="O303" s="279"/>
      <c r="P303" s="279"/>
      <c r="Q303" s="279"/>
      <c r="R303" s="279"/>
      <c r="S303" s="279"/>
      <c r="T303" s="280"/>
      <c r="U303" s="14"/>
      <c r="V303" s="14"/>
      <c r="W303" s="14"/>
      <c r="X303" s="14"/>
      <c r="Y303" s="14"/>
      <c r="Z303" s="14"/>
      <c r="AA303" s="14"/>
      <c r="AB303" s="14"/>
      <c r="AC303" s="14"/>
      <c r="AD303" s="14"/>
      <c r="AE303" s="14"/>
      <c r="AT303" s="281" t="s">
        <v>174</v>
      </c>
      <c r="AU303" s="281" t="s">
        <v>82</v>
      </c>
      <c r="AV303" s="14" t="s">
        <v>82</v>
      </c>
      <c r="AW303" s="14" t="s">
        <v>30</v>
      </c>
      <c r="AX303" s="14" t="s">
        <v>80</v>
      </c>
      <c r="AY303" s="281" t="s">
        <v>161</v>
      </c>
    </row>
    <row r="304" s="12" customFormat="1" ht="22.8" customHeight="1">
      <c r="A304" s="12"/>
      <c r="B304" s="227"/>
      <c r="C304" s="228"/>
      <c r="D304" s="229" t="s">
        <v>72</v>
      </c>
      <c r="E304" s="241" t="s">
        <v>168</v>
      </c>
      <c r="F304" s="241" t="s">
        <v>424</v>
      </c>
      <c r="G304" s="228"/>
      <c r="H304" s="228"/>
      <c r="I304" s="231"/>
      <c r="J304" s="242">
        <f>BK304</f>
        <v>0</v>
      </c>
      <c r="K304" s="228"/>
      <c r="L304" s="233"/>
      <c r="M304" s="234"/>
      <c r="N304" s="235"/>
      <c r="O304" s="235"/>
      <c r="P304" s="236">
        <f>SUM(P305:P310)</f>
        <v>0</v>
      </c>
      <c r="Q304" s="235"/>
      <c r="R304" s="236">
        <f>SUM(R305:R310)</f>
        <v>25.631482344000002</v>
      </c>
      <c r="S304" s="235"/>
      <c r="T304" s="237">
        <f>SUM(T305:T310)</f>
        <v>0</v>
      </c>
      <c r="U304" s="12"/>
      <c r="V304" s="12"/>
      <c r="W304" s="12"/>
      <c r="X304" s="12"/>
      <c r="Y304" s="12"/>
      <c r="Z304" s="12"/>
      <c r="AA304" s="12"/>
      <c r="AB304" s="12"/>
      <c r="AC304" s="12"/>
      <c r="AD304" s="12"/>
      <c r="AE304" s="12"/>
      <c r="AR304" s="238" t="s">
        <v>80</v>
      </c>
      <c r="AT304" s="239" t="s">
        <v>72</v>
      </c>
      <c r="AU304" s="239" t="s">
        <v>80</v>
      </c>
      <c r="AY304" s="238" t="s">
        <v>161</v>
      </c>
      <c r="BK304" s="240">
        <f>SUM(BK305:BK310)</f>
        <v>0</v>
      </c>
    </row>
    <row r="305" s="2" customFormat="1" ht="24" customHeight="1">
      <c r="A305" s="38"/>
      <c r="B305" s="39"/>
      <c r="C305" s="243" t="s">
        <v>458</v>
      </c>
      <c r="D305" s="243" t="s">
        <v>163</v>
      </c>
      <c r="E305" s="244" t="s">
        <v>440</v>
      </c>
      <c r="F305" s="245" t="s">
        <v>441</v>
      </c>
      <c r="G305" s="246" t="s">
        <v>166</v>
      </c>
      <c r="H305" s="247">
        <v>24.856000000000002</v>
      </c>
      <c r="I305" s="248"/>
      <c r="J305" s="249">
        <f>ROUND(I305*H305,2)</f>
        <v>0</v>
      </c>
      <c r="K305" s="245" t="s">
        <v>167</v>
      </c>
      <c r="L305" s="44"/>
      <c r="M305" s="250" t="s">
        <v>1</v>
      </c>
      <c r="N305" s="251" t="s">
        <v>38</v>
      </c>
      <c r="O305" s="91"/>
      <c r="P305" s="252">
        <f>O305*H305</f>
        <v>0</v>
      </c>
      <c r="Q305" s="252">
        <v>1.031199</v>
      </c>
      <c r="R305" s="252">
        <f>Q305*H305</f>
        <v>25.631482344000002</v>
      </c>
      <c r="S305" s="252">
        <v>0</v>
      </c>
      <c r="T305" s="253">
        <f>S305*H305</f>
        <v>0</v>
      </c>
      <c r="U305" s="38"/>
      <c r="V305" s="38"/>
      <c r="W305" s="38"/>
      <c r="X305" s="38"/>
      <c r="Y305" s="38"/>
      <c r="Z305" s="38"/>
      <c r="AA305" s="38"/>
      <c r="AB305" s="38"/>
      <c r="AC305" s="38"/>
      <c r="AD305" s="38"/>
      <c r="AE305" s="38"/>
      <c r="AR305" s="254" t="s">
        <v>168</v>
      </c>
      <c r="AT305" s="254" t="s">
        <v>163</v>
      </c>
      <c r="AU305" s="254" t="s">
        <v>82</v>
      </c>
      <c r="AY305" s="17" t="s">
        <v>161</v>
      </c>
      <c r="BE305" s="255">
        <f>IF(N305="základní",J305,0)</f>
        <v>0</v>
      </c>
      <c r="BF305" s="255">
        <f>IF(N305="snížená",J305,0)</f>
        <v>0</v>
      </c>
      <c r="BG305" s="255">
        <f>IF(N305="zákl. přenesená",J305,0)</f>
        <v>0</v>
      </c>
      <c r="BH305" s="255">
        <f>IF(N305="sníž. přenesená",J305,0)</f>
        <v>0</v>
      </c>
      <c r="BI305" s="255">
        <f>IF(N305="nulová",J305,0)</f>
        <v>0</v>
      </c>
      <c r="BJ305" s="17" t="s">
        <v>80</v>
      </c>
      <c r="BK305" s="255">
        <f>ROUND(I305*H305,2)</f>
        <v>0</v>
      </c>
      <c r="BL305" s="17" t="s">
        <v>168</v>
      </c>
      <c r="BM305" s="254" t="s">
        <v>1963</v>
      </c>
    </row>
    <row r="306" s="2" customFormat="1">
      <c r="A306" s="38"/>
      <c r="B306" s="39"/>
      <c r="C306" s="40"/>
      <c r="D306" s="256" t="s">
        <v>170</v>
      </c>
      <c r="E306" s="40"/>
      <c r="F306" s="257" t="s">
        <v>443</v>
      </c>
      <c r="G306" s="40"/>
      <c r="H306" s="40"/>
      <c r="I306" s="154"/>
      <c r="J306" s="40"/>
      <c r="K306" s="40"/>
      <c r="L306" s="44"/>
      <c r="M306" s="258"/>
      <c r="N306" s="259"/>
      <c r="O306" s="91"/>
      <c r="P306" s="91"/>
      <c r="Q306" s="91"/>
      <c r="R306" s="91"/>
      <c r="S306" s="91"/>
      <c r="T306" s="92"/>
      <c r="U306" s="38"/>
      <c r="V306" s="38"/>
      <c r="W306" s="38"/>
      <c r="X306" s="38"/>
      <c r="Y306" s="38"/>
      <c r="Z306" s="38"/>
      <c r="AA306" s="38"/>
      <c r="AB306" s="38"/>
      <c r="AC306" s="38"/>
      <c r="AD306" s="38"/>
      <c r="AE306" s="38"/>
      <c r="AT306" s="17" t="s">
        <v>170</v>
      </c>
      <c r="AU306" s="17" t="s">
        <v>82</v>
      </c>
    </row>
    <row r="307" s="2" customFormat="1">
      <c r="A307" s="38"/>
      <c r="B307" s="39"/>
      <c r="C307" s="40"/>
      <c r="D307" s="256" t="s">
        <v>172</v>
      </c>
      <c r="E307" s="40"/>
      <c r="F307" s="260" t="s">
        <v>444</v>
      </c>
      <c r="G307" s="40"/>
      <c r="H307" s="40"/>
      <c r="I307" s="154"/>
      <c r="J307" s="40"/>
      <c r="K307" s="40"/>
      <c r="L307" s="44"/>
      <c r="M307" s="258"/>
      <c r="N307" s="259"/>
      <c r="O307" s="91"/>
      <c r="P307" s="91"/>
      <c r="Q307" s="91"/>
      <c r="R307" s="91"/>
      <c r="S307" s="91"/>
      <c r="T307" s="92"/>
      <c r="U307" s="38"/>
      <c r="V307" s="38"/>
      <c r="W307" s="38"/>
      <c r="X307" s="38"/>
      <c r="Y307" s="38"/>
      <c r="Z307" s="38"/>
      <c r="AA307" s="38"/>
      <c r="AB307" s="38"/>
      <c r="AC307" s="38"/>
      <c r="AD307" s="38"/>
      <c r="AE307" s="38"/>
      <c r="AT307" s="17" t="s">
        <v>172</v>
      </c>
      <c r="AU307" s="17" t="s">
        <v>82</v>
      </c>
    </row>
    <row r="308" s="14" customFormat="1">
      <c r="A308" s="14"/>
      <c r="B308" s="271"/>
      <c r="C308" s="272"/>
      <c r="D308" s="256" t="s">
        <v>174</v>
      </c>
      <c r="E308" s="273" t="s">
        <v>1</v>
      </c>
      <c r="F308" s="274" t="s">
        <v>1964</v>
      </c>
      <c r="G308" s="272"/>
      <c r="H308" s="275">
        <v>8.343</v>
      </c>
      <c r="I308" s="276"/>
      <c r="J308" s="272"/>
      <c r="K308" s="272"/>
      <c r="L308" s="277"/>
      <c r="M308" s="278"/>
      <c r="N308" s="279"/>
      <c r="O308" s="279"/>
      <c r="P308" s="279"/>
      <c r="Q308" s="279"/>
      <c r="R308" s="279"/>
      <c r="S308" s="279"/>
      <c r="T308" s="280"/>
      <c r="U308" s="14"/>
      <c r="V308" s="14"/>
      <c r="W308" s="14"/>
      <c r="X308" s="14"/>
      <c r="Y308" s="14"/>
      <c r="Z308" s="14"/>
      <c r="AA308" s="14"/>
      <c r="AB308" s="14"/>
      <c r="AC308" s="14"/>
      <c r="AD308" s="14"/>
      <c r="AE308" s="14"/>
      <c r="AT308" s="281" t="s">
        <v>174</v>
      </c>
      <c r="AU308" s="281" t="s">
        <v>82</v>
      </c>
      <c r="AV308" s="14" t="s">
        <v>82</v>
      </c>
      <c r="AW308" s="14" t="s">
        <v>30</v>
      </c>
      <c r="AX308" s="14" t="s">
        <v>73</v>
      </c>
      <c r="AY308" s="281" t="s">
        <v>161</v>
      </c>
    </row>
    <row r="309" s="14" customFormat="1">
      <c r="A309" s="14"/>
      <c r="B309" s="271"/>
      <c r="C309" s="272"/>
      <c r="D309" s="256" t="s">
        <v>174</v>
      </c>
      <c r="E309" s="273" t="s">
        <v>1</v>
      </c>
      <c r="F309" s="274" t="s">
        <v>1965</v>
      </c>
      <c r="G309" s="272"/>
      <c r="H309" s="275">
        <v>16.513000000000002</v>
      </c>
      <c r="I309" s="276"/>
      <c r="J309" s="272"/>
      <c r="K309" s="272"/>
      <c r="L309" s="277"/>
      <c r="M309" s="278"/>
      <c r="N309" s="279"/>
      <c r="O309" s="279"/>
      <c r="P309" s="279"/>
      <c r="Q309" s="279"/>
      <c r="R309" s="279"/>
      <c r="S309" s="279"/>
      <c r="T309" s="280"/>
      <c r="U309" s="14"/>
      <c r="V309" s="14"/>
      <c r="W309" s="14"/>
      <c r="X309" s="14"/>
      <c r="Y309" s="14"/>
      <c r="Z309" s="14"/>
      <c r="AA309" s="14"/>
      <c r="AB309" s="14"/>
      <c r="AC309" s="14"/>
      <c r="AD309" s="14"/>
      <c r="AE309" s="14"/>
      <c r="AT309" s="281" t="s">
        <v>174</v>
      </c>
      <c r="AU309" s="281" t="s">
        <v>82</v>
      </c>
      <c r="AV309" s="14" t="s">
        <v>82</v>
      </c>
      <c r="AW309" s="14" t="s">
        <v>30</v>
      </c>
      <c r="AX309" s="14" t="s">
        <v>73</v>
      </c>
      <c r="AY309" s="281" t="s">
        <v>161</v>
      </c>
    </row>
    <row r="310" s="15" customFormat="1">
      <c r="A310" s="15"/>
      <c r="B310" s="282"/>
      <c r="C310" s="283"/>
      <c r="D310" s="256" t="s">
        <v>174</v>
      </c>
      <c r="E310" s="284" t="s">
        <v>1</v>
      </c>
      <c r="F310" s="285" t="s">
        <v>180</v>
      </c>
      <c r="G310" s="283"/>
      <c r="H310" s="286">
        <v>24.856000000000002</v>
      </c>
      <c r="I310" s="287"/>
      <c r="J310" s="283"/>
      <c r="K310" s="283"/>
      <c r="L310" s="288"/>
      <c r="M310" s="289"/>
      <c r="N310" s="290"/>
      <c r="O310" s="290"/>
      <c r="P310" s="290"/>
      <c r="Q310" s="290"/>
      <c r="R310" s="290"/>
      <c r="S310" s="290"/>
      <c r="T310" s="291"/>
      <c r="U310" s="15"/>
      <c r="V310" s="15"/>
      <c r="W310" s="15"/>
      <c r="X310" s="15"/>
      <c r="Y310" s="15"/>
      <c r="Z310" s="15"/>
      <c r="AA310" s="15"/>
      <c r="AB310" s="15"/>
      <c r="AC310" s="15"/>
      <c r="AD310" s="15"/>
      <c r="AE310" s="15"/>
      <c r="AT310" s="292" t="s">
        <v>174</v>
      </c>
      <c r="AU310" s="292" t="s">
        <v>82</v>
      </c>
      <c r="AV310" s="15" t="s">
        <v>168</v>
      </c>
      <c r="AW310" s="15" t="s">
        <v>30</v>
      </c>
      <c r="AX310" s="15" t="s">
        <v>80</v>
      </c>
      <c r="AY310" s="292" t="s">
        <v>161</v>
      </c>
    </row>
    <row r="311" s="12" customFormat="1" ht="22.8" customHeight="1">
      <c r="A311" s="12"/>
      <c r="B311" s="227"/>
      <c r="C311" s="228"/>
      <c r="D311" s="229" t="s">
        <v>72</v>
      </c>
      <c r="E311" s="241" t="s">
        <v>233</v>
      </c>
      <c r="F311" s="241" t="s">
        <v>472</v>
      </c>
      <c r="G311" s="228"/>
      <c r="H311" s="228"/>
      <c r="I311" s="231"/>
      <c r="J311" s="242">
        <f>BK311</f>
        <v>0</v>
      </c>
      <c r="K311" s="228"/>
      <c r="L311" s="233"/>
      <c r="M311" s="234"/>
      <c r="N311" s="235"/>
      <c r="O311" s="235"/>
      <c r="P311" s="236">
        <f>SUM(P312:P357)</f>
        <v>0</v>
      </c>
      <c r="Q311" s="235"/>
      <c r="R311" s="236">
        <f>SUM(R312:R357)</f>
        <v>15.830900304927999</v>
      </c>
      <c r="S311" s="235"/>
      <c r="T311" s="237">
        <f>SUM(T312:T357)</f>
        <v>68.403849000000008</v>
      </c>
      <c r="U311" s="12"/>
      <c r="V311" s="12"/>
      <c r="W311" s="12"/>
      <c r="X311" s="12"/>
      <c r="Y311" s="12"/>
      <c r="Z311" s="12"/>
      <c r="AA311" s="12"/>
      <c r="AB311" s="12"/>
      <c r="AC311" s="12"/>
      <c r="AD311" s="12"/>
      <c r="AE311" s="12"/>
      <c r="AR311" s="238" t="s">
        <v>80</v>
      </c>
      <c r="AT311" s="239" t="s">
        <v>72</v>
      </c>
      <c r="AU311" s="239" t="s">
        <v>80</v>
      </c>
      <c r="AY311" s="238" t="s">
        <v>161</v>
      </c>
      <c r="BK311" s="240">
        <f>SUM(BK312:BK357)</f>
        <v>0</v>
      </c>
    </row>
    <row r="312" s="2" customFormat="1" ht="16.5" customHeight="1">
      <c r="A312" s="38"/>
      <c r="B312" s="39"/>
      <c r="C312" s="293" t="s">
        <v>467</v>
      </c>
      <c r="D312" s="293" t="s">
        <v>296</v>
      </c>
      <c r="E312" s="294" t="s">
        <v>1966</v>
      </c>
      <c r="F312" s="295" t="s">
        <v>1967</v>
      </c>
      <c r="G312" s="296" t="s">
        <v>517</v>
      </c>
      <c r="H312" s="297">
        <v>8</v>
      </c>
      <c r="I312" s="298"/>
      <c r="J312" s="299">
        <f>ROUND(I312*H312,2)</f>
        <v>0</v>
      </c>
      <c r="K312" s="295" t="s">
        <v>1</v>
      </c>
      <c r="L312" s="300"/>
      <c r="M312" s="301" t="s">
        <v>1</v>
      </c>
      <c r="N312" s="302" t="s">
        <v>38</v>
      </c>
      <c r="O312" s="91"/>
      <c r="P312" s="252">
        <f>O312*H312</f>
        <v>0</v>
      </c>
      <c r="Q312" s="252">
        <v>1.343</v>
      </c>
      <c r="R312" s="252">
        <f>Q312*H312</f>
        <v>10.744</v>
      </c>
      <c r="S312" s="252">
        <v>0</v>
      </c>
      <c r="T312" s="253">
        <f>S312*H312</f>
        <v>0</v>
      </c>
      <c r="U312" s="38"/>
      <c r="V312" s="38"/>
      <c r="W312" s="38"/>
      <c r="X312" s="38"/>
      <c r="Y312" s="38"/>
      <c r="Z312" s="38"/>
      <c r="AA312" s="38"/>
      <c r="AB312" s="38"/>
      <c r="AC312" s="38"/>
      <c r="AD312" s="38"/>
      <c r="AE312" s="38"/>
      <c r="AR312" s="254" t="s">
        <v>227</v>
      </c>
      <c r="AT312" s="254" t="s">
        <v>296</v>
      </c>
      <c r="AU312" s="254" t="s">
        <v>82</v>
      </c>
      <c r="AY312" s="17" t="s">
        <v>161</v>
      </c>
      <c r="BE312" s="255">
        <f>IF(N312="základní",J312,0)</f>
        <v>0</v>
      </c>
      <c r="BF312" s="255">
        <f>IF(N312="snížená",J312,0)</f>
        <v>0</v>
      </c>
      <c r="BG312" s="255">
        <f>IF(N312="zákl. přenesená",J312,0)</f>
        <v>0</v>
      </c>
      <c r="BH312" s="255">
        <f>IF(N312="sníž. přenesená",J312,0)</f>
        <v>0</v>
      </c>
      <c r="BI312" s="255">
        <f>IF(N312="nulová",J312,0)</f>
        <v>0</v>
      </c>
      <c r="BJ312" s="17" t="s">
        <v>80</v>
      </c>
      <c r="BK312" s="255">
        <f>ROUND(I312*H312,2)</f>
        <v>0</v>
      </c>
      <c r="BL312" s="17" t="s">
        <v>168</v>
      </c>
      <c r="BM312" s="254" t="s">
        <v>1968</v>
      </c>
    </row>
    <row r="313" s="2" customFormat="1">
      <c r="A313" s="38"/>
      <c r="B313" s="39"/>
      <c r="C313" s="40"/>
      <c r="D313" s="256" t="s">
        <v>170</v>
      </c>
      <c r="E313" s="40"/>
      <c r="F313" s="257" t="s">
        <v>1969</v>
      </c>
      <c r="G313" s="40"/>
      <c r="H313" s="40"/>
      <c r="I313" s="154"/>
      <c r="J313" s="40"/>
      <c r="K313" s="40"/>
      <c r="L313" s="44"/>
      <c r="M313" s="258"/>
      <c r="N313" s="259"/>
      <c r="O313" s="91"/>
      <c r="P313" s="91"/>
      <c r="Q313" s="91"/>
      <c r="R313" s="91"/>
      <c r="S313" s="91"/>
      <c r="T313" s="92"/>
      <c r="U313" s="38"/>
      <c r="V313" s="38"/>
      <c r="W313" s="38"/>
      <c r="X313" s="38"/>
      <c r="Y313" s="38"/>
      <c r="Z313" s="38"/>
      <c r="AA313" s="38"/>
      <c r="AB313" s="38"/>
      <c r="AC313" s="38"/>
      <c r="AD313" s="38"/>
      <c r="AE313" s="38"/>
      <c r="AT313" s="17" t="s">
        <v>170</v>
      </c>
      <c r="AU313" s="17" t="s">
        <v>82</v>
      </c>
    </row>
    <row r="314" s="2" customFormat="1">
      <c r="A314" s="38"/>
      <c r="B314" s="39"/>
      <c r="C314" s="40"/>
      <c r="D314" s="256" t="s">
        <v>195</v>
      </c>
      <c r="E314" s="40"/>
      <c r="F314" s="260" t="s">
        <v>1970</v>
      </c>
      <c r="G314" s="40"/>
      <c r="H314" s="40"/>
      <c r="I314" s="154"/>
      <c r="J314" s="40"/>
      <c r="K314" s="40"/>
      <c r="L314" s="44"/>
      <c r="M314" s="258"/>
      <c r="N314" s="259"/>
      <c r="O314" s="91"/>
      <c r="P314" s="91"/>
      <c r="Q314" s="91"/>
      <c r="R314" s="91"/>
      <c r="S314" s="91"/>
      <c r="T314" s="92"/>
      <c r="U314" s="38"/>
      <c r="V314" s="38"/>
      <c r="W314" s="38"/>
      <c r="X314" s="38"/>
      <c r="Y314" s="38"/>
      <c r="Z314" s="38"/>
      <c r="AA314" s="38"/>
      <c r="AB314" s="38"/>
      <c r="AC314" s="38"/>
      <c r="AD314" s="38"/>
      <c r="AE314" s="38"/>
      <c r="AT314" s="17" t="s">
        <v>195</v>
      </c>
      <c r="AU314" s="17" t="s">
        <v>82</v>
      </c>
    </row>
    <row r="315" s="2" customFormat="1" ht="16.5" customHeight="1">
      <c r="A315" s="38"/>
      <c r="B315" s="39"/>
      <c r="C315" s="293" t="s">
        <v>473</v>
      </c>
      <c r="D315" s="293" t="s">
        <v>296</v>
      </c>
      <c r="E315" s="294" t="s">
        <v>1971</v>
      </c>
      <c r="F315" s="295" t="s">
        <v>1972</v>
      </c>
      <c r="G315" s="296" t="s">
        <v>517</v>
      </c>
      <c r="H315" s="297">
        <v>1</v>
      </c>
      <c r="I315" s="298"/>
      <c r="J315" s="299">
        <f>ROUND(I315*H315,2)</f>
        <v>0</v>
      </c>
      <c r="K315" s="295" t="s">
        <v>1</v>
      </c>
      <c r="L315" s="300"/>
      <c r="M315" s="301" t="s">
        <v>1</v>
      </c>
      <c r="N315" s="302" t="s">
        <v>38</v>
      </c>
      <c r="O315" s="91"/>
      <c r="P315" s="252">
        <f>O315*H315</f>
        <v>0</v>
      </c>
      <c r="Q315" s="252">
        <v>1.6399999999999999</v>
      </c>
      <c r="R315" s="252">
        <f>Q315*H315</f>
        <v>1.6399999999999999</v>
      </c>
      <c r="S315" s="252">
        <v>0</v>
      </c>
      <c r="T315" s="253">
        <f>S315*H315</f>
        <v>0</v>
      </c>
      <c r="U315" s="38"/>
      <c r="V315" s="38"/>
      <c r="W315" s="38"/>
      <c r="X315" s="38"/>
      <c r="Y315" s="38"/>
      <c r="Z315" s="38"/>
      <c r="AA315" s="38"/>
      <c r="AB315" s="38"/>
      <c r="AC315" s="38"/>
      <c r="AD315" s="38"/>
      <c r="AE315" s="38"/>
      <c r="AR315" s="254" t="s">
        <v>227</v>
      </c>
      <c r="AT315" s="254" t="s">
        <v>296</v>
      </c>
      <c r="AU315" s="254" t="s">
        <v>82</v>
      </c>
      <c r="AY315" s="17" t="s">
        <v>161</v>
      </c>
      <c r="BE315" s="255">
        <f>IF(N315="základní",J315,0)</f>
        <v>0</v>
      </c>
      <c r="BF315" s="255">
        <f>IF(N315="snížená",J315,0)</f>
        <v>0</v>
      </c>
      <c r="BG315" s="255">
        <f>IF(N315="zákl. přenesená",J315,0)</f>
        <v>0</v>
      </c>
      <c r="BH315" s="255">
        <f>IF(N315="sníž. přenesená",J315,0)</f>
        <v>0</v>
      </c>
      <c r="BI315" s="255">
        <f>IF(N315="nulová",J315,0)</f>
        <v>0</v>
      </c>
      <c r="BJ315" s="17" t="s">
        <v>80</v>
      </c>
      <c r="BK315" s="255">
        <f>ROUND(I315*H315,2)</f>
        <v>0</v>
      </c>
      <c r="BL315" s="17" t="s">
        <v>168</v>
      </c>
      <c r="BM315" s="254" t="s">
        <v>1973</v>
      </c>
    </row>
    <row r="316" s="2" customFormat="1">
      <c r="A316" s="38"/>
      <c r="B316" s="39"/>
      <c r="C316" s="40"/>
      <c r="D316" s="256" t="s">
        <v>170</v>
      </c>
      <c r="E316" s="40"/>
      <c r="F316" s="257" t="s">
        <v>1974</v>
      </c>
      <c r="G316" s="40"/>
      <c r="H316" s="40"/>
      <c r="I316" s="154"/>
      <c r="J316" s="40"/>
      <c r="K316" s="40"/>
      <c r="L316" s="44"/>
      <c r="M316" s="258"/>
      <c r="N316" s="259"/>
      <c r="O316" s="91"/>
      <c r="P316" s="91"/>
      <c r="Q316" s="91"/>
      <c r="R316" s="91"/>
      <c r="S316" s="91"/>
      <c r="T316" s="92"/>
      <c r="U316" s="38"/>
      <c r="V316" s="38"/>
      <c r="W316" s="38"/>
      <c r="X316" s="38"/>
      <c r="Y316" s="38"/>
      <c r="Z316" s="38"/>
      <c r="AA316" s="38"/>
      <c r="AB316" s="38"/>
      <c r="AC316" s="38"/>
      <c r="AD316" s="38"/>
      <c r="AE316" s="38"/>
      <c r="AT316" s="17" t="s">
        <v>170</v>
      </c>
      <c r="AU316" s="17" t="s">
        <v>82</v>
      </c>
    </row>
    <row r="317" s="2" customFormat="1">
      <c r="A317" s="38"/>
      <c r="B317" s="39"/>
      <c r="C317" s="40"/>
      <c r="D317" s="256" t="s">
        <v>195</v>
      </c>
      <c r="E317" s="40"/>
      <c r="F317" s="260" t="s">
        <v>1975</v>
      </c>
      <c r="G317" s="40"/>
      <c r="H317" s="40"/>
      <c r="I317" s="154"/>
      <c r="J317" s="40"/>
      <c r="K317" s="40"/>
      <c r="L317" s="44"/>
      <c r="M317" s="258"/>
      <c r="N317" s="259"/>
      <c r="O317" s="91"/>
      <c r="P317" s="91"/>
      <c r="Q317" s="91"/>
      <c r="R317" s="91"/>
      <c r="S317" s="91"/>
      <c r="T317" s="92"/>
      <c r="U317" s="38"/>
      <c r="V317" s="38"/>
      <c r="W317" s="38"/>
      <c r="X317" s="38"/>
      <c r="Y317" s="38"/>
      <c r="Z317" s="38"/>
      <c r="AA317" s="38"/>
      <c r="AB317" s="38"/>
      <c r="AC317" s="38"/>
      <c r="AD317" s="38"/>
      <c r="AE317" s="38"/>
      <c r="AT317" s="17" t="s">
        <v>195</v>
      </c>
      <c r="AU317" s="17" t="s">
        <v>82</v>
      </c>
    </row>
    <row r="318" s="2" customFormat="1" ht="24" customHeight="1">
      <c r="A318" s="38"/>
      <c r="B318" s="39"/>
      <c r="C318" s="243" t="s">
        <v>480</v>
      </c>
      <c r="D318" s="243" t="s">
        <v>163</v>
      </c>
      <c r="E318" s="244" t="s">
        <v>515</v>
      </c>
      <c r="F318" s="245" t="s">
        <v>516</v>
      </c>
      <c r="G318" s="246" t="s">
        <v>517</v>
      </c>
      <c r="H318" s="247">
        <v>2</v>
      </c>
      <c r="I318" s="248"/>
      <c r="J318" s="249">
        <f>ROUND(I318*H318,2)</f>
        <v>0</v>
      </c>
      <c r="K318" s="245" t="s">
        <v>167</v>
      </c>
      <c r="L318" s="44"/>
      <c r="M318" s="250" t="s">
        <v>1</v>
      </c>
      <c r="N318" s="251" t="s">
        <v>38</v>
      </c>
      <c r="O318" s="91"/>
      <c r="P318" s="252">
        <f>O318*H318</f>
        <v>0</v>
      </c>
      <c r="Q318" s="252">
        <v>0.0064850000000000003</v>
      </c>
      <c r="R318" s="252">
        <f>Q318*H318</f>
        <v>0.012970000000000001</v>
      </c>
      <c r="S318" s="252">
        <v>0</v>
      </c>
      <c r="T318" s="253">
        <f>S318*H318</f>
        <v>0</v>
      </c>
      <c r="U318" s="38"/>
      <c r="V318" s="38"/>
      <c r="W318" s="38"/>
      <c r="X318" s="38"/>
      <c r="Y318" s="38"/>
      <c r="Z318" s="38"/>
      <c r="AA318" s="38"/>
      <c r="AB318" s="38"/>
      <c r="AC318" s="38"/>
      <c r="AD318" s="38"/>
      <c r="AE318" s="38"/>
      <c r="AR318" s="254" t="s">
        <v>168</v>
      </c>
      <c r="AT318" s="254" t="s">
        <v>163</v>
      </c>
      <c r="AU318" s="254" t="s">
        <v>82</v>
      </c>
      <c r="AY318" s="17" t="s">
        <v>161</v>
      </c>
      <c r="BE318" s="255">
        <f>IF(N318="základní",J318,0)</f>
        <v>0</v>
      </c>
      <c r="BF318" s="255">
        <f>IF(N318="snížená",J318,0)</f>
        <v>0</v>
      </c>
      <c r="BG318" s="255">
        <f>IF(N318="zákl. přenesená",J318,0)</f>
        <v>0</v>
      </c>
      <c r="BH318" s="255">
        <f>IF(N318="sníž. přenesená",J318,0)</f>
        <v>0</v>
      </c>
      <c r="BI318" s="255">
        <f>IF(N318="nulová",J318,0)</f>
        <v>0</v>
      </c>
      <c r="BJ318" s="17" t="s">
        <v>80</v>
      </c>
      <c r="BK318" s="255">
        <f>ROUND(I318*H318,2)</f>
        <v>0</v>
      </c>
      <c r="BL318" s="17" t="s">
        <v>168</v>
      </c>
      <c r="BM318" s="254" t="s">
        <v>1976</v>
      </c>
    </row>
    <row r="319" s="2" customFormat="1">
      <c r="A319" s="38"/>
      <c r="B319" s="39"/>
      <c r="C319" s="40"/>
      <c r="D319" s="256" t="s">
        <v>170</v>
      </c>
      <c r="E319" s="40"/>
      <c r="F319" s="257" t="s">
        <v>519</v>
      </c>
      <c r="G319" s="40"/>
      <c r="H319" s="40"/>
      <c r="I319" s="154"/>
      <c r="J319" s="40"/>
      <c r="K319" s="40"/>
      <c r="L319" s="44"/>
      <c r="M319" s="258"/>
      <c r="N319" s="259"/>
      <c r="O319" s="91"/>
      <c r="P319" s="91"/>
      <c r="Q319" s="91"/>
      <c r="R319" s="91"/>
      <c r="S319" s="91"/>
      <c r="T319" s="92"/>
      <c r="U319" s="38"/>
      <c r="V319" s="38"/>
      <c r="W319" s="38"/>
      <c r="X319" s="38"/>
      <c r="Y319" s="38"/>
      <c r="Z319" s="38"/>
      <c r="AA319" s="38"/>
      <c r="AB319" s="38"/>
      <c r="AC319" s="38"/>
      <c r="AD319" s="38"/>
      <c r="AE319" s="38"/>
      <c r="AT319" s="17" t="s">
        <v>170</v>
      </c>
      <c r="AU319" s="17" t="s">
        <v>82</v>
      </c>
    </row>
    <row r="320" s="2" customFormat="1">
      <c r="A320" s="38"/>
      <c r="B320" s="39"/>
      <c r="C320" s="40"/>
      <c r="D320" s="256" t="s">
        <v>195</v>
      </c>
      <c r="E320" s="40"/>
      <c r="F320" s="260" t="s">
        <v>1977</v>
      </c>
      <c r="G320" s="40"/>
      <c r="H320" s="40"/>
      <c r="I320" s="154"/>
      <c r="J320" s="40"/>
      <c r="K320" s="40"/>
      <c r="L320" s="44"/>
      <c r="M320" s="258"/>
      <c r="N320" s="259"/>
      <c r="O320" s="91"/>
      <c r="P320" s="91"/>
      <c r="Q320" s="91"/>
      <c r="R320" s="91"/>
      <c r="S320" s="91"/>
      <c r="T320" s="92"/>
      <c r="U320" s="38"/>
      <c r="V320" s="38"/>
      <c r="W320" s="38"/>
      <c r="X320" s="38"/>
      <c r="Y320" s="38"/>
      <c r="Z320" s="38"/>
      <c r="AA320" s="38"/>
      <c r="AB320" s="38"/>
      <c r="AC320" s="38"/>
      <c r="AD320" s="38"/>
      <c r="AE320" s="38"/>
      <c r="AT320" s="17" t="s">
        <v>195</v>
      </c>
      <c r="AU320" s="17" t="s">
        <v>82</v>
      </c>
    </row>
    <row r="321" s="2" customFormat="1" ht="16.5" customHeight="1">
      <c r="A321" s="38"/>
      <c r="B321" s="39"/>
      <c r="C321" s="243" t="s">
        <v>486</v>
      </c>
      <c r="D321" s="243" t="s">
        <v>163</v>
      </c>
      <c r="E321" s="244" t="s">
        <v>1978</v>
      </c>
      <c r="F321" s="245" t="s">
        <v>1979</v>
      </c>
      <c r="G321" s="246" t="s">
        <v>183</v>
      </c>
      <c r="H321" s="247">
        <v>1.6240000000000001</v>
      </c>
      <c r="I321" s="248"/>
      <c r="J321" s="249">
        <f>ROUND(I321*H321,2)</f>
        <v>0</v>
      </c>
      <c r="K321" s="245" t="s">
        <v>167</v>
      </c>
      <c r="L321" s="44"/>
      <c r="M321" s="250" t="s">
        <v>1</v>
      </c>
      <c r="N321" s="251" t="s">
        <v>38</v>
      </c>
      <c r="O321" s="91"/>
      <c r="P321" s="252">
        <f>O321*H321</f>
        <v>0</v>
      </c>
      <c r="Q321" s="252">
        <v>0.121711072</v>
      </c>
      <c r="R321" s="252">
        <f>Q321*H321</f>
        <v>0.19765878092800002</v>
      </c>
      <c r="S321" s="252">
        <v>2.3999999999999999</v>
      </c>
      <c r="T321" s="253">
        <f>S321*H321</f>
        <v>3.8976000000000002</v>
      </c>
      <c r="U321" s="38"/>
      <c r="V321" s="38"/>
      <c r="W321" s="38"/>
      <c r="X321" s="38"/>
      <c r="Y321" s="38"/>
      <c r="Z321" s="38"/>
      <c r="AA321" s="38"/>
      <c r="AB321" s="38"/>
      <c r="AC321" s="38"/>
      <c r="AD321" s="38"/>
      <c r="AE321" s="38"/>
      <c r="AR321" s="254" t="s">
        <v>168</v>
      </c>
      <c r="AT321" s="254" t="s">
        <v>163</v>
      </c>
      <c r="AU321" s="254" t="s">
        <v>82</v>
      </c>
      <c r="AY321" s="17" t="s">
        <v>161</v>
      </c>
      <c r="BE321" s="255">
        <f>IF(N321="základní",J321,0)</f>
        <v>0</v>
      </c>
      <c r="BF321" s="255">
        <f>IF(N321="snížená",J321,0)</f>
        <v>0</v>
      </c>
      <c r="BG321" s="255">
        <f>IF(N321="zákl. přenesená",J321,0)</f>
        <v>0</v>
      </c>
      <c r="BH321" s="255">
        <f>IF(N321="sníž. přenesená",J321,0)</f>
        <v>0</v>
      </c>
      <c r="BI321" s="255">
        <f>IF(N321="nulová",J321,0)</f>
        <v>0</v>
      </c>
      <c r="BJ321" s="17" t="s">
        <v>80</v>
      </c>
      <c r="BK321" s="255">
        <f>ROUND(I321*H321,2)</f>
        <v>0</v>
      </c>
      <c r="BL321" s="17" t="s">
        <v>168</v>
      </c>
      <c r="BM321" s="254" t="s">
        <v>1980</v>
      </c>
    </row>
    <row r="322" s="2" customFormat="1">
      <c r="A322" s="38"/>
      <c r="B322" s="39"/>
      <c r="C322" s="40"/>
      <c r="D322" s="256" t="s">
        <v>170</v>
      </c>
      <c r="E322" s="40"/>
      <c r="F322" s="257" t="s">
        <v>1981</v>
      </c>
      <c r="G322" s="40"/>
      <c r="H322" s="40"/>
      <c r="I322" s="154"/>
      <c r="J322" s="40"/>
      <c r="K322" s="40"/>
      <c r="L322" s="44"/>
      <c r="M322" s="258"/>
      <c r="N322" s="259"/>
      <c r="O322" s="91"/>
      <c r="P322" s="91"/>
      <c r="Q322" s="91"/>
      <c r="R322" s="91"/>
      <c r="S322" s="91"/>
      <c r="T322" s="92"/>
      <c r="U322" s="38"/>
      <c r="V322" s="38"/>
      <c r="W322" s="38"/>
      <c r="X322" s="38"/>
      <c r="Y322" s="38"/>
      <c r="Z322" s="38"/>
      <c r="AA322" s="38"/>
      <c r="AB322" s="38"/>
      <c r="AC322" s="38"/>
      <c r="AD322" s="38"/>
      <c r="AE322" s="38"/>
      <c r="AT322" s="17" t="s">
        <v>170</v>
      </c>
      <c r="AU322" s="17" t="s">
        <v>82</v>
      </c>
    </row>
    <row r="323" s="2" customFormat="1">
      <c r="A323" s="38"/>
      <c r="B323" s="39"/>
      <c r="C323" s="40"/>
      <c r="D323" s="256" t="s">
        <v>172</v>
      </c>
      <c r="E323" s="40"/>
      <c r="F323" s="260" t="s">
        <v>1982</v>
      </c>
      <c r="G323" s="40"/>
      <c r="H323" s="40"/>
      <c r="I323" s="154"/>
      <c r="J323" s="40"/>
      <c r="K323" s="40"/>
      <c r="L323" s="44"/>
      <c r="M323" s="258"/>
      <c r="N323" s="259"/>
      <c r="O323" s="91"/>
      <c r="P323" s="91"/>
      <c r="Q323" s="91"/>
      <c r="R323" s="91"/>
      <c r="S323" s="91"/>
      <c r="T323" s="92"/>
      <c r="U323" s="38"/>
      <c r="V323" s="38"/>
      <c r="W323" s="38"/>
      <c r="X323" s="38"/>
      <c r="Y323" s="38"/>
      <c r="Z323" s="38"/>
      <c r="AA323" s="38"/>
      <c r="AB323" s="38"/>
      <c r="AC323" s="38"/>
      <c r="AD323" s="38"/>
      <c r="AE323" s="38"/>
      <c r="AT323" s="17" t="s">
        <v>172</v>
      </c>
      <c r="AU323" s="17" t="s">
        <v>82</v>
      </c>
    </row>
    <row r="324" s="13" customFormat="1">
      <c r="A324" s="13"/>
      <c r="B324" s="261"/>
      <c r="C324" s="262"/>
      <c r="D324" s="256" t="s">
        <v>174</v>
      </c>
      <c r="E324" s="263" t="s">
        <v>1</v>
      </c>
      <c r="F324" s="264" t="s">
        <v>1983</v>
      </c>
      <c r="G324" s="262"/>
      <c r="H324" s="263" t="s">
        <v>1</v>
      </c>
      <c r="I324" s="265"/>
      <c r="J324" s="262"/>
      <c r="K324" s="262"/>
      <c r="L324" s="266"/>
      <c r="M324" s="267"/>
      <c r="N324" s="268"/>
      <c r="O324" s="268"/>
      <c r="P324" s="268"/>
      <c r="Q324" s="268"/>
      <c r="R324" s="268"/>
      <c r="S324" s="268"/>
      <c r="T324" s="269"/>
      <c r="U324" s="13"/>
      <c r="V324" s="13"/>
      <c r="W324" s="13"/>
      <c r="X324" s="13"/>
      <c r="Y324" s="13"/>
      <c r="Z324" s="13"/>
      <c r="AA324" s="13"/>
      <c r="AB324" s="13"/>
      <c r="AC324" s="13"/>
      <c r="AD324" s="13"/>
      <c r="AE324" s="13"/>
      <c r="AT324" s="270" t="s">
        <v>174</v>
      </c>
      <c r="AU324" s="270" t="s">
        <v>82</v>
      </c>
      <c r="AV324" s="13" t="s">
        <v>80</v>
      </c>
      <c r="AW324" s="13" t="s">
        <v>30</v>
      </c>
      <c r="AX324" s="13" t="s">
        <v>73</v>
      </c>
      <c r="AY324" s="270" t="s">
        <v>161</v>
      </c>
    </row>
    <row r="325" s="14" customFormat="1">
      <c r="A325" s="14"/>
      <c r="B325" s="271"/>
      <c r="C325" s="272"/>
      <c r="D325" s="256" t="s">
        <v>174</v>
      </c>
      <c r="E325" s="273" t="s">
        <v>1</v>
      </c>
      <c r="F325" s="274" t="s">
        <v>1984</v>
      </c>
      <c r="G325" s="272"/>
      <c r="H325" s="275">
        <v>0.317</v>
      </c>
      <c r="I325" s="276"/>
      <c r="J325" s="272"/>
      <c r="K325" s="272"/>
      <c r="L325" s="277"/>
      <c r="M325" s="278"/>
      <c r="N325" s="279"/>
      <c r="O325" s="279"/>
      <c r="P325" s="279"/>
      <c r="Q325" s="279"/>
      <c r="R325" s="279"/>
      <c r="S325" s="279"/>
      <c r="T325" s="280"/>
      <c r="U325" s="14"/>
      <c r="V325" s="14"/>
      <c r="W325" s="14"/>
      <c r="X325" s="14"/>
      <c r="Y325" s="14"/>
      <c r="Z325" s="14"/>
      <c r="AA325" s="14"/>
      <c r="AB325" s="14"/>
      <c r="AC325" s="14"/>
      <c r="AD325" s="14"/>
      <c r="AE325" s="14"/>
      <c r="AT325" s="281" t="s">
        <v>174</v>
      </c>
      <c r="AU325" s="281" t="s">
        <v>82</v>
      </c>
      <c r="AV325" s="14" t="s">
        <v>82</v>
      </c>
      <c r="AW325" s="14" t="s">
        <v>30</v>
      </c>
      <c r="AX325" s="14" t="s">
        <v>73</v>
      </c>
      <c r="AY325" s="281" t="s">
        <v>161</v>
      </c>
    </row>
    <row r="326" s="14" customFormat="1">
      <c r="A326" s="14"/>
      <c r="B326" s="271"/>
      <c r="C326" s="272"/>
      <c r="D326" s="256" t="s">
        <v>174</v>
      </c>
      <c r="E326" s="273" t="s">
        <v>1</v>
      </c>
      <c r="F326" s="274" t="s">
        <v>1985</v>
      </c>
      <c r="G326" s="272"/>
      <c r="H326" s="275">
        <v>0.35099999999999998</v>
      </c>
      <c r="I326" s="276"/>
      <c r="J326" s="272"/>
      <c r="K326" s="272"/>
      <c r="L326" s="277"/>
      <c r="M326" s="278"/>
      <c r="N326" s="279"/>
      <c r="O326" s="279"/>
      <c r="P326" s="279"/>
      <c r="Q326" s="279"/>
      <c r="R326" s="279"/>
      <c r="S326" s="279"/>
      <c r="T326" s="280"/>
      <c r="U326" s="14"/>
      <c r="V326" s="14"/>
      <c r="W326" s="14"/>
      <c r="X326" s="14"/>
      <c r="Y326" s="14"/>
      <c r="Z326" s="14"/>
      <c r="AA326" s="14"/>
      <c r="AB326" s="14"/>
      <c r="AC326" s="14"/>
      <c r="AD326" s="14"/>
      <c r="AE326" s="14"/>
      <c r="AT326" s="281" t="s">
        <v>174</v>
      </c>
      <c r="AU326" s="281" t="s">
        <v>82</v>
      </c>
      <c r="AV326" s="14" t="s">
        <v>82</v>
      </c>
      <c r="AW326" s="14" t="s">
        <v>30</v>
      </c>
      <c r="AX326" s="14" t="s">
        <v>73</v>
      </c>
      <c r="AY326" s="281" t="s">
        <v>161</v>
      </c>
    </row>
    <row r="327" s="13" customFormat="1">
      <c r="A327" s="13"/>
      <c r="B327" s="261"/>
      <c r="C327" s="262"/>
      <c r="D327" s="256" t="s">
        <v>174</v>
      </c>
      <c r="E327" s="263" t="s">
        <v>1</v>
      </c>
      <c r="F327" s="264" t="s">
        <v>1986</v>
      </c>
      <c r="G327" s="262"/>
      <c r="H327" s="263" t="s">
        <v>1</v>
      </c>
      <c r="I327" s="265"/>
      <c r="J327" s="262"/>
      <c r="K327" s="262"/>
      <c r="L327" s="266"/>
      <c r="M327" s="267"/>
      <c r="N327" s="268"/>
      <c r="O327" s="268"/>
      <c r="P327" s="268"/>
      <c r="Q327" s="268"/>
      <c r="R327" s="268"/>
      <c r="S327" s="268"/>
      <c r="T327" s="269"/>
      <c r="U327" s="13"/>
      <c r="V327" s="13"/>
      <c r="W327" s="13"/>
      <c r="X327" s="13"/>
      <c r="Y327" s="13"/>
      <c r="Z327" s="13"/>
      <c r="AA327" s="13"/>
      <c r="AB327" s="13"/>
      <c r="AC327" s="13"/>
      <c r="AD327" s="13"/>
      <c r="AE327" s="13"/>
      <c r="AT327" s="270" t="s">
        <v>174</v>
      </c>
      <c r="AU327" s="270" t="s">
        <v>82</v>
      </c>
      <c r="AV327" s="13" t="s">
        <v>80</v>
      </c>
      <c r="AW327" s="13" t="s">
        <v>30</v>
      </c>
      <c r="AX327" s="13" t="s">
        <v>73</v>
      </c>
      <c r="AY327" s="270" t="s">
        <v>161</v>
      </c>
    </row>
    <row r="328" s="14" customFormat="1">
      <c r="A328" s="14"/>
      <c r="B328" s="271"/>
      <c r="C328" s="272"/>
      <c r="D328" s="256" t="s">
        <v>174</v>
      </c>
      <c r="E328" s="273" t="s">
        <v>1</v>
      </c>
      <c r="F328" s="274" t="s">
        <v>1987</v>
      </c>
      <c r="G328" s="272"/>
      <c r="H328" s="275">
        <v>0.95599999999999996</v>
      </c>
      <c r="I328" s="276"/>
      <c r="J328" s="272"/>
      <c r="K328" s="272"/>
      <c r="L328" s="277"/>
      <c r="M328" s="278"/>
      <c r="N328" s="279"/>
      <c r="O328" s="279"/>
      <c r="P328" s="279"/>
      <c r="Q328" s="279"/>
      <c r="R328" s="279"/>
      <c r="S328" s="279"/>
      <c r="T328" s="280"/>
      <c r="U328" s="14"/>
      <c r="V328" s="14"/>
      <c r="W328" s="14"/>
      <c r="X328" s="14"/>
      <c r="Y328" s="14"/>
      <c r="Z328" s="14"/>
      <c r="AA328" s="14"/>
      <c r="AB328" s="14"/>
      <c r="AC328" s="14"/>
      <c r="AD328" s="14"/>
      <c r="AE328" s="14"/>
      <c r="AT328" s="281" t="s">
        <v>174</v>
      </c>
      <c r="AU328" s="281" t="s">
        <v>82</v>
      </c>
      <c r="AV328" s="14" t="s">
        <v>82</v>
      </c>
      <c r="AW328" s="14" t="s">
        <v>30</v>
      </c>
      <c r="AX328" s="14" t="s">
        <v>73</v>
      </c>
      <c r="AY328" s="281" t="s">
        <v>161</v>
      </c>
    </row>
    <row r="329" s="15" customFormat="1">
      <c r="A329" s="15"/>
      <c r="B329" s="282"/>
      <c r="C329" s="283"/>
      <c r="D329" s="256" t="s">
        <v>174</v>
      </c>
      <c r="E329" s="284" t="s">
        <v>1</v>
      </c>
      <c r="F329" s="285" t="s">
        <v>180</v>
      </c>
      <c r="G329" s="283"/>
      <c r="H329" s="286">
        <v>1.6240000000000001</v>
      </c>
      <c r="I329" s="287"/>
      <c r="J329" s="283"/>
      <c r="K329" s="283"/>
      <c r="L329" s="288"/>
      <c r="M329" s="289"/>
      <c r="N329" s="290"/>
      <c r="O329" s="290"/>
      <c r="P329" s="290"/>
      <c r="Q329" s="290"/>
      <c r="R329" s="290"/>
      <c r="S329" s="290"/>
      <c r="T329" s="291"/>
      <c r="U329" s="15"/>
      <c r="V329" s="15"/>
      <c r="W329" s="15"/>
      <c r="X329" s="15"/>
      <c r="Y329" s="15"/>
      <c r="Z329" s="15"/>
      <c r="AA329" s="15"/>
      <c r="AB329" s="15"/>
      <c r="AC329" s="15"/>
      <c r="AD329" s="15"/>
      <c r="AE329" s="15"/>
      <c r="AT329" s="292" t="s">
        <v>174</v>
      </c>
      <c r="AU329" s="292" t="s">
        <v>82</v>
      </c>
      <c r="AV329" s="15" t="s">
        <v>168</v>
      </c>
      <c r="AW329" s="15" t="s">
        <v>30</v>
      </c>
      <c r="AX329" s="15" t="s">
        <v>80</v>
      </c>
      <c r="AY329" s="292" t="s">
        <v>161</v>
      </c>
    </row>
    <row r="330" s="2" customFormat="1" ht="16.5" customHeight="1">
      <c r="A330" s="38"/>
      <c r="B330" s="39"/>
      <c r="C330" s="243" t="s">
        <v>493</v>
      </c>
      <c r="D330" s="243" t="s">
        <v>163</v>
      </c>
      <c r="E330" s="244" t="s">
        <v>1051</v>
      </c>
      <c r="F330" s="245" t="s">
        <v>1052</v>
      </c>
      <c r="G330" s="246" t="s">
        <v>191</v>
      </c>
      <c r="H330" s="247">
        <v>7.2999999999999998</v>
      </c>
      <c r="I330" s="248"/>
      <c r="J330" s="249">
        <f>ROUND(I330*H330,2)</f>
        <v>0</v>
      </c>
      <c r="K330" s="245" t="s">
        <v>167</v>
      </c>
      <c r="L330" s="44"/>
      <c r="M330" s="250" t="s">
        <v>1</v>
      </c>
      <c r="N330" s="251" t="s">
        <v>38</v>
      </c>
      <c r="O330" s="91"/>
      <c r="P330" s="252">
        <f>O330*H330</f>
        <v>0</v>
      </c>
      <c r="Q330" s="252">
        <v>8.3599999999999999E-05</v>
      </c>
      <c r="R330" s="252">
        <f>Q330*H330</f>
        <v>0.00061027999999999994</v>
      </c>
      <c r="S330" s="252">
        <v>0.017999999999999999</v>
      </c>
      <c r="T330" s="253">
        <f>S330*H330</f>
        <v>0.13139999999999999</v>
      </c>
      <c r="U330" s="38"/>
      <c r="V330" s="38"/>
      <c r="W330" s="38"/>
      <c r="X330" s="38"/>
      <c r="Y330" s="38"/>
      <c r="Z330" s="38"/>
      <c r="AA330" s="38"/>
      <c r="AB330" s="38"/>
      <c r="AC330" s="38"/>
      <c r="AD330" s="38"/>
      <c r="AE330" s="38"/>
      <c r="AR330" s="254" t="s">
        <v>168</v>
      </c>
      <c r="AT330" s="254" t="s">
        <v>163</v>
      </c>
      <c r="AU330" s="254" t="s">
        <v>82</v>
      </c>
      <c r="AY330" s="17" t="s">
        <v>161</v>
      </c>
      <c r="BE330" s="255">
        <f>IF(N330="základní",J330,0)</f>
        <v>0</v>
      </c>
      <c r="BF330" s="255">
        <f>IF(N330="snížená",J330,0)</f>
        <v>0</v>
      </c>
      <c r="BG330" s="255">
        <f>IF(N330="zákl. přenesená",J330,0)</f>
        <v>0</v>
      </c>
      <c r="BH330" s="255">
        <f>IF(N330="sníž. přenesená",J330,0)</f>
        <v>0</v>
      </c>
      <c r="BI330" s="255">
        <f>IF(N330="nulová",J330,0)</f>
        <v>0</v>
      </c>
      <c r="BJ330" s="17" t="s">
        <v>80</v>
      </c>
      <c r="BK330" s="255">
        <f>ROUND(I330*H330,2)</f>
        <v>0</v>
      </c>
      <c r="BL330" s="17" t="s">
        <v>168</v>
      </c>
      <c r="BM330" s="254" t="s">
        <v>1988</v>
      </c>
    </row>
    <row r="331" s="2" customFormat="1">
      <c r="A331" s="38"/>
      <c r="B331" s="39"/>
      <c r="C331" s="40"/>
      <c r="D331" s="256" t="s">
        <v>170</v>
      </c>
      <c r="E331" s="40"/>
      <c r="F331" s="257" t="s">
        <v>1054</v>
      </c>
      <c r="G331" s="40"/>
      <c r="H331" s="40"/>
      <c r="I331" s="154"/>
      <c r="J331" s="40"/>
      <c r="K331" s="40"/>
      <c r="L331" s="44"/>
      <c r="M331" s="258"/>
      <c r="N331" s="259"/>
      <c r="O331" s="91"/>
      <c r="P331" s="91"/>
      <c r="Q331" s="91"/>
      <c r="R331" s="91"/>
      <c r="S331" s="91"/>
      <c r="T331" s="92"/>
      <c r="U331" s="38"/>
      <c r="V331" s="38"/>
      <c r="W331" s="38"/>
      <c r="X331" s="38"/>
      <c r="Y331" s="38"/>
      <c r="Z331" s="38"/>
      <c r="AA331" s="38"/>
      <c r="AB331" s="38"/>
      <c r="AC331" s="38"/>
      <c r="AD331" s="38"/>
      <c r="AE331" s="38"/>
      <c r="AT331" s="17" t="s">
        <v>170</v>
      </c>
      <c r="AU331" s="17" t="s">
        <v>82</v>
      </c>
    </row>
    <row r="332" s="2" customFormat="1">
      <c r="A332" s="38"/>
      <c r="B332" s="39"/>
      <c r="C332" s="40"/>
      <c r="D332" s="256" t="s">
        <v>195</v>
      </c>
      <c r="E332" s="40"/>
      <c r="F332" s="260" t="s">
        <v>1055</v>
      </c>
      <c r="G332" s="40"/>
      <c r="H332" s="40"/>
      <c r="I332" s="154"/>
      <c r="J332" s="40"/>
      <c r="K332" s="40"/>
      <c r="L332" s="44"/>
      <c r="M332" s="258"/>
      <c r="N332" s="259"/>
      <c r="O332" s="91"/>
      <c r="P332" s="91"/>
      <c r="Q332" s="91"/>
      <c r="R332" s="91"/>
      <c r="S332" s="91"/>
      <c r="T332" s="92"/>
      <c r="U332" s="38"/>
      <c r="V332" s="38"/>
      <c r="W332" s="38"/>
      <c r="X332" s="38"/>
      <c r="Y332" s="38"/>
      <c r="Z332" s="38"/>
      <c r="AA332" s="38"/>
      <c r="AB332" s="38"/>
      <c r="AC332" s="38"/>
      <c r="AD332" s="38"/>
      <c r="AE332" s="38"/>
      <c r="AT332" s="17" t="s">
        <v>195</v>
      </c>
      <c r="AU332" s="17" t="s">
        <v>82</v>
      </c>
    </row>
    <row r="333" s="14" customFormat="1">
      <c r="A333" s="14"/>
      <c r="B333" s="271"/>
      <c r="C333" s="272"/>
      <c r="D333" s="256" t="s">
        <v>174</v>
      </c>
      <c r="E333" s="273" t="s">
        <v>1</v>
      </c>
      <c r="F333" s="274" t="s">
        <v>1989</v>
      </c>
      <c r="G333" s="272"/>
      <c r="H333" s="275">
        <v>7.2999999999999998</v>
      </c>
      <c r="I333" s="276"/>
      <c r="J333" s="272"/>
      <c r="K333" s="272"/>
      <c r="L333" s="277"/>
      <c r="M333" s="278"/>
      <c r="N333" s="279"/>
      <c r="O333" s="279"/>
      <c r="P333" s="279"/>
      <c r="Q333" s="279"/>
      <c r="R333" s="279"/>
      <c r="S333" s="279"/>
      <c r="T333" s="280"/>
      <c r="U333" s="14"/>
      <c r="V333" s="14"/>
      <c r="W333" s="14"/>
      <c r="X333" s="14"/>
      <c r="Y333" s="14"/>
      <c r="Z333" s="14"/>
      <c r="AA333" s="14"/>
      <c r="AB333" s="14"/>
      <c r="AC333" s="14"/>
      <c r="AD333" s="14"/>
      <c r="AE333" s="14"/>
      <c r="AT333" s="281" t="s">
        <v>174</v>
      </c>
      <c r="AU333" s="281" t="s">
        <v>82</v>
      </c>
      <c r="AV333" s="14" t="s">
        <v>82</v>
      </c>
      <c r="AW333" s="14" t="s">
        <v>30</v>
      </c>
      <c r="AX333" s="14" t="s">
        <v>80</v>
      </c>
      <c r="AY333" s="281" t="s">
        <v>161</v>
      </c>
    </row>
    <row r="334" s="2" customFormat="1" ht="24" customHeight="1">
      <c r="A334" s="38"/>
      <c r="B334" s="39"/>
      <c r="C334" s="243" t="s">
        <v>500</v>
      </c>
      <c r="D334" s="243" t="s">
        <v>163</v>
      </c>
      <c r="E334" s="244" t="s">
        <v>1057</v>
      </c>
      <c r="F334" s="245" t="s">
        <v>1058</v>
      </c>
      <c r="G334" s="246" t="s">
        <v>166</v>
      </c>
      <c r="H334" s="247">
        <v>3.9420000000000002</v>
      </c>
      <c r="I334" s="248"/>
      <c r="J334" s="249">
        <f>ROUND(I334*H334,2)</f>
        <v>0</v>
      </c>
      <c r="K334" s="245" t="s">
        <v>167</v>
      </c>
      <c r="L334" s="44"/>
      <c r="M334" s="250" t="s">
        <v>1</v>
      </c>
      <c r="N334" s="251" t="s">
        <v>38</v>
      </c>
      <c r="O334" s="91"/>
      <c r="P334" s="252">
        <f>O334*H334</f>
        <v>0</v>
      </c>
      <c r="Q334" s="252">
        <v>0</v>
      </c>
      <c r="R334" s="252">
        <f>Q334*H334</f>
        <v>0</v>
      </c>
      <c r="S334" s="252">
        <v>0.070000000000000007</v>
      </c>
      <c r="T334" s="253">
        <f>S334*H334</f>
        <v>0.27594000000000002</v>
      </c>
      <c r="U334" s="38"/>
      <c r="V334" s="38"/>
      <c r="W334" s="38"/>
      <c r="X334" s="38"/>
      <c r="Y334" s="38"/>
      <c r="Z334" s="38"/>
      <c r="AA334" s="38"/>
      <c r="AB334" s="38"/>
      <c r="AC334" s="38"/>
      <c r="AD334" s="38"/>
      <c r="AE334" s="38"/>
      <c r="AR334" s="254" t="s">
        <v>168</v>
      </c>
      <c r="AT334" s="254" t="s">
        <v>163</v>
      </c>
      <c r="AU334" s="254" t="s">
        <v>82</v>
      </c>
      <c r="AY334" s="17" t="s">
        <v>161</v>
      </c>
      <c r="BE334" s="255">
        <f>IF(N334="základní",J334,0)</f>
        <v>0</v>
      </c>
      <c r="BF334" s="255">
        <f>IF(N334="snížená",J334,0)</f>
        <v>0</v>
      </c>
      <c r="BG334" s="255">
        <f>IF(N334="zákl. přenesená",J334,0)</f>
        <v>0</v>
      </c>
      <c r="BH334" s="255">
        <f>IF(N334="sníž. přenesená",J334,0)</f>
        <v>0</v>
      </c>
      <c r="BI334" s="255">
        <f>IF(N334="nulová",J334,0)</f>
        <v>0</v>
      </c>
      <c r="BJ334" s="17" t="s">
        <v>80</v>
      </c>
      <c r="BK334" s="255">
        <f>ROUND(I334*H334,2)</f>
        <v>0</v>
      </c>
      <c r="BL334" s="17" t="s">
        <v>168</v>
      </c>
      <c r="BM334" s="254" t="s">
        <v>1990</v>
      </c>
    </row>
    <row r="335" s="2" customFormat="1">
      <c r="A335" s="38"/>
      <c r="B335" s="39"/>
      <c r="C335" s="40"/>
      <c r="D335" s="256" t="s">
        <v>170</v>
      </c>
      <c r="E335" s="40"/>
      <c r="F335" s="257" t="s">
        <v>1060</v>
      </c>
      <c r="G335" s="40"/>
      <c r="H335" s="40"/>
      <c r="I335" s="154"/>
      <c r="J335" s="40"/>
      <c r="K335" s="40"/>
      <c r="L335" s="44"/>
      <c r="M335" s="258"/>
      <c r="N335" s="259"/>
      <c r="O335" s="91"/>
      <c r="P335" s="91"/>
      <c r="Q335" s="91"/>
      <c r="R335" s="91"/>
      <c r="S335" s="91"/>
      <c r="T335" s="92"/>
      <c r="U335" s="38"/>
      <c r="V335" s="38"/>
      <c r="W335" s="38"/>
      <c r="X335" s="38"/>
      <c r="Y335" s="38"/>
      <c r="Z335" s="38"/>
      <c r="AA335" s="38"/>
      <c r="AB335" s="38"/>
      <c r="AC335" s="38"/>
      <c r="AD335" s="38"/>
      <c r="AE335" s="38"/>
      <c r="AT335" s="17" t="s">
        <v>170</v>
      </c>
      <c r="AU335" s="17" t="s">
        <v>82</v>
      </c>
    </row>
    <row r="336" s="2" customFormat="1">
      <c r="A336" s="38"/>
      <c r="B336" s="39"/>
      <c r="C336" s="40"/>
      <c r="D336" s="256" t="s">
        <v>172</v>
      </c>
      <c r="E336" s="40"/>
      <c r="F336" s="260" t="s">
        <v>1061</v>
      </c>
      <c r="G336" s="40"/>
      <c r="H336" s="40"/>
      <c r="I336" s="154"/>
      <c r="J336" s="40"/>
      <c r="K336" s="40"/>
      <c r="L336" s="44"/>
      <c r="M336" s="258"/>
      <c r="N336" s="259"/>
      <c r="O336" s="91"/>
      <c r="P336" s="91"/>
      <c r="Q336" s="91"/>
      <c r="R336" s="91"/>
      <c r="S336" s="91"/>
      <c r="T336" s="92"/>
      <c r="U336" s="38"/>
      <c r="V336" s="38"/>
      <c r="W336" s="38"/>
      <c r="X336" s="38"/>
      <c r="Y336" s="38"/>
      <c r="Z336" s="38"/>
      <c r="AA336" s="38"/>
      <c r="AB336" s="38"/>
      <c r="AC336" s="38"/>
      <c r="AD336" s="38"/>
      <c r="AE336" s="38"/>
      <c r="AT336" s="17" t="s">
        <v>172</v>
      </c>
      <c r="AU336" s="17" t="s">
        <v>82</v>
      </c>
    </row>
    <row r="337" s="14" customFormat="1">
      <c r="A337" s="14"/>
      <c r="B337" s="271"/>
      <c r="C337" s="272"/>
      <c r="D337" s="256" t="s">
        <v>174</v>
      </c>
      <c r="E337" s="273" t="s">
        <v>1</v>
      </c>
      <c r="F337" s="274" t="s">
        <v>1991</v>
      </c>
      <c r="G337" s="272"/>
      <c r="H337" s="275">
        <v>3.9420000000000002</v>
      </c>
      <c r="I337" s="276"/>
      <c r="J337" s="272"/>
      <c r="K337" s="272"/>
      <c r="L337" s="277"/>
      <c r="M337" s="278"/>
      <c r="N337" s="279"/>
      <c r="O337" s="279"/>
      <c r="P337" s="279"/>
      <c r="Q337" s="279"/>
      <c r="R337" s="279"/>
      <c r="S337" s="279"/>
      <c r="T337" s="280"/>
      <c r="U337" s="14"/>
      <c r="V337" s="14"/>
      <c r="W337" s="14"/>
      <c r="X337" s="14"/>
      <c r="Y337" s="14"/>
      <c r="Z337" s="14"/>
      <c r="AA337" s="14"/>
      <c r="AB337" s="14"/>
      <c r="AC337" s="14"/>
      <c r="AD337" s="14"/>
      <c r="AE337" s="14"/>
      <c r="AT337" s="281" t="s">
        <v>174</v>
      </c>
      <c r="AU337" s="281" t="s">
        <v>82</v>
      </c>
      <c r="AV337" s="14" t="s">
        <v>82</v>
      </c>
      <c r="AW337" s="14" t="s">
        <v>30</v>
      </c>
      <c r="AX337" s="14" t="s">
        <v>73</v>
      </c>
      <c r="AY337" s="281" t="s">
        <v>161</v>
      </c>
    </row>
    <row r="338" s="15" customFormat="1">
      <c r="A338" s="15"/>
      <c r="B338" s="282"/>
      <c r="C338" s="283"/>
      <c r="D338" s="256" t="s">
        <v>174</v>
      </c>
      <c r="E338" s="284" t="s">
        <v>1</v>
      </c>
      <c r="F338" s="285" t="s">
        <v>180</v>
      </c>
      <c r="G338" s="283"/>
      <c r="H338" s="286">
        <v>3.9420000000000002</v>
      </c>
      <c r="I338" s="287"/>
      <c r="J338" s="283"/>
      <c r="K338" s="283"/>
      <c r="L338" s="288"/>
      <c r="M338" s="289"/>
      <c r="N338" s="290"/>
      <c r="O338" s="290"/>
      <c r="P338" s="290"/>
      <c r="Q338" s="290"/>
      <c r="R338" s="290"/>
      <c r="S338" s="290"/>
      <c r="T338" s="291"/>
      <c r="U338" s="15"/>
      <c r="V338" s="15"/>
      <c r="W338" s="15"/>
      <c r="X338" s="15"/>
      <c r="Y338" s="15"/>
      <c r="Z338" s="15"/>
      <c r="AA338" s="15"/>
      <c r="AB338" s="15"/>
      <c r="AC338" s="15"/>
      <c r="AD338" s="15"/>
      <c r="AE338" s="15"/>
      <c r="AT338" s="292" t="s">
        <v>174</v>
      </c>
      <c r="AU338" s="292" t="s">
        <v>82</v>
      </c>
      <c r="AV338" s="15" t="s">
        <v>168</v>
      </c>
      <c r="AW338" s="15" t="s">
        <v>4</v>
      </c>
      <c r="AX338" s="15" t="s">
        <v>80</v>
      </c>
      <c r="AY338" s="292" t="s">
        <v>161</v>
      </c>
    </row>
    <row r="339" s="2" customFormat="1" ht="24" customHeight="1">
      <c r="A339" s="38"/>
      <c r="B339" s="39"/>
      <c r="C339" s="243" t="s">
        <v>507</v>
      </c>
      <c r="D339" s="243" t="s">
        <v>163</v>
      </c>
      <c r="E339" s="244" t="s">
        <v>1068</v>
      </c>
      <c r="F339" s="245" t="s">
        <v>1069</v>
      </c>
      <c r="G339" s="246" t="s">
        <v>166</v>
      </c>
      <c r="H339" s="247">
        <v>3.9420000000000002</v>
      </c>
      <c r="I339" s="248"/>
      <c r="J339" s="249">
        <f>ROUND(I339*H339,2)</f>
        <v>0</v>
      </c>
      <c r="K339" s="245" t="s">
        <v>167</v>
      </c>
      <c r="L339" s="44"/>
      <c r="M339" s="250" t="s">
        <v>1</v>
      </c>
      <c r="N339" s="251" t="s">
        <v>38</v>
      </c>
      <c r="O339" s="91"/>
      <c r="P339" s="252">
        <f>O339*H339</f>
        <v>0</v>
      </c>
      <c r="Q339" s="252">
        <v>0</v>
      </c>
      <c r="R339" s="252">
        <f>Q339*H339</f>
        <v>0</v>
      </c>
      <c r="S339" s="252">
        <v>0.0395</v>
      </c>
      <c r="T339" s="253">
        <f>S339*H339</f>
        <v>0.15570900000000001</v>
      </c>
      <c r="U339" s="38"/>
      <c r="V339" s="38"/>
      <c r="W339" s="38"/>
      <c r="X339" s="38"/>
      <c r="Y339" s="38"/>
      <c r="Z339" s="38"/>
      <c r="AA339" s="38"/>
      <c r="AB339" s="38"/>
      <c r="AC339" s="38"/>
      <c r="AD339" s="38"/>
      <c r="AE339" s="38"/>
      <c r="AR339" s="254" t="s">
        <v>168</v>
      </c>
      <c r="AT339" s="254" t="s">
        <v>163</v>
      </c>
      <c r="AU339" s="254" t="s">
        <v>82</v>
      </c>
      <c r="AY339" s="17" t="s">
        <v>161</v>
      </c>
      <c r="BE339" s="255">
        <f>IF(N339="základní",J339,0)</f>
        <v>0</v>
      </c>
      <c r="BF339" s="255">
        <f>IF(N339="snížená",J339,0)</f>
        <v>0</v>
      </c>
      <c r="BG339" s="255">
        <f>IF(N339="zákl. přenesená",J339,0)</f>
        <v>0</v>
      </c>
      <c r="BH339" s="255">
        <f>IF(N339="sníž. přenesená",J339,0)</f>
        <v>0</v>
      </c>
      <c r="BI339" s="255">
        <f>IF(N339="nulová",J339,0)</f>
        <v>0</v>
      </c>
      <c r="BJ339" s="17" t="s">
        <v>80</v>
      </c>
      <c r="BK339" s="255">
        <f>ROUND(I339*H339,2)</f>
        <v>0</v>
      </c>
      <c r="BL339" s="17" t="s">
        <v>168</v>
      </c>
      <c r="BM339" s="254" t="s">
        <v>1992</v>
      </c>
    </row>
    <row r="340" s="2" customFormat="1">
      <c r="A340" s="38"/>
      <c r="B340" s="39"/>
      <c r="C340" s="40"/>
      <c r="D340" s="256" t="s">
        <v>170</v>
      </c>
      <c r="E340" s="40"/>
      <c r="F340" s="257" t="s">
        <v>1071</v>
      </c>
      <c r="G340" s="40"/>
      <c r="H340" s="40"/>
      <c r="I340" s="154"/>
      <c r="J340" s="40"/>
      <c r="K340" s="40"/>
      <c r="L340" s="44"/>
      <c r="M340" s="258"/>
      <c r="N340" s="259"/>
      <c r="O340" s="91"/>
      <c r="P340" s="91"/>
      <c r="Q340" s="91"/>
      <c r="R340" s="91"/>
      <c r="S340" s="91"/>
      <c r="T340" s="92"/>
      <c r="U340" s="38"/>
      <c r="V340" s="38"/>
      <c r="W340" s="38"/>
      <c r="X340" s="38"/>
      <c r="Y340" s="38"/>
      <c r="Z340" s="38"/>
      <c r="AA340" s="38"/>
      <c r="AB340" s="38"/>
      <c r="AC340" s="38"/>
      <c r="AD340" s="38"/>
      <c r="AE340" s="38"/>
      <c r="AT340" s="17" t="s">
        <v>170</v>
      </c>
      <c r="AU340" s="17" t="s">
        <v>82</v>
      </c>
    </row>
    <row r="341" s="2" customFormat="1">
      <c r="A341" s="38"/>
      <c r="B341" s="39"/>
      <c r="C341" s="40"/>
      <c r="D341" s="256" t="s">
        <v>172</v>
      </c>
      <c r="E341" s="40"/>
      <c r="F341" s="260" t="s">
        <v>621</v>
      </c>
      <c r="G341" s="40"/>
      <c r="H341" s="40"/>
      <c r="I341" s="154"/>
      <c r="J341" s="40"/>
      <c r="K341" s="40"/>
      <c r="L341" s="44"/>
      <c r="M341" s="258"/>
      <c r="N341" s="259"/>
      <c r="O341" s="91"/>
      <c r="P341" s="91"/>
      <c r="Q341" s="91"/>
      <c r="R341" s="91"/>
      <c r="S341" s="91"/>
      <c r="T341" s="92"/>
      <c r="U341" s="38"/>
      <c r="V341" s="38"/>
      <c r="W341" s="38"/>
      <c r="X341" s="38"/>
      <c r="Y341" s="38"/>
      <c r="Z341" s="38"/>
      <c r="AA341" s="38"/>
      <c r="AB341" s="38"/>
      <c r="AC341" s="38"/>
      <c r="AD341" s="38"/>
      <c r="AE341" s="38"/>
      <c r="AT341" s="17" t="s">
        <v>172</v>
      </c>
      <c r="AU341" s="17" t="s">
        <v>82</v>
      </c>
    </row>
    <row r="342" s="14" customFormat="1">
      <c r="A342" s="14"/>
      <c r="B342" s="271"/>
      <c r="C342" s="272"/>
      <c r="D342" s="256" t="s">
        <v>174</v>
      </c>
      <c r="E342" s="273" t="s">
        <v>1</v>
      </c>
      <c r="F342" s="274" t="s">
        <v>1991</v>
      </c>
      <c r="G342" s="272"/>
      <c r="H342" s="275">
        <v>3.9420000000000002</v>
      </c>
      <c r="I342" s="276"/>
      <c r="J342" s="272"/>
      <c r="K342" s="272"/>
      <c r="L342" s="277"/>
      <c r="M342" s="278"/>
      <c r="N342" s="279"/>
      <c r="O342" s="279"/>
      <c r="P342" s="279"/>
      <c r="Q342" s="279"/>
      <c r="R342" s="279"/>
      <c r="S342" s="279"/>
      <c r="T342" s="280"/>
      <c r="U342" s="14"/>
      <c r="V342" s="14"/>
      <c r="W342" s="14"/>
      <c r="X342" s="14"/>
      <c r="Y342" s="14"/>
      <c r="Z342" s="14"/>
      <c r="AA342" s="14"/>
      <c r="AB342" s="14"/>
      <c r="AC342" s="14"/>
      <c r="AD342" s="14"/>
      <c r="AE342" s="14"/>
      <c r="AT342" s="281" t="s">
        <v>174</v>
      </c>
      <c r="AU342" s="281" t="s">
        <v>82</v>
      </c>
      <c r="AV342" s="14" t="s">
        <v>82</v>
      </c>
      <c r="AW342" s="14" t="s">
        <v>30</v>
      </c>
      <c r="AX342" s="14" t="s">
        <v>80</v>
      </c>
      <c r="AY342" s="281" t="s">
        <v>161</v>
      </c>
    </row>
    <row r="343" s="2" customFormat="1" ht="24" customHeight="1">
      <c r="A343" s="38"/>
      <c r="B343" s="39"/>
      <c r="C343" s="243" t="s">
        <v>514</v>
      </c>
      <c r="D343" s="243" t="s">
        <v>163</v>
      </c>
      <c r="E343" s="244" t="s">
        <v>1094</v>
      </c>
      <c r="F343" s="245" t="s">
        <v>1095</v>
      </c>
      <c r="G343" s="246" t="s">
        <v>166</v>
      </c>
      <c r="H343" s="247">
        <v>3.9420000000000002</v>
      </c>
      <c r="I343" s="248"/>
      <c r="J343" s="249">
        <f>ROUND(I343*H343,2)</f>
        <v>0</v>
      </c>
      <c r="K343" s="245" t="s">
        <v>167</v>
      </c>
      <c r="L343" s="44"/>
      <c r="M343" s="250" t="s">
        <v>1</v>
      </c>
      <c r="N343" s="251" t="s">
        <v>38</v>
      </c>
      <c r="O343" s="91"/>
      <c r="P343" s="252">
        <f>O343*H343</f>
        <v>0</v>
      </c>
      <c r="Q343" s="252">
        <v>0.039081999999999999</v>
      </c>
      <c r="R343" s="252">
        <f>Q343*H343</f>
        <v>0.15406124400000001</v>
      </c>
      <c r="S343" s="252">
        <v>0</v>
      </c>
      <c r="T343" s="253">
        <f>S343*H343</f>
        <v>0</v>
      </c>
      <c r="U343" s="38"/>
      <c r="V343" s="38"/>
      <c r="W343" s="38"/>
      <c r="X343" s="38"/>
      <c r="Y343" s="38"/>
      <c r="Z343" s="38"/>
      <c r="AA343" s="38"/>
      <c r="AB343" s="38"/>
      <c r="AC343" s="38"/>
      <c r="AD343" s="38"/>
      <c r="AE343" s="38"/>
      <c r="AR343" s="254" t="s">
        <v>168</v>
      </c>
      <c r="AT343" s="254" t="s">
        <v>163</v>
      </c>
      <c r="AU343" s="254" t="s">
        <v>82</v>
      </c>
      <c r="AY343" s="17" t="s">
        <v>161</v>
      </c>
      <c r="BE343" s="255">
        <f>IF(N343="základní",J343,0)</f>
        <v>0</v>
      </c>
      <c r="BF343" s="255">
        <f>IF(N343="snížená",J343,0)</f>
        <v>0</v>
      </c>
      <c r="BG343" s="255">
        <f>IF(N343="zákl. přenesená",J343,0)</f>
        <v>0</v>
      </c>
      <c r="BH343" s="255">
        <f>IF(N343="sníž. přenesená",J343,0)</f>
        <v>0</v>
      </c>
      <c r="BI343" s="255">
        <f>IF(N343="nulová",J343,0)</f>
        <v>0</v>
      </c>
      <c r="BJ343" s="17" t="s">
        <v>80</v>
      </c>
      <c r="BK343" s="255">
        <f>ROUND(I343*H343,2)</f>
        <v>0</v>
      </c>
      <c r="BL343" s="17" t="s">
        <v>168</v>
      </c>
      <c r="BM343" s="254" t="s">
        <v>1993</v>
      </c>
    </row>
    <row r="344" s="2" customFormat="1">
      <c r="A344" s="38"/>
      <c r="B344" s="39"/>
      <c r="C344" s="40"/>
      <c r="D344" s="256" t="s">
        <v>170</v>
      </c>
      <c r="E344" s="40"/>
      <c r="F344" s="257" t="s">
        <v>1097</v>
      </c>
      <c r="G344" s="40"/>
      <c r="H344" s="40"/>
      <c r="I344" s="154"/>
      <c r="J344" s="40"/>
      <c r="K344" s="40"/>
      <c r="L344" s="44"/>
      <c r="M344" s="258"/>
      <c r="N344" s="259"/>
      <c r="O344" s="91"/>
      <c r="P344" s="91"/>
      <c r="Q344" s="91"/>
      <c r="R344" s="91"/>
      <c r="S344" s="91"/>
      <c r="T344" s="92"/>
      <c r="U344" s="38"/>
      <c r="V344" s="38"/>
      <c r="W344" s="38"/>
      <c r="X344" s="38"/>
      <c r="Y344" s="38"/>
      <c r="Z344" s="38"/>
      <c r="AA344" s="38"/>
      <c r="AB344" s="38"/>
      <c r="AC344" s="38"/>
      <c r="AD344" s="38"/>
      <c r="AE344" s="38"/>
      <c r="AT344" s="17" t="s">
        <v>170</v>
      </c>
      <c r="AU344" s="17" t="s">
        <v>82</v>
      </c>
    </row>
    <row r="345" s="2" customFormat="1">
      <c r="A345" s="38"/>
      <c r="B345" s="39"/>
      <c r="C345" s="40"/>
      <c r="D345" s="256" t="s">
        <v>172</v>
      </c>
      <c r="E345" s="40"/>
      <c r="F345" s="260" t="s">
        <v>673</v>
      </c>
      <c r="G345" s="40"/>
      <c r="H345" s="40"/>
      <c r="I345" s="154"/>
      <c r="J345" s="40"/>
      <c r="K345" s="40"/>
      <c r="L345" s="44"/>
      <c r="M345" s="258"/>
      <c r="N345" s="259"/>
      <c r="O345" s="91"/>
      <c r="P345" s="91"/>
      <c r="Q345" s="91"/>
      <c r="R345" s="91"/>
      <c r="S345" s="91"/>
      <c r="T345" s="92"/>
      <c r="U345" s="38"/>
      <c r="V345" s="38"/>
      <c r="W345" s="38"/>
      <c r="X345" s="38"/>
      <c r="Y345" s="38"/>
      <c r="Z345" s="38"/>
      <c r="AA345" s="38"/>
      <c r="AB345" s="38"/>
      <c r="AC345" s="38"/>
      <c r="AD345" s="38"/>
      <c r="AE345" s="38"/>
      <c r="AT345" s="17" t="s">
        <v>172</v>
      </c>
      <c r="AU345" s="17" t="s">
        <v>82</v>
      </c>
    </row>
    <row r="346" s="14" customFormat="1">
      <c r="A346" s="14"/>
      <c r="B346" s="271"/>
      <c r="C346" s="272"/>
      <c r="D346" s="256" t="s">
        <v>174</v>
      </c>
      <c r="E346" s="273" t="s">
        <v>1</v>
      </c>
      <c r="F346" s="274" t="s">
        <v>1991</v>
      </c>
      <c r="G346" s="272"/>
      <c r="H346" s="275">
        <v>3.9420000000000002</v>
      </c>
      <c r="I346" s="276"/>
      <c r="J346" s="272"/>
      <c r="K346" s="272"/>
      <c r="L346" s="277"/>
      <c r="M346" s="278"/>
      <c r="N346" s="279"/>
      <c r="O346" s="279"/>
      <c r="P346" s="279"/>
      <c r="Q346" s="279"/>
      <c r="R346" s="279"/>
      <c r="S346" s="279"/>
      <c r="T346" s="280"/>
      <c r="U346" s="14"/>
      <c r="V346" s="14"/>
      <c r="W346" s="14"/>
      <c r="X346" s="14"/>
      <c r="Y346" s="14"/>
      <c r="Z346" s="14"/>
      <c r="AA346" s="14"/>
      <c r="AB346" s="14"/>
      <c r="AC346" s="14"/>
      <c r="AD346" s="14"/>
      <c r="AE346" s="14"/>
      <c r="AT346" s="281" t="s">
        <v>174</v>
      </c>
      <c r="AU346" s="281" t="s">
        <v>82</v>
      </c>
      <c r="AV346" s="14" t="s">
        <v>82</v>
      </c>
      <c r="AW346" s="14" t="s">
        <v>30</v>
      </c>
      <c r="AX346" s="14" t="s">
        <v>80</v>
      </c>
      <c r="AY346" s="281" t="s">
        <v>161</v>
      </c>
    </row>
    <row r="347" s="2" customFormat="1" ht="16.5" customHeight="1">
      <c r="A347" s="38"/>
      <c r="B347" s="39"/>
      <c r="C347" s="243" t="s">
        <v>521</v>
      </c>
      <c r="D347" s="243" t="s">
        <v>163</v>
      </c>
      <c r="E347" s="244" t="s">
        <v>1994</v>
      </c>
      <c r="F347" s="245" t="s">
        <v>1995</v>
      </c>
      <c r="G347" s="246" t="s">
        <v>183</v>
      </c>
      <c r="H347" s="247">
        <v>25.68</v>
      </c>
      <c r="I347" s="248"/>
      <c r="J347" s="249">
        <f>ROUND(I347*H347,2)</f>
        <v>0</v>
      </c>
      <c r="K347" s="245" t="s">
        <v>167</v>
      </c>
      <c r="L347" s="44"/>
      <c r="M347" s="250" t="s">
        <v>1</v>
      </c>
      <c r="N347" s="251" t="s">
        <v>38</v>
      </c>
      <c r="O347" s="91"/>
      <c r="P347" s="252">
        <f>O347*H347</f>
        <v>0</v>
      </c>
      <c r="Q347" s="252">
        <v>0.12</v>
      </c>
      <c r="R347" s="252">
        <f>Q347*H347</f>
        <v>3.0815999999999999</v>
      </c>
      <c r="S347" s="252">
        <v>2.4900000000000002</v>
      </c>
      <c r="T347" s="253">
        <f>S347*H347</f>
        <v>63.943200000000004</v>
      </c>
      <c r="U347" s="38"/>
      <c r="V347" s="38"/>
      <c r="W347" s="38"/>
      <c r="X347" s="38"/>
      <c r="Y347" s="38"/>
      <c r="Z347" s="38"/>
      <c r="AA347" s="38"/>
      <c r="AB347" s="38"/>
      <c r="AC347" s="38"/>
      <c r="AD347" s="38"/>
      <c r="AE347" s="38"/>
      <c r="AR347" s="254" t="s">
        <v>168</v>
      </c>
      <c r="AT347" s="254" t="s">
        <v>163</v>
      </c>
      <c r="AU347" s="254" t="s">
        <v>82</v>
      </c>
      <c r="AY347" s="17" t="s">
        <v>161</v>
      </c>
      <c r="BE347" s="255">
        <f>IF(N347="základní",J347,0)</f>
        <v>0</v>
      </c>
      <c r="BF347" s="255">
        <f>IF(N347="snížená",J347,0)</f>
        <v>0</v>
      </c>
      <c r="BG347" s="255">
        <f>IF(N347="zákl. přenesená",J347,0)</f>
        <v>0</v>
      </c>
      <c r="BH347" s="255">
        <f>IF(N347="sníž. přenesená",J347,0)</f>
        <v>0</v>
      </c>
      <c r="BI347" s="255">
        <f>IF(N347="nulová",J347,0)</f>
        <v>0</v>
      </c>
      <c r="BJ347" s="17" t="s">
        <v>80</v>
      </c>
      <c r="BK347" s="255">
        <f>ROUND(I347*H347,2)</f>
        <v>0</v>
      </c>
      <c r="BL347" s="17" t="s">
        <v>168</v>
      </c>
      <c r="BM347" s="254" t="s">
        <v>1996</v>
      </c>
    </row>
    <row r="348" s="2" customFormat="1">
      <c r="A348" s="38"/>
      <c r="B348" s="39"/>
      <c r="C348" s="40"/>
      <c r="D348" s="256" t="s">
        <v>170</v>
      </c>
      <c r="E348" s="40"/>
      <c r="F348" s="257" t="s">
        <v>1997</v>
      </c>
      <c r="G348" s="40"/>
      <c r="H348" s="40"/>
      <c r="I348" s="154"/>
      <c r="J348" s="40"/>
      <c r="K348" s="40"/>
      <c r="L348" s="44"/>
      <c r="M348" s="258"/>
      <c r="N348" s="259"/>
      <c r="O348" s="91"/>
      <c r="P348" s="91"/>
      <c r="Q348" s="91"/>
      <c r="R348" s="91"/>
      <c r="S348" s="91"/>
      <c r="T348" s="92"/>
      <c r="U348" s="38"/>
      <c r="V348" s="38"/>
      <c r="W348" s="38"/>
      <c r="X348" s="38"/>
      <c r="Y348" s="38"/>
      <c r="Z348" s="38"/>
      <c r="AA348" s="38"/>
      <c r="AB348" s="38"/>
      <c r="AC348" s="38"/>
      <c r="AD348" s="38"/>
      <c r="AE348" s="38"/>
      <c r="AT348" s="17" t="s">
        <v>170</v>
      </c>
      <c r="AU348" s="17" t="s">
        <v>82</v>
      </c>
    </row>
    <row r="349" s="2" customFormat="1">
      <c r="A349" s="38"/>
      <c r="B349" s="39"/>
      <c r="C349" s="40"/>
      <c r="D349" s="256" t="s">
        <v>172</v>
      </c>
      <c r="E349" s="40"/>
      <c r="F349" s="260" t="s">
        <v>1982</v>
      </c>
      <c r="G349" s="40"/>
      <c r="H349" s="40"/>
      <c r="I349" s="154"/>
      <c r="J349" s="40"/>
      <c r="K349" s="40"/>
      <c r="L349" s="44"/>
      <c r="M349" s="258"/>
      <c r="N349" s="259"/>
      <c r="O349" s="91"/>
      <c r="P349" s="91"/>
      <c r="Q349" s="91"/>
      <c r="R349" s="91"/>
      <c r="S349" s="91"/>
      <c r="T349" s="92"/>
      <c r="U349" s="38"/>
      <c r="V349" s="38"/>
      <c r="W349" s="38"/>
      <c r="X349" s="38"/>
      <c r="Y349" s="38"/>
      <c r="Z349" s="38"/>
      <c r="AA349" s="38"/>
      <c r="AB349" s="38"/>
      <c r="AC349" s="38"/>
      <c r="AD349" s="38"/>
      <c r="AE349" s="38"/>
      <c r="AT349" s="17" t="s">
        <v>172</v>
      </c>
      <c r="AU349" s="17" t="s">
        <v>82</v>
      </c>
    </row>
    <row r="350" s="14" customFormat="1">
      <c r="A350" s="14"/>
      <c r="B350" s="271"/>
      <c r="C350" s="272"/>
      <c r="D350" s="256" t="s">
        <v>174</v>
      </c>
      <c r="E350" s="273" t="s">
        <v>1</v>
      </c>
      <c r="F350" s="274" t="s">
        <v>1998</v>
      </c>
      <c r="G350" s="272"/>
      <c r="H350" s="275">
        <v>6.8949999999999996</v>
      </c>
      <c r="I350" s="276"/>
      <c r="J350" s="272"/>
      <c r="K350" s="272"/>
      <c r="L350" s="277"/>
      <c r="M350" s="278"/>
      <c r="N350" s="279"/>
      <c r="O350" s="279"/>
      <c r="P350" s="279"/>
      <c r="Q350" s="279"/>
      <c r="R350" s="279"/>
      <c r="S350" s="279"/>
      <c r="T350" s="280"/>
      <c r="U350" s="14"/>
      <c r="V350" s="14"/>
      <c r="W350" s="14"/>
      <c r="X350" s="14"/>
      <c r="Y350" s="14"/>
      <c r="Z350" s="14"/>
      <c r="AA350" s="14"/>
      <c r="AB350" s="14"/>
      <c r="AC350" s="14"/>
      <c r="AD350" s="14"/>
      <c r="AE350" s="14"/>
      <c r="AT350" s="281" t="s">
        <v>174</v>
      </c>
      <c r="AU350" s="281" t="s">
        <v>82</v>
      </c>
      <c r="AV350" s="14" t="s">
        <v>82</v>
      </c>
      <c r="AW350" s="14" t="s">
        <v>30</v>
      </c>
      <c r="AX350" s="14" t="s">
        <v>73</v>
      </c>
      <c r="AY350" s="281" t="s">
        <v>161</v>
      </c>
    </row>
    <row r="351" s="14" customFormat="1">
      <c r="A351" s="14"/>
      <c r="B351" s="271"/>
      <c r="C351" s="272"/>
      <c r="D351" s="256" t="s">
        <v>174</v>
      </c>
      <c r="E351" s="273" t="s">
        <v>1</v>
      </c>
      <c r="F351" s="274" t="s">
        <v>1999</v>
      </c>
      <c r="G351" s="272"/>
      <c r="H351" s="275">
        <v>6.8730000000000002</v>
      </c>
      <c r="I351" s="276"/>
      <c r="J351" s="272"/>
      <c r="K351" s="272"/>
      <c r="L351" s="277"/>
      <c r="M351" s="278"/>
      <c r="N351" s="279"/>
      <c r="O351" s="279"/>
      <c r="P351" s="279"/>
      <c r="Q351" s="279"/>
      <c r="R351" s="279"/>
      <c r="S351" s="279"/>
      <c r="T351" s="280"/>
      <c r="U351" s="14"/>
      <c r="V351" s="14"/>
      <c r="W351" s="14"/>
      <c r="X351" s="14"/>
      <c r="Y351" s="14"/>
      <c r="Z351" s="14"/>
      <c r="AA351" s="14"/>
      <c r="AB351" s="14"/>
      <c r="AC351" s="14"/>
      <c r="AD351" s="14"/>
      <c r="AE351" s="14"/>
      <c r="AT351" s="281" t="s">
        <v>174</v>
      </c>
      <c r="AU351" s="281" t="s">
        <v>82</v>
      </c>
      <c r="AV351" s="14" t="s">
        <v>82</v>
      </c>
      <c r="AW351" s="14" t="s">
        <v>30</v>
      </c>
      <c r="AX351" s="14" t="s">
        <v>73</v>
      </c>
      <c r="AY351" s="281" t="s">
        <v>161</v>
      </c>
    </row>
    <row r="352" s="14" customFormat="1">
      <c r="A352" s="14"/>
      <c r="B352" s="271"/>
      <c r="C352" s="272"/>
      <c r="D352" s="256" t="s">
        <v>174</v>
      </c>
      <c r="E352" s="273" t="s">
        <v>1</v>
      </c>
      <c r="F352" s="274" t="s">
        <v>2000</v>
      </c>
      <c r="G352" s="272"/>
      <c r="H352" s="275">
        <v>5.923</v>
      </c>
      <c r="I352" s="276"/>
      <c r="J352" s="272"/>
      <c r="K352" s="272"/>
      <c r="L352" s="277"/>
      <c r="M352" s="278"/>
      <c r="N352" s="279"/>
      <c r="O352" s="279"/>
      <c r="P352" s="279"/>
      <c r="Q352" s="279"/>
      <c r="R352" s="279"/>
      <c r="S352" s="279"/>
      <c r="T352" s="280"/>
      <c r="U352" s="14"/>
      <c r="V352" s="14"/>
      <c r="W352" s="14"/>
      <c r="X352" s="14"/>
      <c r="Y352" s="14"/>
      <c r="Z352" s="14"/>
      <c r="AA352" s="14"/>
      <c r="AB352" s="14"/>
      <c r="AC352" s="14"/>
      <c r="AD352" s="14"/>
      <c r="AE352" s="14"/>
      <c r="AT352" s="281" t="s">
        <v>174</v>
      </c>
      <c r="AU352" s="281" t="s">
        <v>82</v>
      </c>
      <c r="AV352" s="14" t="s">
        <v>82</v>
      </c>
      <c r="AW352" s="14" t="s">
        <v>30</v>
      </c>
      <c r="AX352" s="14" t="s">
        <v>73</v>
      </c>
      <c r="AY352" s="281" t="s">
        <v>161</v>
      </c>
    </row>
    <row r="353" s="14" customFormat="1">
      <c r="A353" s="14"/>
      <c r="B353" s="271"/>
      <c r="C353" s="272"/>
      <c r="D353" s="256" t="s">
        <v>174</v>
      </c>
      <c r="E353" s="273" t="s">
        <v>1</v>
      </c>
      <c r="F353" s="274" t="s">
        <v>2001</v>
      </c>
      <c r="G353" s="272"/>
      <c r="H353" s="275">
        <v>5.9889999999999999</v>
      </c>
      <c r="I353" s="276"/>
      <c r="J353" s="272"/>
      <c r="K353" s="272"/>
      <c r="L353" s="277"/>
      <c r="M353" s="278"/>
      <c r="N353" s="279"/>
      <c r="O353" s="279"/>
      <c r="P353" s="279"/>
      <c r="Q353" s="279"/>
      <c r="R353" s="279"/>
      <c r="S353" s="279"/>
      <c r="T353" s="280"/>
      <c r="U353" s="14"/>
      <c r="V353" s="14"/>
      <c r="W353" s="14"/>
      <c r="X353" s="14"/>
      <c r="Y353" s="14"/>
      <c r="Z353" s="14"/>
      <c r="AA353" s="14"/>
      <c r="AB353" s="14"/>
      <c r="AC353" s="14"/>
      <c r="AD353" s="14"/>
      <c r="AE353" s="14"/>
      <c r="AT353" s="281" t="s">
        <v>174</v>
      </c>
      <c r="AU353" s="281" t="s">
        <v>82</v>
      </c>
      <c r="AV353" s="14" t="s">
        <v>82</v>
      </c>
      <c r="AW353" s="14" t="s">
        <v>30</v>
      </c>
      <c r="AX353" s="14" t="s">
        <v>73</v>
      </c>
      <c r="AY353" s="281" t="s">
        <v>161</v>
      </c>
    </row>
    <row r="354" s="15" customFormat="1">
      <c r="A354" s="15"/>
      <c r="B354" s="282"/>
      <c r="C354" s="283"/>
      <c r="D354" s="256" t="s">
        <v>174</v>
      </c>
      <c r="E354" s="284" t="s">
        <v>1</v>
      </c>
      <c r="F354" s="285" t="s">
        <v>180</v>
      </c>
      <c r="G354" s="283"/>
      <c r="H354" s="286">
        <v>25.68</v>
      </c>
      <c r="I354" s="287"/>
      <c r="J354" s="283"/>
      <c r="K354" s="283"/>
      <c r="L354" s="288"/>
      <c r="M354" s="289"/>
      <c r="N354" s="290"/>
      <c r="O354" s="290"/>
      <c r="P354" s="290"/>
      <c r="Q354" s="290"/>
      <c r="R354" s="290"/>
      <c r="S354" s="290"/>
      <c r="T354" s="291"/>
      <c r="U354" s="15"/>
      <c r="V354" s="15"/>
      <c r="W354" s="15"/>
      <c r="X354" s="15"/>
      <c r="Y354" s="15"/>
      <c r="Z354" s="15"/>
      <c r="AA354" s="15"/>
      <c r="AB354" s="15"/>
      <c r="AC354" s="15"/>
      <c r="AD354" s="15"/>
      <c r="AE354" s="15"/>
      <c r="AT354" s="292" t="s">
        <v>174</v>
      </c>
      <c r="AU354" s="292" t="s">
        <v>82</v>
      </c>
      <c r="AV354" s="15" t="s">
        <v>168</v>
      </c>
      <c r="AW354" s="15" t="s">
        <v>30</v>
      </c>
      <c r="AX354" s="15" t="s">
        <v>80</v>
      </c>
      <c r="AY354" s="292" t="s">
        <v>161</v>
      </c>
    </row>
    <row r="355" s="2" customFormat="1" ht="24" customHeight="1">
      <c r="A355" s="38"/>
      <c r="B355" s="39"/>
      <c r="C355" s="243" t="s">
        <v>528</v>
      </c>
      <c r="D355" s="243" t="s">
        <v>163</v>
      </c>
      <c r="E355" s="244" t="s">
        <v>1795</v>
      </c>
      <c r="F355" s="245" t="s">
        <v>1796</v>
      </c>
      <c r="G355" s="246" t="s">
        <v>166</v>
      </c>
      <c r="H355" s="247">
        <v>3.9420000000000002</v>
      </c>
      <c r="I355" s="248"/>
      <c r="J355" s="249">
        <f>ROUND(I355*H355,2)</f>
        <v>0</v>
      </c>
      <c r="K355" s="245" t="s">
        <v>167</v>
      </c>
      <c r="L355" s="44"/>
      <c r="M355" s="250" t="s">
        <v>1</v>
      </c>
      <c r="N355" s="251" t="s">
        <v>38</v>
      </c>
      <c r="O355" s="91"/>
      <c r="P355" s="252">
        <f>O355*H355</f>
        <v>0</v>
      </c>
      <c r="Q355" s="252">
        <v>0</v>
      </c>
      <c r="R355" s="252">
        <f>Q355*H355</f>
        <v>0</v>
      </c>
      <c r="S355" s="252">
        <v>0</v>
      </c>
      <c r="T355" s="253">
        <f>S355*H355</f>
        <v>0</v>
      </c>
      <c r="U355" s="38"/>
      <c r="V355" s="38"/>
      <c r="W355" s="38"/>
      <c r="X355" s="38"/>
      <c r="Y355" s="38"/>
      <c r="Z355" s="38"/>
      <c r="AA355" s="38"/>
      <c r="AB355" s="38"/>
      <c r="AC355" s="38"/>
      <c r="AD355" s="38"/>
      <c r="AE355" s="38"/>
      <c r="AR355" s="254" t="s">
        <v>168</v>
      </c>
      <c r="AT355" s="254" t="s">
        <v>163</v>
      </c>
      <c r="AU355" s="254" t="s">
        <v>82</v>
      </c>
      <c r="AY355" s="17" t="s">
        <v>161</v>
      </c>
      <c r="BE355" s="255">
        <f>IF(N355="základní",J355,0)</f>
        <v>0</v>
      </c>
      <c r="BF355" s="255">
        <f>IF(N355="snížená",J355,0)</f>
        <v>0</v>
      </c>
      <c r="BG355" s="255">
        <f>IF(N355="zákl. přenesená",J355,0)</f>
        <v>0</v>
      </c>
      <c r="BH355" s="255">
        <f>IF(N355="sníž. přenesená",J355,0)</f>
        <v>0</v>
      </c>
      <c r="BI355" s="255">
        <f>IF(N355="nulová",J355,0)</f>
        <v>0</v>
      </c>
      <c r="BJ355" s="17" t="s">
        <v>80</v>
      </c>
      <c r="BK355" s="255">
        <f>ROUND(I355*H355,2)</f>
        <v>0</v>
      </c>
      <c r="BL355" s="17" t="s">
        <v>168</v>
      </c>
      <c r="BM355" s="254" t="s">
        <v>2002</v>
      </c>
    </row>
    <row r="356" s="2" customFormat="1">
      <c r="A356" s="38"/>
      <c r="B356" s="39"/>
      <c r="C356" s="40"/>
      <c r="D356" s="256" t="s">
        <v>170</v>
      </c>
      <c r="E356" s="40"/>
      <c r="F356" s="257" t="s">
        <v>1798</v>
      </c>
      <c r="G356" s="40"/>
      <c r="H356" s="40"/>
      <c r="I356" s="154"/>
      <c r="J356" s="40"/>
      <c r="K356" s="40"/>
      <c r="L356" s="44"/>
      <c r="M356" s="258"/>
      <c r="N356" s="259"/>
      <c r="O356" s="91"/>
      <c r="P356" s="91"/>
      <c r="Q356" s="91"/>
      <c r="R356" s="91"/>
      <c r="S356" s="91"/>
      <c r="T356" s="92"/>
      <c r="U356" s="38"/>
      <c r="V356" s="38"/>
      <c r="W356" s="38"/>
      <c r="X356" s="38"/>
      <c r="Y356" s="38"/>
      <c r="Z356" s="38"/>
      <c r="AA356" s="38"/>
      <c r="AB356" s="38"/>
      <c r="AC356" s="38"/>
      <c r="AD356" s="38"/>
      <c r="AE356" s="38"/>
      <c r="AT356" s="17" t="s">
        <v>170</v>
      </c>
      <c r="AU356" s="17" t="s">
        <v>82</v>
      </c>
    </row>
    <row r="357" s="2" customFormat="1">
      <c r="A357" s="38"/>
      <c r="B357" s="39"/>
      <c r="C357" s="40"/>
      <c r="D357" s="256" t="s">
        <v>172</v>
      </c>
      <c r="E357" s="40"/>
      <c r="F357" s="260" t="s">
        <v>679</v>
      </c>
      <c r="G357" s="40"/>
      <c r="H357" s="40"/>
      <c r="I357" s="154"/>
      <c r="J357" s="40"/>
      <c r="K357" s="40"/>
      <c r="L357" s="44"/>
      <c r="M357" s="258"/>
      <c r="N357" s="259"/>
      <c r="O357" s="91"/>
      <c r="P357" s="91"/>
      <c r="Q357" s="91"/>
      <c r="R357" s="91"/>
      <c r="S357" s="91"/>
      <c r="T357" s="92"/>
      <c r="U357" s="38"/>
      <c r="V357" s="38"/>
      <c r="W357" s="38"/>
      <c r="X357" s="38"/>
      <c r="Y357" s="38"/>
      <c r="Z357" s="38"/>
      <c r="AA357" s="38"/>
      <c r="AB357" s="38"/>
      <c r="AC357" s="38"/>
      <c r="AD357" s="38"/>
      <c r="AE357" s="38"/>
      <c r="AT357" s="17" t="s">
        <v>172</v>
      </c>
      <c r="AU357" s="17" t="s">
        <v>82</v>
      </c>
    </row>
    <row r="358" s="12" customFormat="1" ht="22.8" customHeight="1">
      <c r="A358" s="12"/>
      <c r="B358" s="227"/>
      <c r="C358" s="228"/>
      <c r="D358" s="229" t="s">
        <v>72</v>
      </c>
      <c r="E358" s="241" t="s">
        <v>689</v>
      </c>
      <c r="F358" s="241" t="s">
        <v>690</v>
      </c>
      <c r="G358" s="228"/>
      <c r="H358" s="228"/>
      <c r="I358" s="231"/>
      <c r="J358" s="242">
        <f>BK358</f>
        <v>0</v>
      </c>
      <c r="K358" s="228"/>
      <c r="L358" s="233"/>
      <c r="M358" s="234"/>
      <c r="N358" s="235"/>
      <c r="O358" s="235"/>
      <c r="P358" s="236">
        <f>SUM(P359:P390)</f>
        <v>0</v>
      </c>
      <c r="Q358" s="235"/>
      <c r="R358" s="236">
        <f>SUM(R359:R390)</f>
        <v>0</v>
      </c>
      <c r="S358" s="235"/>
      <c r="T358" s="237">
        <f>SUM(T359:T390)</f>
        <v>0</v>
      </c>
      <c r="U358" s="12"/>
      <c r="V358" s="12"/>
      <c r="W358" s="12"/>
      <c r="X358" s="12"/>
      <c r="Y358" s="12"/>
      <c r="Z358" s="12"/>
      <c r="AA358" s="12"/>
      <c r="AB358" s="12"/>
      <c r="AC358" s="12"/>
      <c r="AD358" s="12"/>
      <c r="AE358" s="12"/>
      <c r="AR358" s="238" t="s">
        <v>80</v>
      </c>
      <c r="AT358" s="239" t="s">
        <v>72</v>
      </c>
      <c r="AU358" s="239" t="s">
        <v>80</v>
      </c>
      <c r="AY358" s="238" t="s">
        <v>161</v>
      </c>
      <c r="BK358" s="240">
        <f>SUM(BK359:BK390)</f>
        <v>0</v>
      </c>
    </row>
    <row r="359" s="2" customFormat="1" ht="24" customHeight="1">
      <c r="A359" s="38"/>
      <c r="B359" s="39"/>
      <c r="C359" s="243" t="s">
        <v>536</v>
      </c>
      <c r="D359" s="243" t="s">
        <v>163</v>
      </c>
      <c r="E359" s="244" t="s">
        <v>692</v>
      </c>
      <c r="F359" s="245" t="s">
        <v>693</v>
      </c>
      <c r="G359" s="246" t="s">
        <v>282</v>
      </c>
      <c r="H359" s="247">
        <v>0.156</v>
      </c>
      <c r="I359" s="248"/>
      <c r="J359" s="249">
        <f>ROUND(I359*H359,2)</f>
        <v>0</v>
      </c>
      <c r="K359" s="245" t="s">
        <v>167</v>
      </c>
      <c r="L359" s="44"/>
      <c r="M359" s="250" t="s">
        <v>1</v>
      </c>
      <c r="N359" s="251" t="s">
        <v>38</v>
      </c>
      <c r="O359" s="91"/>
      <c r="P359" s="252">
        <f>O359*H359</f>
        <v>0</v>
      </c>
      <c r="Q359" s="252">
        <v>0</v>
      </c>
      <c r="R359" s="252">
        <f>Q359*H359</f>
        <v>0</v>
      </c>
      <c r="S359" s="252">
        <v>0</v>
      </c>
      <c r="T359" s="253">
        <f>S359*H359</f>
        <v>0</v>
      </c>
      <c r="U359" s="38"/>
      <c r="V359" s="38"/>
      <c r="W359" s="38"/>
      <c r="X359" s="38"/>
      <c r="Y359" s="38"/>
      <c r="Z359" s="38"/>
      <c r="AA359" s="38"/>
      <c r="AB359" s="38"/>
      <c r="AC359" s="38"/>
      <c r="AD359" s="38"/>
      <c r="AE359" s="38"/>
      <c r="AR359" s="254" t="s">
        <v>168</v>
      </c>
      <c r="AT359" s="254" t="s">
        <v>163</v>
      </c>
      <c r="AU359" s="254" t="s">
        <v>82</v>
      </c>
      <c r="AY359" s="17" t="s">
        <v>161</v>
      </c>
      <c r="BE359" s="255">
        <f>IF(N359="základní",J359,0)</f>
        <v>0</v>
      </c>
      <c r="BF359" s="255">
        <f>IF(N359="snížená",J359,0)</f>
        <v>0</v>
      </c>
      <c r="BG359" s="255">
        <f>IF(N359="zákl. přenesená",J359,0)</f>
        <v>0</v>
      </c>
      <c r="BH359" s="255">
        <f>IF(N359="sníž. přenesená",J359,0)</f>
        <v>0</v>
      </c>
      <c r="BI359" s="255">
        <f>IF(N359="nulová",J359,0)</f>
        <v>0</v>
      </c>
      <c r="BJ359" s="17" t="s">
        <v>80</v>
      </c>
      <c r="BK359" s="255">
        <f>ROUND(I359*H359,2)</f>
        <v>0</v>
      </c>
      <c r="BL359" s="17" t="s">
        <v>168</v>
      </c>
      <c r="BM359" s="254" t="s">
        <v>2003</v>
      </c>
    </row>
    <row r="360" s="2" customFormat="1">
      <c r="A360" s="38"/>
      <c r="B360" s="39"/>
      <c r="C360" s="40"/>
      <c r="D360" s="256" t="s">
        <v>170</v>
      </c>
      <c r="E360" s="40"/>
      <c r="F360" s="257" t="s">
        <v>695</v>
      </c>
      <c r="G360" s="40"/>
      <c r="H360" s="40"/>
      <c r="I360" s="154"/>
      <c r="J360" s="40"/>
      <c r="K360" s="40"/>
      <c r="L360" s="44"/>
      <c r="M360" s="258"/>
      <c r="N360" s="259"/>
      <c r="O360" s="91"/>
      <c r="P360" s="91"/>
      <c r="Q360" s="91"/>
      <c r="R360" s="91"/>
      <c r="S360" s="91"/>
      <c r="T360" s="92"/>
      <c r="U360" s="38"/>
      <c r="V360" s="38"/>
      <c r="W360" s="38"/>
      <c r="X360" s="38"/>
      <c r="Y360" s="38"/>
      <c r="Z360" s="38"/>
      <c r="AA360" s="38"/>
      <c r="AB360" s="38"/>
      <c r="AC360" s="38"/>
      <c r="AD360" s="38"/>
      <c r="AE360" s="38"/>
      <c r="AT360" s="17" t="s">
        <v>170</v>
      </c>
      <c r="AU360" s="17" t="s">
        <v>82</v>
      </c>
    </row>
    <row r="361" s="2" customFormat="1">
      <c r="A361" s="38"/>
      <c r="B361" s="39"/>
      <c r="C361" s="40"/>
      <c r="D361" s="256" t="s">
        <v>172</v>
      </c>
      <c r="E361" s="40"/>
      <c r="F361" s="260" t="s">
        <v>696</v>
      </c>
      <c r="G361" s="40"/>
      <c r="H361" s="40"/>
      <c r="I361" s="154"/>
      <c r="J361" s="40"/>
      <c r="K361" s="40"/>
      <c r="L361" s="44"/>
      <c r="M361" s="258"/>
      <c r="N361" s="259"/>
      <c r="O361" s="91"/>
      <c r="P361" s="91"/>
      <c r="Q361" s="91"/>
      <c r="R361" s="91"/>
      <c r="S361" s="91"/>
      <c r="T361" s="92"/>
      <c r="U361" s="38"/>
      <c r="V361" s="38"/>
      <c r="W361" s="38"/>
      <c r="X361" s="38"/>
      <c r="Y361" s="38"/>
      <c r="Z361" s="38"/>
      <c r="AA361" s="38"/>
      <c r="AB361" s="38"/>
      <c r="AC361" s="38"/>
      <c r="AD361" s="38"/>
      <c r="AE361" s="38"/>
      <c r="AT361" s="17" t="s">
        <v>172</v>
      </c>
      <c r="AU361" s="17" t="s">
        <v>82</v>
      </c>
    </row>
    <row r="362" s="13" customFormat="1">
      <c r="A362" s="13"/>
      <c r="B362" s="261"/>
      <c r="C362" s="262"/>
      <c r="D362" s="256" t="s">
        <v>174</v>
      </c>
      <c r="E362" s="263" t="s">
        <v>1</v>
      </c>
      <c r="F362" s="264" t="s">
        <v>2004</v>
      </c>
      <c r="G362" s="262"/>
      <c r="H362" s="263" t="s">
        <v>1</v>
      </c>
      <c r="I362" s="265"/>
      <c r="J362" s="262"/>
      <c r="K362" s="262"/>
      <c r="L362" s="266"/>
      <c r="M362" s="267"/>
      <c r="N362" s="268"/>
      <c r="O362" s="268"/>
      <c r="P362" s="268"/>
      <c r="Q362" s="268"/>
      <c r="R362" s="268"/>
      <c r="S362" s="268"/>
      <c r="T362" s="269"/>
      <c r="U362" s="13"/>
      <c r="V362" s="13"/>
      <c r="W362" s="13"/>
      <c r="X362" s="13"/>
      <c r="Y362" s="13"/>
      <c r="Z362" s="13"/>
      <c r="AA362" s="13"/>
      <c r="AB362" s="13"/>
      <c r="AC362" s="13"/>
      <c r="AD362" s="13"/>
      <c r="AE362" s="13"/>
      <c r="AT362" s="270" t="s">
        <v>174</v>
      </c>
      <c r="AU362" s="270" t="s">
        <v>82</v>
      </c>
      <c r="AV362" s="13" t="s">
        <v>80</v>
      </c>
      <c r="AW362" s="13" t="s">
        <v>30</v>
      </c>
      <c r="AX362" s="13" t="s">
        <v>73</v>
      </c>
      <c r="AY362" s="270" t="s">
        <v>161</v>
      </c>
    </row>
    <row r="363" s="14" customFormat="1">
      <c r="A363" s="14"/>
      <c r="B363" s="271"/>
      <c r="C363" s="272"/>
      <c r="D363" s="256" t="s">
        <v>174</v>
      </c>
      <c r="E363" s="273" t="s">
        <v>1</v>
      </c>
      <c r="F363" s="274" t="s">
        <v>2005</v>
      </c>
      <c r="G363" s="272"/>
      <c r="H363" s="275">
        <v>0.27600000000000002</v>
      </c>
      <c r="I363" s="276"/>
      <c r="J363" s="272"/>
      <c r="K363" s="272"/>
      <c r="L363" s="277"/>
      <c r="M363" s="278"/>
      <c r="N363" s="279"/>
      <c r="O363" s="279"/>
      <c r="P363" s="279"/>
      <c r="Q363" s="279"/>
      <c r="R363" s="279"/>
      <c r="S363" s="279"/>
      <c r="T363" s="280"/>
      <c r="U363" s="14"/>
      <c r="V363" s="14"/>
      <c r="W363" s="14"/>
      <c r="X363" s="14"/>
      <c r="Y363" s="14"/>
      <c r="Z363" s="14"/>
      <c r="AA363" s="14"/>
      <c r="AB363" s="14"/>
      <c r="AC363" s="14"/>
      <c r="AD363" s="14"/>
      <c r="AE363" s="14"/>
      <c r="AT363" s="281" t="s">
        <v>174</v>
      </c>
      <c r="AU363" s="281" t="s">
        <v>82</v>
      </c>
      <c r="AV363" s="14" t="s">
        <v>82</v>
      </c>
      <c r="AW363" s="14" t="s">
        <v>30</v>
      </c>
      <c r="AX363" s="14" t="s">
        <v>73</v>
      </c>
      <c r="AY363" s="281" t="s">
        <v>161</v>
      </c>
    </row>
    <row r="364" s="13" customFormat="1">
      <c r="A364" s="13"/>
      <c r="B364" s="261"/>
      <c r="C364" s="262"/>
      <c r="D364" s="256" t="s">
        <v>174</v>
      </c>
      <c r="E364" s="263" t="s">
        <v>1</v>
      </c>
      <c r="F364" s="264" t="s">
        <v>2006</v>
      </c>
      <c r="G364" s="262"/>
      <c r="H364" s="263" t="s">
        <v>1</v>
      </c>
      <c r="I364" s="265"/>
      <c r="J364" s="262"/>
      <c r="K364" s="262"/>
      <c r="L364" s="266"/>
      <c r="M364" s="267"/>
      <c r="N364" s="268"/>
      <c r="O364" s="268"/>
      <c r="P364" s="268"/>
      <c r="Q364" s="268"/>
      <c r="R364" s="268"/>
      <c r="S364" s="268"/>
      <c r="T364" s="269"/>
      <c r="U364" s="13"/>
      <c r="V364" s="13"/>
      <c r="W364" s="13"/>
      <c r="X364" s="13"/>
      <c r="Y364" s="13"/>
      <c r="Z364" s="13"/>
      <c r="AA364" s="13"/>
      <c r="AB364" s="13"/>
      <c r="AC364" s="13"/>
      <c r="AD364" s="13"/>
      <c r="AE364" s="13"/>
      <c r="AT364" s="270" t="s">
        <v>174</v>
      </c>
      <c r="AU364" s="270" t="s">
        <v>82</v>
      </c>
      <c r="AV364" s="13" t="s">
        <v>80</v>
      </c>
      <c r="AW364" s="13" t="s">
        <v>30</v>
      </c>
      <c r="AX364" s="13" t="s">
        <v>73</v>
      </c>
      <c r="AY364" s="270" t="s">
        <v>161</v>
      </c>
    </row>
    <row r="365" s="14" customFormat="1">
      <c r="A365" s="14"/>
      <c r="B365" s="271"/>
      <c r="C365" s="272"/>
      <c r="D365" s="256" t="s">
        <v>174</v>
      </c>
      <c r="E365" s="273" t="s">
        <v>1</v>
      </c>
      <c r="F365" s="274" t="s">
        <v>2007</v>
      </c>
      <c r="G365" s="272"/>
      <c r="H365" s="275">
        <v>0.156</v>
      </c>
      <c r="I365" s="276"/>
      <c r="J365" s="272"/>
      <c r="K365" s="272"/>
      <c r="L365" s="277"/>
      <c r="M365" s="278"/>
      <c r="N365" s="279"/>
      <c r="O365" s="279"/>
      <c r="P365" s="279"/>
      <c r="Q365" s="279"/>
      <c r="R365" s="279"/>
      <c r="S365" s="279"/>
      <c r="T365" s="280"/>
      <c r="U365" s="14"/>
      <c r="V365" s="14"/>
      <c r="W365" s="14"/>
      <c r="X365" s="14"/>
      <c r="Y365" s="14"/>
      <c r="Z365" s="14"/>
      <c r="AA365" s="14"/>
      <c r="AB365" s="14"/>
      <c r="AC365" s="14"/>
      <c r="AD365" s="14"/>
      <c r="AE365" s="14"/>
      <c r="AT365" s="281" t="s">
        <v>174</v>
      </c>
      <c r="AU365" s="281" t="s">
        <v>82</v>
      </c>
      <c r="AV365" s="14" t="s">
        <v>82</v>
      </c>
      <c r="AW365" s="14" t="s">
        <v>30</v>
      </c>
      <c r="AX365" s="14" t="s">
        <v>80</v>
      </c>
      <c r="AY365" s="281" t="s">
        <v>161</v>
      </c>
    </row>
    <row r="366" s="2" customFormat="1" ht="36" customHeight="1">
      <c r="A366" s="38"/>
      <c r="B366" s="39"/>
      <c r="C366" s="243" t="s">
        <v>542</v>
      </c>
      <c r="D366" s="243" t="s">
        <v>163</v>
      </c>
      <c r="E366" s="244" t="s">
        <v>699</v>
      </c>
      <c r="F366" s="245" t="s">
        <v>700</v>
      </c>
      <c r="G366" s="246" t="s">
        <v>282</v>
      </c>
      <c r="H366" s="247">
        <v>3.8980000000000001</v>
      </c>
      <c r="I366" s="248"/>
      <c r="J366" s="249">
        <f>ROUND(I366*H366,2)</f>
        <v>0</v>
      </c>
      <c r="K366" s="245" t="s">
        <v>167</v>
      </c>
      <c r="L366" s="44"/>
      <c r="M366" s="250" t="s">
        <v>1</v>
      </c>
      <c r="N366" s="251" t="s">
        <v>38</v>
      </c>
      <c r="O366" s="91"/>
      <c r="P366" s="252">
        <f>O366*H366</f>
        <v>0</v>
      </c>
      <c r="Q366" s="252">
        <v>0</v>
      </c>
      <c r="R366" s="252">
        <f>Q366*H366</f>
        <v>0</v>
      </c>
      <c r="S366" s="252">
        <v>0</v>
      </c>
      <c r="T366" s="253">
        <f>S366*H366</f>
        <v>0</v>
      </c>
      <c r="U366" s="38"/>
      <c r="V366" s="38"/>
      <c r="W366" s="38"/>
      <c r="X366" s="38"/>
      <c r="Y366" s="38"/>
      <c r="Z366" s="38"/>
      <c r="AA366" s="38"/>
      <c r="AB366" s="38"/>
      <c r="AC366" s="38"/>
      <c r="AD366" s="38"/>
      <c r="AE366" s="38"/>
      <c r="AR366" s="254" t="s">
        <v>168</v>
      </c>
      <c r="AT366" s="254" t="s">
        <v>163</v>
      </c>
      <c r="AU366" s="254" t="s">
        <v>82</v>
      </c>
      <c r="AY366" s="17" t="s">
        <v>161</v>
      </c>
      <c r="BE366" s="255">
        <f>IF(N366="základní",J366,0)</f>
        <v>0</v>
      </c>
      <c r="BF366" s="255">
        <f>IF(N366="snížená",J366,0)</f>
        <v>0</v>
      </c>
      <c r="BG366" s="255">
        <f>IF(N366="zákl. přenesená",J366,0)</f>
        <v>0</v>
      </c>
      <c r="BH366" s="255">
        <f>IF(N366="sníž. přenesená",J366,0)</f>
        <v>0</v>
      </c>
      <c r="BI366" s="255">
        <f>IF(N366="nulová",J366,0)</f>
        <v>0</v>
      </c>
      <c r="BJ366" s="17" t="s">
        <v>80</v>
      </c>
      <c r="BK366" s="255">
        <f>ROUND(I366*H366,2)</f>
        <v>0</v>
      </c>
      <c r="BL366" s="17" t="s">
        <v>168</v>
      </c>
      <c r="BM366" s="254" t="s">
        <v>2008</v>
      </c>
    </row>
    <row r="367" s="2" customFormat="1">
      <c r="A367" s="38"/>
      <c r="B367" s="39"/>
      <c r="C367" s="40"/>
      <c r="D367" s="256" t="s">
        <v>170</v>
      </c>
      <c r="E367" s="40"/>
      <c r="F367" s="257" t="s">
        <v>702</v>
      </c>
      <c r="G367" s="40"/>
      <c r="H367" s="40"/>
      <c r="I367" s="154"/>
      <c r="J367" s="40"/>
      <c r="K367" s="40"/>
      <c r="L367" s="44"/>
      <c r="M367" s="258"/>
      <c r="N367" s="259"/>
      <c r="O367" s="91"/>
      <c r="P367" s="91"/>
      <c r="Q367" s="91"/>
      <c r="R367" s="91"/>
      <c r="S367" s="91"/>
      <c r="T367" s="92"/>
      <c r="U367" s="38"/>
      <c r="V367" s="38"/>
      <c r="W367" s="38"/>
      <c r="X367" s="38"/>
      <c r="Y367" s="38"/>
      <c r="Z367" s="38"/>
      <c r="AA367" s="38"/>
      <c r="AB367" s="38"/>
      <c r="AC367" s="38"/>
      <c r="AD367" s="38"/>
      <c r="AE367" s="38"/>
      <c r="AT367" s="17" t="s">
        <v>170</v>
      </c>
      <c r="AU367" s="17" t="s">
        <v>82</v>
      </c>
    </row>
    <row r="368" s="2" customFormat="1">
      <c r="A368" s="38"/>
      <c r="B368" s="39"/>
      <c r="C368" s="40"/>
      <c r="D368" s="256" t="s">
        <v>172</v>
      </c>
      <c r="E368" s="40"/>
      <c r="F368" s="260" t="s">
        <v>696</v>
      </c>
      <c r="G368" s="40"/>
      <c r="H368" s="40"/>
      <c r="I368" s="154"/>
      <c r="J368" s="40"/>
      <c r="K368" s="40"/>
      <c r="L368" s="44"/>
      <c r="M368" s="258"/>
      <c r="N368" s="259"/>
      <c r="O368" s="91"/>
      <c r="P368" s="91"/>
      <c r="Q368" s="91"/>
      <c r="R368" s="91"/>
      <c r="S368" s="91"/>
      <c r="T368" s="92"/>
      <c r="U368" s="38"/>
      <c r="V368" s="38"/>
      <c r="W368" s="38"/>
      <c r="X368" s="38"/>
      <c r="Y368" s="38"/>
      <c r="Z368" s="38"/>
      <c r="AA368" s="38"/>
      <c r="AB368" s="38"/>
      <c r="AC368" s="38"/>
      <c r="AD368" s="38"/>
      <c r="AE368" s="38"/>
      <c r="AT368" s="17" t="s">
        <v>172</v>
      </c>
      <c r="AU368" s="17" t="s">
        <v>82</v>
      </c>
    </row>
    <row r="369" s="13" customFormat="1">
      <c r="A369" s="13"/>
      <c r="B369" s="261"/>
      <c r="C369" s="262"/>
      <c r="D369" s="256" t="s">
        <v>174</v>
      </c>
      <c r="E369" s="263" t="s">
        <v>1</v>
      </c>
      <c r="F369" s="264" t="s">
        <v>2009</v>
      </c>
      <c r="G369" s="262"/>
      <c r="H369" s="263" t="s">
        <v>1</v>
      </c>
      <c r="I369" s="265"/>
      <c r="J369" s="262"/>
      <c r="K369" s="262"/>
      <c r="L369" s="266"/>
      <c r="M369" s="267"/>
      <c r="N369" s="268"/>
      <c r="O369" s="268"/>
      <c r="P369" s="268"/>
      <c r="Q369" s="268"/>
      <c r="R369" s="268"/>
      <c r="S369" s="268"/>
      <c r="T369" s="269"/>
      <c r="U369" s="13"/>
      <c r="V369" s="13"/>
      <c r="W369" s="13"/>
      <c r="X369" s="13"/>
      <c r="Y369" s="13"/>
      <c r="Z369" s="13"/>
      <c r="AA369" s="13"/>
      <c r="AB369" s="13"/>
      <c r="AC369" s="13"/>
      <c r="AD369" s="13"/>
      <c r="AE369" s="13"/>
      <c r="AT369" s="270" t="s">
        <v>174</v>
      </c>
      <c r="AU369" s="270" t="s">
        <v>82</v>
      </c>
      <c r="AV369" s="13" t="s">
        <v>80</v>
      </c>
      <c r="AW369" s="13" t="s">
        <v>30</v>
      </c>
      <c r="AX369" s="13" t="s">
        <v>73</v>
      </c>
      <c r="AY369" s="270" t="s">
        <v>161</v>
      </c>
    </row>
    <row r="370" s="14" customFormat="1">
      <c r="A370" s="14"/>
      <c r="B370" s="271"/>
      <c r="C370" s="272"/>
      <c r="D370" s="256" t="s">
        <v>174</v>
      </c>
      <c r="E370" s="273" t="s">
        <v>1</v>
      </c>
      <c r="F370" s="274" t="s">
        <v>2010</v>
      </c>
      <c r="G370" s="272"/>
      <c r="H370" s="275">
        <v>3.8980000000000001</v>
      </c>
      <c r="I370" s="276"/>
      <c r="J370" s="272"/>
      <c r="K370" s="272"/>
      <c r="L370" s="277"/>
      <c r="M370" s="278"/>
      <c r="N370" s="279"/>
      <c r="O370" s="279"/>
      <c r="P370" s="279"/>
      <c r="Q370" s="279"/>
      <c r="R370" s="279"/>
      <c r="S370" s="279"/>
      <c r="T370" s="280"/>
      <c r="U370" s="14"/>
      <c r="V370" s="14"/>
      <c r="W370" s="14"/>
      <c r="X370" s="14"/>
      <c r="Y370" s="14"/>
      <c r="Z370" s="14"/>
      <c r="AA370" s="14"/>
      <c r="AB370" s="14"/>
      <c r="AC370" s="14"/>
      <c r="AD370" s="14"/>
      <c r="AE370" s="14"/>
      <c r="AT370" s="281" t="s">
        <v>174</v>
      </c>
      <c r="AU370" s="281" t="s">
        <v>82</v>
      </c>
      <c r="AV370" s="14" t="s">
        <v>82</v>
      </c>
      <c r="AW370" s="14" t="s">
        <v>30</v>
      </c>
      <c r="AX370" s="14" t="s">
        <v>80</v>
      </c>
      <c r="AY370" s="281" t="s">
        <v>161</v>
      </c>
    </row>
    <row r="371" s="2" customFormat="1" ht="24" customHeight="1">
      <c r="A371" s="38"/>
      <c r="B371" s="39"/>
      <c r="C371" s="243" t="s">
        <v>548</v>
      </c>
      <c r="D371" s="243" t="s">
        <v>163</v>
      </c>
      <c r="E371" s="244" t="s">
        <v>712</v>
      </c>
      <c r="F371" s="245" t="s">
        <v>713</v>
      </c>
      <c r="G371" s="246" t="s">
        <v>282</v>
      </c>
      <c r="H371" s="247">
        <v>68.128</v>
      </c>
      <c r="I371" s="248"/>
      <c r="J371" s="249">
        <f>ROUND(I371*H371,2)</f>
        <v>0</v>
      </c>
      <c r="K371" s="245" t="s">
        <v>167</v>
      </c>
      <c r="L371" s="44"/>
      <c r="M371" s="250" t="s">
        <v>1</v>
      </c>
      <c r="N371" s="251" t="s">
        <v>38</v>
      </c>
      <c r="O371" s="91"/>
      <c r="P371" s="252">
        <f>O371*H371</f>
        <v>0</v>
      </c>
      <c r="Q371" s="252">
        <v>0</v>
      </c>
      <c r="R371" s="252">
        <f>Q371*H371</f>
        <v>0</v>
      </c>
      <c r="S371" s="252">
        <v>0</v>
      </c>
      <c r="T371" s="253">
        <f>S371*H371</f>
        <v>0</v>
      </c>
      <c r="U371" s="38"/>
      <c r="V371" s="38"/>
      <c r="W371" s="38"/>
      <c r="X371" s="38"/>
      <c r="Y371" s="38"/>
      <c r="Z371" s="38"/>
      <c r="AA371" s="38"/>
      <c r="AB371" s="38"/>
      <c r="AC371" s="38"/>
      <c r="AD371" s="38"/>
      <c r="AE371" s="38"/>
      <c r="AR371" s="254" t="s">
        <v>168</v>
      </c>
      <c r="AT371" s="254" t="s">
        <v>163</v>
      </c>
      <c r="AU371" s="254" t="s">
        <v>82</v>
      </c>
      <c r="AY371" s="17" t="s">
        <v>161</v>
      </c>
      <c r="BE371" s="255">
        <f>IF(N371="základní",J371,0)</f>
        <v>0</v>
      </c>
      <c r="BF371" s="255">
        <f>IF(N371="snížená",J371,0)</f>
        <v>0</v>
      </c>
      <c r="BG371" s="255">
        <f>IF(N371="zákl. přenesená",J371,0)</f>
        <v>0</v>
      </c>
      <c r="BH371" s="255">
        <f>IF(N371="sníž. přenesená",J371,0)</f>
        <v>0</v>
      </c>
      <c r="BI371" s="255">
        <f>IF(N371="nulová",J371,0)</f>
        <v>0</v>
      </c>
      <c r="BJ371" s="17" t="s">
        <v>80</v>
      </c>
      <c r="BK371" s="255">
        <f>ROUND(I371*H371,2)</f>
        <v>0</v>
      </c>
      <c r="BL371" s="17" t="s">
        <v>168</v>
      </c>
      <c r="BM371" s="254" t="s">
        <v>2011</v>
      </c>
    </row>
    <row r="372" s="2" customFormat="1">
      <c r="A372" s="38"/>
      <c r="B372" s="39"/>
      <c r="C372" s="40"/>
      <c r="D372" s="256" t="s">
        <v>170</v>
      </c>
      <c r="E372" s="40"/>
      <c r="F372" s="257" t="s">
        <v>715</v>
      </c>
      <c r="G372" s="40"/>
      <c r="H372" s="40"/>
      <c r="I372" s="154"/>
      <c r="J372" s="40"/>
      <c r="K372" s="40"/>
      <c r="L372" s="44"/>
      <c r="M372" s="258"/>
      <c r="N372" s="259"/>
      <c r="O372" s="91"/>
      <c r="P372" s="91"/>
      <c r="Q372" s="91"/>
      <c r="R372" s="91"/>
      <c r="S372" s="91"/>
      <c r="T372" s="92"/>
      <c r="U372" s="38"/>
      <c r="V372" s="38"/>
      <c r="W372" s="38"/>
      <c r="X372" s="38"/>
      <c r="Y372" s="38"/>
      <c r="Z372" s="38"/>
      <c r="AA372" s="38"/>
      <c r="AB372" s="38"/>
      <c r="AC372" s="38"/>
      <c r="AD372" s="38"/>
      <c r="AE372" s="38"/>
      <c r="AT372" s="17" t="s">
        <v>170</v>
      </c>
      <c r="AU372" s="17" t="s">
        <v>82</v>
      </c>
    </row>
    <row r="373" s="2" customFormat="1">
      <c r="A373" s="38"/>
      <c r="B373" s="39"/>
      <c r="C373" s="40"/>
      <c r="D373" s="256" t="s">
        <v>172</v>
      </c>
      <c r="E373" s="40"/>
      <c r="F373" s="260" t="s">
        <v>716</v>
      </c>
      <c r="G373" s="40"/>
      <c r="H373" s="40"/>
      <c r="I373" s="154"/>
      <c r="J373" s="40"/>
      <c r="K373" s="40"/>
      <c r="L373" s="44"/>
      <c r="M373" s="258"/>
      <c r="N373" s="259"/>
      <c r="O373" s="91"/>
      <c r="P373" s="91"/>
      <c r="Q373" s="91"/>
      <c r="R373" s="91"/>
      <c r="S373" s="91"/>
      <c r="T373" s="92"/>
      <c r="U373" s="38"/>
      <c r="V373" s="38"/>
      <c r="W373" s="38"/>
      <c r="X373" s="38"/>
      <c r="Y373" s="38"/>
      <c r="Z373" s="38"/>
      <c r="AA373" s="38"/>
      <c r="AB373" s="38"/>
      <c r="AC373" s="38"/>
      <c r="AD373" s="38"/>
      <c r="AE373" s="38"/>
      <c r="AT373" s="17" t="s">
        <v>172</v>
      </c>
      <c r="AU373" s="17" t="s">
        <v>82</v>
      </c>
    </row>
    <row r="374" s="13" customFormat="1">
      <c r="A374" s="13"/>
      <c r="B374" s="261"/>
      <c r="C374" s="262"/>
      <c r="D374" s="256" t="s">
        <v>174</v>
      </c>
      <c r="E374" s="263" t="s">
        <v>1</v>
      </c>
      <c r="F374" s="264" t="s">
        <v>717</v>
      </c>
      <c r="G374" s="262"/>
      <c r="H374" s="263" t="s">
        <v>1</v>
      </c>
      <c r="I374" s="265"/>
      <c r="J374" s="262"/>
      <c r="K374" s="262"/>
      <c r="L374" s="266"/>
      <c r="M374" s="267"/>
      <c r="N374" s="268"/>
      <c r="O374" s="268"/>
      <c r="P374" s="268"/>
      <c r="Q374" s="268"/>
      <c r="R374" s="268"/>
      <c r="S374" s="268"/>
      <c r="T374" s="269"/>
      <c r="U374" s="13"/>
      <c r="V374" s="13"/>
      <c r="W374" s="13"/>
      <c r="X374" s="13"/>
      <c r="Y374" s="13"/>
      <c r="Z374" s="13"/>
      <c r="AA374" s="13"/>
      <c r="AB374" s="13"/>
      <c r="AC374" s="13"/>
      <c r="AD374" s="13"/>
      <c r="AE374" s="13"/>
      <c r="AT374" s="270" t="s">
        <v>174</v>
      </c>
      <c r="AU374" s="270" t="s">
        <v>82</v>
      </c>
      <c r="AV374" s="13" t="s">
        <v>80</v>
      </c>
      <c r="AW374" s="13" t="s">
        <v>30</v>
      </c>
      <c r="AX374" s="13" t="s">
        <v>73</v>
      </c>
      <c r="AY374" s="270" t="s">
        <v>161</v>
      </c>
    </row>
    <row r="375" s="14" customFormat="1">
      <c r="A375" s="14"/>
      <c r="B375" s="271"/>
      <c r="C375" s="272"/>
      <c r="D375" s="256" t="s">
        <v>174</v>
      </c>
      <c r="E375" s="273" t="s">
        <v>1</v>
      </c>
      <c r="F375" s="274" t="s">
        <v>2012</v>
      </c>
      <c r="G375" s="272"/>
      <c r="H375" s="275">
        <v>67.997</v>
      </c>
      <c r="I375" s="276"/>
      <c r="J375" s="272"/>
      <c r="K375" s="272"/>
      <c r="L375" s="277"/>
      <c r="M375" s="278"/>
      <c r="N375" s="279"/>
      <c r="O375" s="279"/>
      <c r="P375" s="279"/>
      <c r="Q375" s="279"/>
      <c r="R375" s="279"/>
      <c r="S375" s="279"/>
      <c r="T375" s="280"/>
      <c r="U375" s="14"/>
      <c r="V375" s="14"/>
      <c r="W375" s="14"/>
      <c r="X375" s="14"/>
      <c r="Y375" s="14"/>
      <c r="Z375" s="14"/>
      <c r="AA375" s="14"/>
      <c r="AB375" s="14"/>
      <c r="AC375" s="14"/>
      <c r="AD375" s="14"/>
      <c r="AE375" s="14"/>
      <c r="AT375" s="281" t="s">
        <v>174</v>
      </c>
      <c r="AU375" s="281" t="s">
        <v>82</v>
      </c>
      <c r="AV375" s="14" t="s">
        <v>82</v>
      </c>
      <c r="AW375" s="14" t="s">
        <v>30</v>
      </c>
      <c r="AX375" s="14" t="s">
        <v>73</v>
      </c>
      <c r="AY375" s="281" t="s">
        <v>161</v>
      </c>
    </row>
    <row r="376" s="13" customFormat="1">
      <c r="A376" s="13"/>
      <c r="B376" s="261"/>
      <c r="C376" s="262"/>
      <c r="D376" s="256" t="s">
        <v>174</v>
      </c>
      <c r="E376" s="263" t="s">
        <v>1</v>
      </c>
      <c r="F376" s="264" t="s">
        <v>1128</v>
      </c>
      <c r="G376" s="262"/>
      <c r="H376" s="263" t="s">
        <v>1</v>
      </c>
      <c r="I376" s="265"/>
      <c r="J376" s="262"/>
      <c r="K376" s="262"/>
      <c r="L376" s="266"/>
      <c r="M376" s="267"/>
      <c r="N376" s="268"/>
      <c r="O376" s="268"/>
      <c r="P376" s="268"/>
      <c r="Q376" s="268"/>
      <c r="R376" s="268"/>
      <c r="S376" s="268"/>
      <c r="T376" s="269"/>
      <c r="U376" s="13"/>
      <c r="V376" s="13"/>
      <c r="W376" s="13"/>
      <c r="X376" s="13"/>
      <c r="Y376" s="13"/>
      <c r="Z376" s="13"/>
      <c r="AA376" s="13"/>
      <c r="AB376" s="13"/>
      <c r="AC376" s="13"/>
      <c r="AD376" s="13"/>
      <c r="AE376" s="13"/>
      <c r="AT376" s="270" t="s">
        <v>174</v>
      </c>
      <c r="AU376" s="270" t="s">
        <v>82</v>
      </c>
      <c r="AV376" s="13" t="s">
        <v>80</v>
      </c>
      <c r="AW376" s="13" t="s">
        <v>30</v>
      </c>
      <c r="AX376" s="13" t="s">
        <v>73</v>
      </c>
      <c r="AY376" s="270" t="s">
        <v>161</v>
      </c>
    </row>
    <row r="377" s="14" customFormat="1">
      <c r="A377" s="14"/>
      <c r="B377" s="271"/>
      <c r="C377" s="272"/>
      <c r="D377" s="256" t="s">
        <v>174</v>
      </c>
      <c r="E377" s="273" t="s">
        <v>1</v>
      </c>
      <c r="F377" s="274" t="s">
        <v>2013</v>
      </c>
      <c r="G377" s="272"/>
      <c r="H377" s="275">
        <v>0.13100000000000001</v>
      </c>
      <c r="I377" s="276"/>
      <c r="J377" s="272"/>
      <c r="K377" s="272"/>
      <c r="L377" s="277"/>
      <c r="M377" s="278"/>
      <c r="N377" s="279"/>
      <c r="O377" s="279"/>
      <c r="P377" s="279"/>
      <c r="Q377" s="279"/>
      <c r="R377" s="279"/>
      <c r="S377" s="279"/>
      <c r="T377" s="280"/>
      <c r="U377" s="14"/>
      <c r="V377" s="14"/>
      <c r="W377" s="14"/>
      <c r="X377" s="14"/>
      <c r="Y377" s="14"/>
      <c r="Z377" s="14"/>
      <c r="AA377" s="14"/>
      <c r="AB377" s="14"/>
      <c r="AC377" s="14"/>
      <c r="AD377" s="14"/>
      <c r="AE377" s="14"/>
      <c r="AT377" s="281" t="s">
        <v>174</v>
      </c>
      <c r="AU377" s="281" t="s">
        <v>82</v>
      </c>
      <c r="AV377" s="14" t="s">
        <v>82</v>
      </c>
      <c r="AW377" s="14" t="s">
        <v>30</v>
      </c>
      <c r="AX377" s="14" t="s">
        <v>73</v>
      </c>
      <c r="AY377" s="281" t="s">
        <v>161</v>
      </c>
    </row>
    <row r="378" s="15" customFormat="1">
      <c r="A378" s="15"/>
      <c r="B378" s="282"/>
      <c r="C378" s="283"/>
      <c r="D378" s="256" t="s">
        <v>174</v>
      </c>
      <c r="E378" s="284" t="s">
        <v>1</v>
      </c>
      <c r="F378" s="285" t="s">
        <v>180</v>
      </c>
      <c r="G378" s="283"/>
      <c r="H378" s="286">
        <v>68.128</v>
      </c>
      <c r="I378" s="287"/>
      <c r="J378" s="283"/>
      <c r="K378" s="283"/>
      <c r="L378" s="288"/>
      <c r="M378" s="289"/>
      <c r="N378" s="290"/>
      <c r="O378" s="290"/>
      <c r="P378" s="290"/>
      <c r="Q378" s="290"/>
      <c r="R378" s="290"/>
      <c r="S378" s="290"/>
      <c r="T378" s="291"/>
      <c r="U378" s="15"/>
      <c r="V378" s="15"/>
      <c r="W378" s="15"/>
      <c r="X378" s="15"/>
      <c r="Y378" s="15"/>
      <c r="Z378" s="15"/>
      <c r="AA378" s="15"/>
      <c r="AB378" s="15"/>
      <c r="AC378" s="15"/>
      <c r="AD378" s="15"/>
      <c r="AE378" s="15"/>
      <c r="AT378" s="292" t="s">
        <v>174</v>
      </c>
      <c r="AU378" s="292" t="s">
        <v>82</v>
      </c>
      <c r="AV378" s="15" t="s">
        <v>168</v>
      </c>
      <c r="AW378" s="15" t="s">
        <v>30</v>
      </c>
      <c r="AX378" s="15" t="s">
        <v>80</v>
      </c>
      <c r="AY378" s="292" t="s">
        <v>161</v>
      </c>
    </row>
    <row r="379" s="2" customFormat="1" ht="16.5" customHeight="1">
      <c r="A379" s="38"/>
      <c r="B379" s="39"/>
      <c r="C379" s="243" t="s">
        <v>555</v>
      </c>
      <c r="D379" s="243" t="s">
        <v>163</v>
      </c>
      <c r="E379" s="244" t="s">
        <v>720</v>
      </c>
      <c r="F379" s="245" t="s">
        <v>721</v>
      </c>
      <c r="G379" s="246" t="s">
        <v>282</v>
      </c>
      <c r="H379" s="247">
        <v>1430.6880000000001</v>
      </c>
      <c r="I379" s="248"/>
      <c r="J379" s="249">
        <f>ROUND(I379*H379,2)</f>
        <v>0</v>
      </c>
      <c r="K379" s="245" t="s">
        <v>167</v>
      </c>
      <c r="L379" s="44"/>
      <c r="M379" s="250" t="s">
        <v>1</v>
      </c>
      <c r="N379" s="251" t="s">
        <v>38</v>
      </c>
      <c r="O379" s="91"/>
      <c r="P379" s="252">
        <f>O379*H379</f>
        <v>0</v>
      </c>
      <c r="Q379" s="252">
        <v>0</v>
      </c>
      <c r="R379" s="252">
        <f>Q379*H379</f>
        <v>0</v>
      </c>
      <c r="S379" s="252">
        <v>0</v>
      </c>
      <c r="T379" s="253">
        <f>S379*H379</f>
        <v>0</v>
      </c>
      <c r="U379" s="38"/>
      <c r="V379" s="38"/>
      <c r="W379" s="38"/>
      <c r="X379" s="38"/>
      <c r="Y379" s="38"/>
      <c r="Z379" s="38"/>
      <c r="AA379" s="38"/>
      <c r="AB379" s="38"/>
      <c r="AC379" s="38"/>
      <c r="AD379" s="38"/>
      <c r="AE379" s="38"/>
      <c r="AR379" s="254" t="s">
        <v>168</v>
      </c>
      <c r="AT379" s="254" t="s">
        <v>163</v>
      </c>
      <c r="AU379" s="254" t="s">
        <v>82</v>
      </c>
      <c r="AY379" s="17" t="s">
        <v>161</v>
      </c>
      <c r="BE379" s="255">
        <f>IF(N379="základní",J379,0)</f>
        <v>0</v>
      </c>
      <c r="BF379" s="255">
        <f>IF(N379="snížená",J379,0)</f>
        <v>0</v>
      </c>
      <c r="BG379" s="255">
        <f>IF(N379="zákl. přenesená",J379,0)</f>
        <v>0</v>
      </c>
      <c r="BH379" s="255">
        <f>IF(N379="sníž. přenesená",J379,0)</f>
        <v>0</v>
      </c>
      <c r="BI379" s="255">
        <f>IF(N379="nulová",J379,0)</f>
        <v>0</v>
      </c>
      <c r="BJ379" s="17" t="s">
        <v>80</v>
      </c>
      <c r="BK379" s="255">
        <f>ROUND(I379*H379,2)</f>
        <v>0</v>
      </c>
      <c r="BL379" s="17" t="s">
        <v>168</v>
      </c>
      <c r="BM379" s="254" t="s">
        <v>2014</v>
      </c>
    </row>
    <row r="380" s="2" customFormat="1">
      <c r="A380" s="38"/>
      <c r="B380" s="39"/>
      <c r="C380" s="40"/>
      <c r="D380" s="256" t="s">
        <v>170</v>
      </c>
      <c r="E380" s="40"/>
      <c r="F380" s="257" t="s">
        <v>723</v>
      </c>
      <c r="G380" s="40"/>
      <c r="H380" s="40"/>
      <c r="I380" s="154"/>
      <c r="J380" s="40"/>
      <c r="K380" s="40"/>
      <c r="L380" s="44"/>
      <c r="M380" s="258"/>
      <c r="N380" s="259"/>
      <c r="O380" s="91"/>
      <c r="P380" s="91"/>
      <c r="Q380" s="91"/>
      <c r="R380" s="91"/>
      <c r="S380" s="91"/>
      <c r="T380" s="92"/>
      <c r="U380" s="38"/>
      <c r="V380" s="38"/>
      <c r="W380" s="38"/>
      <c r="X380" s="38"/>
      <c r="Y380" s="38"/>
      <c r="Z380" s="38"/>
      <c r="AA380" s="38"/>
      <c r="AB380" s="38"/>
      <c r="AC380" s="38"/>
      <c r="AD380" s="38"/>
      <c r="AE380" s="38"/>
      <c r="AT380" s="17" t="s">
        <v>170</v>
      </c>
      <c r="AU380" s="17" t="s">
        <v>82</v>
      </c>
    </row>
    <row r="381" s="2" customFormat="1">
      <c r="A381" s="38"/>
      <c r="B381" s="39"/>
      <c r="C381" s="40"/>
      <c r="D381" s="256" t="s">
        <v>172</v>
      </c>
      <c r="E381" s="40"/>
      <c r="F381" s="260" t="s">
        <v>716</v>
      </c>
      <c r="G381" s="40"/>
      <c r="H381" s="40"/>
      <c r="I381" s="154"/>
      <c r="J381" s="40"/>
      <c r="K381" s="40"/>
      <c r="L381" s="44"/>
      <c r="M381" s="258"/>
      <c r="N381" s="259"/>
      <c r="O381" s="91"/>
      <c r="P381" s="91"/>
      <c r="Q381" s="91"/>
      <c r="R381" s="91"/>
      <c r="S381" s="91"/>
      <c r="T381" s="92"/>
      <c r="U381" s="38"/>
      <c r="V381" s="38"/>
      <c r="W381" s="38"/>
      <c r="X381" s="38"/>
      <c r="Y381" s="38"/>
      <c r="Z381" s="38"/>
      <c r="AA381" s="38"/>
      <c r="AB381" s="38"/>
      <c r="AC381" s="38"/>
      <c r="AD381" s="38"/>
      <c r="AE381" s="38"/>
      <c r="AT381" s="17" t="s">
        <v>172</v>
      </c>
      <c r="AU381" s="17" t="s">
        <v>82</v>
      </c>
    </row>
    <row r="382" s="2" customFormat="1">
      <c r="A382" s="38"/>
      <c r="B382" s="39"/>
      <c r="C382" s="40"/>
      <c r="D382" s="256" t="s">
        <v>195</v>
      </c>
      <c r="E382" s="40"/>
      <c r="F382" s="260" t="s">
        <v>1868</v>
      </c>
      <c r="G382" s="40"/>
      <c r="H382" s="40"/>
      <c r="I382" s="154"/>
      <c r="J382" s="40"/>
      <c r="K382" s="40"/>
      <c r="L382" s="44"/>
      <c r="M382" s="258"/>
      <c r="N382" s="259"/>
      <c r="O382" s="91"/>
      <c r="P382" s="91"/>
      <c r="Q382" s="91"/>
      <c r="R382" s="91"/>
      <c r="S382" s="91"/>
      <c r="T382" s="92"/>
      <c r="U382" s="38"/>
      <c r="V382" s="38"/>
      <c r="W382" s="38"/>
      <c r="X382" s="38"/>
      <c r="Y382" s="38"/>
      <c r="Z382" s="38"/>
      <c r="AA382" s="38"/>
      <c r="AB382" s="38"/>
      <c r="AC382" s="38"/>
      <c r="AD382" s="38"/>
      <c r="AE382" s="38"/>
      <c r="AT382" s="17" t="s">
        <v>195</v>
      </c>
      <c r="AU382" s="17" t="s">
        <v>82</v>
      </c>
    </row>
    <row r="383" s="14" customFormat="1">
      <c r="A383" s="14"/>
      <c r="B383" s="271"/>
      <c r="C383" s="272"/>
      <c r="D383" s="256" t="s">
        <v>174</v>
      </c>
      <c r="E383" s="273" t="s">
        <v>1</v>
      </c>
      <c r="F383" s="274" t="s">
        <v>2015</v>
      </c>
      <c r="G383" s="272"/>
      <c r="H383" s="275">
        <v>1430.6880000000001</v>
      </c>
      <c r="I383" s="276"/>
      <c r="J383" s="272"/>
      <c r="K383" s="272"/>
      <c r="L383" s="277"/>
      <c r="M383" s="278"/>
      <c r="N383" s="279"/>
      <c r="O383" s="279"/>
      <c r="P383" s="279"/>
      <c r="Q383" s="279"/>
      <c r="R383" s="279"/>
      <c r="S383" s="279"/>
      <c r="T383" s="280"/>
      <c r="U383" s="14"/>
      <c r="V383" s="14"/>
      <c r="W383" s="14"/>
      <c r="X383" s="14"/>
      <c r="Y383" s="14"/>
      <c r="Z383" s="14"/>
      <c r="AA383" s="14"/>
      <c r="AB383" s="14"/>
      <c r="AC383" s="14"/>
      <c r="AD383" s="14"/>
      <c r="AE383" s="14"/>
      <c r="AT383" s="281" t="s">
        <v>174</v>
      </c>
      <c r="AU383" s="281" t="s">
        <v>82</v>
      </c>
      <c r="AV383" s="14" t="s">
        <v>82</v>
      </c>
      <c r="AW383" s="14" t="s">
        <v>30</v>
      </c>
      <c r="AX383" s="14" t="s">
        <v>80</v>
      </c>
      <c r="AY383" s="281" t="s">
        <v>161</v>
      </c>
    </row>
    <row r="384" s="2" customFormat="1" ht="24" customHeight="1">
      <c r="A384" s="38"/>
      <c r="B384" s="39"/>
      <c r="C384" s="243" t="s">
        <v>561</v>
      </c>
      <c r="D384" s="243" t="s">
        <v>163</v>
      </c>
      <c r="E384" s="244" t="s">
        <v>726</v>
      </c>
      <c r="F384" s="245" t="s">
        <v>727</v>
      </c>
      <c r="G384" s="246" t="s">
        <v>282</v>
      </c>
      <c r="H384" s="247">
        <v>68.128</v>
      </c>
      <c r="I384" s="248"/>
      <c r="J384" s="249">
        <f>ROUND(I384*H384,2)</f>
        <v>0</v>
      </c>
      <c r="K384" s="245" t="s">
        <v>167</v>
      </c>
      <c r="L384" s="44"/>
      <c r="M384" s="250" t="s">
        <v>1</v>
      </c>
      <c r="N384" s="251" t="s">
        <v>38</v>
      </c>
      <c r="O384" s="91"/>
      <c r="P384" s="252">
        <f>O384*H384</f>
        <v>0</v>
      </c>
      <c r="Q384" s="252">
        <v>0</v>
      </c>
      <c r="R384" s="252">
        <f>Q384*H384</f>
        <v>0</v>
      </c>
      <c r="S384" s="252">
        <v>0</v>
      </c>
      <c r="T384" s="253">
        <f>S384*H384</f>
        <v>0</v>
      </c>
      <c r="U384" s="38"/>
      <c r="V384" s="38"/>
      <c r="W384" s="38"/>
      <c r="X384" s="38"/>
      <c r="Y384" s="38"/>
      <c r="Z384" s="38"/>
      <c r="AA384" s="38"/>
      <c r="AB384" s="38"/>
      <c r="AC384" s="38"/>
      <c r="AD384" s="38"/>
      <c r="AE384" s="38"/>
      <c r="AR384" s="254" t="s">
        <v>168</v>
      </c>
      <c r="AT384" s="254" t="s">
        <v>163</v>
      </c>
      <c r="AU384" s="254" t="s">
        <v>82</v>
      </c>
      <c r="AY384" s="17" t="s">
        <v>161</v>
      </c>
      <c r="BE384" s="255">
        <f>IF(N384="základní",J384,0)</f>
        <v>0</v>
      </c>
      <c r="BF384" s="255">
        <f>IF(N384="snížená",J384,0)</f>
        <v>0</v>
      </c>
      <c r="BG384" s="255">
        <f>IF(N384="zákl. přenesená",J384,0)</f>
        <v>0</v>
      </c>
      <c r="BH384" s="255">
        <f>IF(N384="sníž. přenesená",J384,0)</f>
        <v>0</v>
      </c>
      <c r="BI384" s="255">
        <f>IF(N384="nulová",J384,0)</f>
        <v>0</v>
      </c>
      <c r="BJ384" s="17" t="s">
        <v>80</v>
      </c>
      <c r="BK384" s="255">
        <f>ROUND(I384*H384,2)</f>
        <v>0</v>
      </c>
      <c r="BL384" s="17" t="s">
        <v>168</v>
      </c>
      <c r="BM384" s="254" t="s">
        <v>2016</v>
      </c>
    </row>
    <row r="385" s="2" customFormat="1">
      <c r="A385" s="38"/>
      <c r="B385" s="39"/>
      <c r="C385" s="40"/>
      <c r="D385" s="256" t="s">
        <v>170</v>
      </c>
      <c r="E385" s="40"/>
      <c r="F385" s="257" t="s">
        <v>729</v>
      </c>
      <c r="G385" s="40"/>
      <c r="H385" s="40"/>
      <c r="I385" s="154"/>
      <c r="J385" s="40"/>
      <c r="K385" s="40"/>
      <c r="L385" s="44"/>
      <c r="M385" s="258"/>
      <c r="N385" s="259"/>
      <c r="O385" s="91"/>
      <c r="P385" s="91"/>
      <c r="Q385" s="91"/>
      <c r="R385" s="91"/>
      <c r="S385" s="91"/>
      <c r="T385" s="92"/>
      <c r="U385" s="38"/>
      <c r="V385" s="38"/>
      <c r="W385" s="38"/>
      <c r="X385" s="38"/>
      <c r="Y385" s="38"/>
      <c r="Z385" s="38"/>
      <c r="AA385" s="38"/>
      <c r="AB385" s="38"/>
      <c r="AC385" s="38"/>
      <c r="AD385" s="38"/>
      <c r="AE385" s="38"/>
      <c r="AT385" s="17" t="s">
        <v>170</v>
      </c>
      <c r="AU385" s="17" t="s">
        <v>82</v>
      </c>
    </row>
    <row r="386" s="2" customFormat="1" ht="24" customHeight="1">
      <c r="A386" s="38"/>
      <c r="B386" s="39"/>
      <c r="C386" s="243" t="s">
        <v>567</v>
      </c>
      <c r="D386" s="243" t="s">
        <v>163</v>
      </c>
      <c r="E386" s="244" t="s">
        <v>2017</v>
      </c>
      <c r="F386" s="245" t="s">
        <v>732</v>
      </c>
      <c r="G386" s="246" t="s">
        <v>282</v>
      </c>
      <c r="H386" s="247">
        <v>63.942999999999998</v>
      </c>
      <c r="I386" s="248"/>
      <c r="J386" s="249">
        <f>ROUND(I386*H386,2)</f>
        <v>0</v>
      </c>
      <c r="K386" s="245" t="s">
        <v>167</v>
      </c>
      <c r="L386" s="44"/>
      <c r="M386" s="250" t="s">
        <v>1</v>
      </c>
      <c r="N386" s="251" t="s">
        <v>38</v>
      </c>
      <c r="O386" s="91"/>
      <c r="P386" s="252">
        <f>O386*H386</f>
        <v>0</v>
      </c>
      <c r="Q386" s="252">
        <v>0</v>
      </c>
      <c r="R386" s="252">
        <f>Q386*H386</f>
        <v>0</v>
      </c>
      <c r="S386" s="252">
        <v>0</v>
      </c>
      <c r="T386" s="253">
        <f>S386*H386</f>
        <v>0</v>
      </c>
      <c r="U386" s="38"/>
      <c r="V386" s="38"/>
      <c r="W386" s="38"/>
      <c r="X386" s="38"/>
      <c r="Y386" s="38"/>
      <c r="Z386" s="38"/>
      <c r="AA386" s="38"/>
      <c r="AB386" s="38"/>
      <c r="AC386" s="38"/>
      <c r="AD386" s="38"/>
      <c r="AE386" s="38"/>
      <c r="AR386" s="254" t="s">
        <v>168</v>
      </c>
      <c r="AT386" s="254" t="s">
        <v>163</v>
      </c>
      <c r="AU386" s="254" t="s">
        <v>82</v>
      </c>
      <c r="AY386" s="17" t="s">
        <v>161</v>
      </c>
      <c r="BE386" s="255">
        <f>IF(N386="základní",J386,0)</f>
        <v>0</v>
      </c>
      <c r="BF386" s="255">
        <f>IF(N386="snížená",J386,0)</f>
        <v>0</v>
      </c>
      <c r="BG386" s="255">
        <f>IF(N386="zákl. přenesená",J386,0)</f>
        <v>0</v>
      </c>
      <c r="BH386" s="255">
        <f>IF(N386="sníž. přenesená",J386,0)</f>
        <v>0</v>
      </c>
      <c r="BI386" s="255">
        <f>IF(N386="nulová",J386,0)</f>
        <v>0</v>
      </c>
      <c r="BJ386" s="17" t="s">
        <v>80</v>
      </c>
      <c r="BK386" s="255">
        <f>ROUND(I386*H386,2)</f>
        <v>0</v>
      </c>
      <c r="BL386" s="17" t="s">
        <v>168</v>
      </c>
      <c r="BM386" s="254" t="s">
        <v>2018</v>
      </c>
    </row>
    <row r="387" s="2" customFormat="1">
      <c r="A387" s="38"/>
      <c r="B387" s="39"/>
      <c r="C387" s="40"/>
      <c r="D387" s="256" t="s">
        <v>170</v>
      </c>
      <c r="E387" s="40"/>
      <c r="F387" s="257" t="s">
        <v>284</v>
      </c>
      <c r="G387" s="40"/>
      <c r="H387" s="40"/>
      <c r="I387" s="154"/>
      <c r="J387" s="40"/>
      <c r="K387" s="40"/>
      <c r="L387" s="44"/>
      <c r="M387" s="258"/>
      <c r="N387" s="259"/>
      <c r="O387" s="91"/>
      <c r="P387" s="91"/>
      <c r="Q387" s="91"/>
      <c r="R387" s="91"/>
      <c r="S387" s="91"/>
      <c r="T387" s="92"/>
      <c r="U387" s="38"/>
      <c r="V387" s="38"/>
      <c r="W387" s="38"/>
      <c r="X387" s="38"/>
      <c r="Y387" s="38"/>
      <c r="Z387" s="38"/>
      <c r="AA387" s="38"/>
      <c r="AB387" s="38"/>
      <c r="AC387" s="38"/>
      <c r="AD387" s="38"/>
      <c r="AE387" s="38"/>
      <c r="AT387" s="17" t="s">
        <v>170</v>
      </c>
      <c r="AU387" s="17" t="s">
        <v>82</v>
      </c>
    </row>
    <row r="388" s="2" customFormat="1">
      <c r="A388" s="38"/>
      <c r="B388" s="39"/>
      <c r="C388" s="40"/>
      <c r="D388" s="256" t="s">
        <v>172</v>
      </c>
      <c r="E388" s="40"/>
      <c r="F388" s="260" t="s">
        <v>696</v>
      </c>
      <c r="G388" s="40"/>
      <c r="H388" s="40"/>
      <c r="I388" s="154"/>
      <c r="J388" s="40"/>
      <c r="K388" s="40"/>
      <c r="L388" s="44"/>
      <c r="M388" s="258"/>
      <c r="N388" s="259"/>
      <c r="O388" s="91"/>
      <c r="P388" s="91"/>
      <c r="Q388" s="91"/>
      <c r="R388" s="91"/>
      <c r="S388" s="91"/>
      <c r="T388" s="92"/>
      <c r="U388" s="38"/>
      <c r="V388" s="38"/>
      <c r="W388" s="38"/>
      <c r="X388" s="38"/>
      <c r="Y388" s="38"/>
      <c r="Z388" s="38"/>
      <c r="AA388" s="38"/>
      <c r="AB388" s="38"/>
      <c r="AC388" s="38"/>
      <c r="AD388" s="38"/>
      <c r="AE388" s="38"/>
      <c r="AT388" s="17" t="s">
        <v>172</v>
      </c>
      <c r="AU388" s="17" t="s">
        <v>82</v>
      </c>
    </row>
    <row r="389" s="13" customFormat="1">
      <c r="A389" s="13"/>
      <c r="B389" s="261"/>
      <c r="C389" s="262"/>
      <c r="D389" s="256" t="s">
        <v>174</v>
      </c>
      <c r="E389" s="263" t="s">
        <v>1</v>
      </c>
      <c r="F389" s="264" t="s">
        <v>1124</v>
      </c>
      <c r="G389" s="262"/>
      <c r="H389" s="263" t="s">
        <v>1</v>
      </c>
      <c r="I389" s="265"/>
      <c r="J389" s="262"/>
      <c r="K389" s="262"/>
      <c r="L389" s="266"/>
      <c r="M389" s="267"/>
      <c r="N389" s="268"/>
      <c r="O389" s="268"/>
      <c r="P389" s="268"/>
      <c r="Q389" s="268"/>
      <c r="R389" s="268"/>
      <c r="S389" s="268"/>
      <c r="T389" s="269"/>
      <c r="U389" s="13"/>
      <c r="V389" s="13"/>
      <c r="W389" s="13"/>
      <c r="X389" s="13"/>
      <c r="Y389" s="13"/>
      <c r="Z389" s="13"/>
      <c r="AA389" s="13"/>
      <c r="AB389" s="13"/>
      <c r="AC389" s="13"/>
      <c r="AD389" s="13"/>
      <c r="AE389" s="13"/>
      <c r="AT389" s="270" t="s">
        <v>174</v>
      </c>
      <c r="AU389" s="270" t="s">
        <v>82</v>
      </c>
      <c r="AV389" s="13" t="s">
        <v>80</v>
      </c>
      <c r="AW389" s="13" t="s">
        <v>30</v>
      </c>
      <c r="AX389" s="13" t="s">
        <v>73</v>
      </c>
      <c r="AY389" s="270" t="s">
        <v>161</v>
      </c>
    </row>
    <row r="390" s="14" customFormat="1">
      <c r="A390" s="14"/>
      <c r="B390" s="271"/>
      <c r="C390" s="272"/>
      <c r="D390" s="256" t="s">
        <v>174</v>
      </c>
      <c r="E390" s="273" t="s">
        <v>1</v>
      </c>
      <c r="F390" s="274" t="s">
        <v>2019</v>
      </c>
      <c r="G390" s="272"/>
      <c r="H390" s="275">
        <v>63.942999999999998</v>
      </c>
      <c r="I390" s="276"/>
      <c r="J390" s="272"/>
      <c r="K390" s="272"/>
      <c r="L390" s="277"/>
      <c r="M390" s="278"/>
      <c r="N390" s="279"/>
      <c r="O390" s="279"/>
      <c r="P390" s="279"/>
      <c r="Q390" s="279"/>
      <c r="R390" s="279"/>
      <c r="S390" s="279"/>
      <c r="T390" s="280"/>
      <c r="U390" s="14"/>
      <c r="V390" s="14"/>
      <c r="W390" s="14"/>
      <c r="X390" s="14"/>
      <c r="Y390" s="14"/>
      <c r="Z390" s="14"/>
      <c r="AA390" s="14"/>
      <c r="AB390" s="14"/>
      <c r="AC390" s="14"/>
      <c r="AD390" s="14"/>
      <c r="AE390" s="14"/>
      <c r="AT390" s="281" t="s">
        <v>174</v>
      </c>
      <c r="AU390" s="281" t="s">
        <v>82</v>
      </c>
      <c r="AV390" s="14" t="s">
        <v>82</v>
      </c>
      <c r="AW390" s="14" t="s">
        <v>30</v>
      </c>
      <c r="AX390" s="14" t="s">
        <v>80</v>
      </c>
      <c r="AY390" s="281" t="s">
        <v>161</v>
      </c>
    </row>
    <row r="391" s="12" customFormat="1" ht="22.8" customHeight="1">
      <c r="A391" s="12"/>
      <c r="B391" s="227"/>
      <c r="C391" s="228"/>
      <c r="D391" s="229" t="s">
        <v>72</v>
      </c>
      <c r="E391" s="241" t="s">
        <v>739</v>
      </c>
      <c r="F391" s="241" t="s">
        <v>740</v>
      </c>
      <c r="G391" s="228"/>
      <c r="H391" s="228"/>
      <c r="I391" s="231"/>
      <c r="J391" s="242">
        <f>BK391</f>
        <v>0</v>
      </c>
      <c r="K391" s="228"/>
      <c r="L391" s="233"/>
      <c r="M391" s="234"/>
      <c r="N391" s="235"/>
      <c r="O391" s="235"/>
      <c r="P391" s="236">
        <f>SUM(P392:P395)</f>
        <v>0</v>
      </c>
      <c r="Q391" s="235"/>
      <c r="R391" s="236">
        <f>SUM(R392:R395)</f>
        <v>0</v>
      </c>
      <c r="S391" s="235"/>
      <c r="T391" s="237">
        <f>SUM(T392:T395)</f>
        <v>0</v>
      </c>
      <c r="U391" s="12"/>
      <c r="V391" s="12"/>
      <c r="W391" s="12"/>
      <c r="X391" s="12"/>
      <c r="Y391" s="12"/>
      <c r="Z391" s="12"/>
      <c r="AA391" s="12"/>
      <c r="AB391" s="12"/>
      <c r="AC391" s="12"/>
      <c r="AD391" s="12"/>
      <c r="AE391" s="12"/>
      <c r="AR391" s="238" t="s">
        <v>80</v>
      </c>
      <c r="AT391" s="239" t="s">
        <v>72</v>
      </c>
      <c r="AU391" s="239" t="s">
        <v>80</v>
      </c>
      <c r="AY391" s="238" t="s">
        <v>161</v>
      </c>
      <c r="BK391" s="240">
        <f>SUM(BK392:BK395)</f>
        <v>0</v>
      </c>
    </row>
    <row r="392" s="2" customFormat="1" ht="24" customHeight="1">
      <c r="A392" s="38"/>
      <c r="B392" s="39"/>
      <c r="C392" s="243" t="s">
        <v>575</v>
      </c>
      <c r="D392" s="243" t="s">
        <v>163</v>
      </c>
      <c r="E392" s="244" t="s">
        <v>2020</v>
      </c>
      <c r="F392" s="245" t="s">
        <v>2021</v>
      </c>
      <c r="G392" s="246" t="s">
        <v>282</v>
      </c>
      <c r="H392" s="247">
        <v>117.614</v>
      </c>
      <c r="I392" s="248"/>
      <c r="J392" s="249">
        <f>ROUND(I392*H392,2)</f>
        <v>0</v>
      </c>
      <c r="K392" s="245" t="s">
        <v>167</v>
      </c>
      <c r="L392" s="44"/>
      <c r="M392" s="250" t="s">
        <v>1</v>
      </c>
      <c r="N392" s="251" t="s">
        <v>38</v>
      </c>
      <c r="O392" s="91"/>
      <c r="P392" s="252">
        <f>O392*H392</f>
        <v>0</v>
      </c>
      <c r="Q392" s="252">
        <v>0</v>
      </c>
      <c r="R392" s="252">
        <f>Q392*H392</f>
        <v>0</v>
      </c>
      <c r="S392" s="252">
        <v>0</v>
      </c>
      <c r="T392" s="253">
        <f>S392*H392</f>
        <v>0</v>
      </c>
      <c r="U392" s="38"/>
      <c r="V392" s="38"/>
      <c r="W392" s="38"/>
      <c r="X392" s="38"/>
      <c r="Y392" s="38"/>
      <c r="Z392" s="38"/>
      <c r="AA392" s="38"/>
      <c r="AB392" s="38"/>
      <c r="AC392" s="38"/>
      <c r="AD392" s="38"/>
      <c r="AE392" s="38"/>
      <c r="AR392" s="254" t="s">
        <v>168</v>
      </c>
      <c r="AT392" s="254" t="s">
        <v>163</v>
      </c>
      <c r="AU392" s="254" t="s">
        <v>82</v>
      </c>
      <c r="AY392" s="17" t="s">
        <v>161</v>
      </c>
      <c r="BE392" s="255">
        <f>IF(N392="základní",J392,0)</f>
        <v>0</v>
      </c>
      <c r="BF392" s="255">
        <f>IF(N392="snížená",J392,0)</f>
        <v>0</v>
      </c>
      <c r="BG392" s="255">
        <f>IF(N392="zákl. přenesená",J392,0)</f>
        <v>0</v>
      </c>
      <c r="BH392" s="255">
        <f>IF(N392="sníž. přenesená",J392,0)</f>
        <v>0</v>
      </c>
      <c r="BI392" s="255">
        <f>IF(N392="nulová",J392,0)</f>
        <v>0</v>
      </c>
      <c r="BJ392" s="17" t="s">
        <v>80</v>
      </c>
      <c r="BK392" s="255">
        <f>ROUND(I392*H392,2)</f>
        <v>0</v>
      </c>
      <c r="BL392" s="17" t="s">
        <v>168</v>
      </c>
      <c r="BM392" s="254" t="s">
        <v>2022</v>
      </c>
    </row>
    <row r="393" s="2" customFormat="1">
      <c r="A393" s="38"/>
      <c r="B393" s="39"/>
      <c r="C393" s="40"/>
      <c r="D393" s="256" t="s">
        <v>170</v>
      </c>
      <c r="E393" s="40"/>
      <c r="F393" s="257" t="s">
        <v>2023</v>
      </c>
      <c r="G393" s="40"/>
      <c r="H393" s="40"/>
      <c r="I393" s="154"/>
      <c r="J393" s="40"/>
      <c r="K393" s="40"/>
      <c r="L393" s="44"/>
      <c r="M393" s="258"/>
      <c r="N393" s="259"/>
      <c r="O393" s="91"/>
      <c r="P393" s="91"/>
      <c r="Q393" s="91"/>
      <c r="R393" s="91"/>
      <c r="S393" s="91"/>
      <c r="T393" s="92"/>
      <c r="U393" s="38"/>
      <c r="V393" s="38"/>
      <c r="W393" s="38"/>
      <c r="X393" s="38"/>
      <c r="Y393" s="38"/>
      <c r="Z393" s="38"/>
      <c r="AA393" s="38"/>
      <c r="AB393" s="38"/>
      <c r="AC393" s="38"/>
      <c r="AD393" s="38"/>
      <c r="AE393" s="38"/>
      <c r="AT393" s="17" t="s">
        <v>170</v>
      </c>
      <c r="AU393" s="17" t="s">
        <v>82</v>
      </c>
    </row>
    <row r="394" s="2" customFormat="1">
      <c r="A394" s="38"/>
      <c r="B394" s="39"/>
      <c r="C394" s="40"/>
      <c r="D394" s="256" t="s">
        <v>172</v>
      </c>
      <c r="E394" s="40"/>
      <c r="F394" s="260" t="s">
        <v>2024</v>
      </c>
      <c r="G394" s="40"/>
      <c r="H394" s="40"/>
      <c r="I394" s="154"/>
      <c r="J394" s="40"/>
      <c r="K394" s="40"/>
      <c r="L394" s="44"/>
      <c r="M394" s="258"/>
      <c r="N394" s="259"/>
      <c r="O394" s="91"/>
      <c r="P394" s="91"/>
      <c r="Q394" s="91"/>
      <c r="R394" s="91"/>
      <c r="S394" s="91"/>
      <c r="T394" s="92"/>
      <c r="U394" s="38"/>
      <c r="V394" s="38"/>
      <c r="W394" s="38"/>
      <c r="X394" s="38"/>
      <c r="Y394" s="38"/>
      <c r="Z394" s="38"/>
      <c r="AA394" s="38"/>
      <c r="AB394" s="38"/>
      <c r="AC394" s="38"/>
      <c r="AD394" s="38"/>
      <c r="AE394" s="38"/>
      <c r="AT394" s="17" t="s">
        <v>172</v>
      </c>
      <c r="AU394" s="17" t="s">
        <v>82</v>
      </c>
    </row>
    <row r="395" s="2" customFormat="1">
      <c r="A395" s="38"/>
      <c r="B395" s="39"/>
      <c r="C395" s="40"/>
      <c r="D395" s="256" t="s">
        <v>195</v>
      </c>
      <c r="E395" s="40"/>
      <c r="F395" s="260" t="s">
        <v>2025</v>
      </c>
      <c r="G395" s="40"/>
      <c r="H395" s="40"/>
      <c r="I395" s="154"/>
      <c r="J395" s="40"/>
      <c r="K395" s="40"/>
      <c r="L395" s="44"/>
      <c r="M395" s="258"/>
      <c r="N395" s="259"/>
      <c r="O395" s="91"/>
      <c r="P395" s="91"/>
      <c r="Q395" s="91"/>
      <c r="R395" s="91"/>
      <c r="S395" s="91"/>
      <c r="T395" s="92"/>
      <c r="U395" s="38"/>
      <c r="V395" s="38"/>
      <c r="W395" s="38"/>
      <c r="X395" s="38"/>
      <c r="Y395" s="38"/>
      <c r="Z395" s="38"/>
      <c r="AA395" s="38"/>
      <c r="AB395" s="38"/>
      <c r="AC395" s="38"/>
      <c r="AD395" s="38"/>
      <c r="AE395" s="38"/>
      <c r="AT395" s="17" t="s">
        <v>195</v>
      </c>
      <c r="AU395" s="17" t="s">
        <v>82</v>
      </c>
    </row>
    <row r="396" s="12" customFormat="1" ht="25.92" customHeight="1">
      <c r="A396" s="12"/>
      <c r="B396" s="227"/>
      <c r="C396" s="228"/>
      <c r="D396" s="229" t="s">
        <v>72</v>
      </c>
      <c r="E396" s="230" t="s">
        <v>748</v>
      </c>
      <c r="F396" s="230" t="s">
        <v>749</v>
      </c>
      <c r="G396" s="228"/>
      <c r="H396" s="228"/>
      <c r="I396" s="231"/>
      <c r="J396" s="232">
        <f>BK396</f>
        <v>0</v>
      </c>
      <c r="K396" s="228"/>
      <c r="L396" s="233"/>
      <c r="M396" s="234"/>
      <c r="N396" s="235"/>
      <c r="O396" s="235"/>
      <c r="P396" s="236">
        <f>P397+P418</f>
        <v>0</v>
      </c>
      <c r="Q396" s="235"/>
      <c r="R396" s="236">
        <f>R397+R418</f>
        <v>0.073827820000000002</v>
      </c>
      <c r="S396" s="235"/>
      <c r="T396" s="237">
        <f>T397+T418</f>
        <v>0</v>
      </c>
      <c r="U396" s="12"/>
      <c r="V396" s="12"/>
      <c r="W396" s="12"/>
      <c r="X396" s="12"/>
      <c r="Y396" s="12"/>
      <c r="Z396" s="12"/>
      <c r="AA396" s="12"/>
      <c r="AB396" s="12"/>
      <c r="AC396" s="12"/>
      <c r="AD396" s="12"/>
      <c r="AE396" s="12"/>
      <c r="AR396" s="238" t="s">
        <v>82</v>
      </c>
      <c r="AT396" s="239" t="s">
        <v>72</v>
      </c>
      <c r="AU396" s="239" t="s">
        <v>73</v>
      </c>
      <c r="AY396" s="238" t="s">
        <v>161</v>
      </c>
      <c r="BK396" s="240">
        <f>BK397+BK418</f>
        <v>0</v>
      </c>
    </row>
    <row r="397" s="12" customFormat="1" ht="22.8" customHeight="1">
      <c r="A397" s="12"/>
      <c r="B397" s="227"/>
      <c r="C397" s="228"/>
      <c r="D397" s="229" t="s">
        <v>72</v>
      </c>
      <c r="E397" s="241" t="s">
        <v>750</v>
      </c>
      <c r="F397" s="241" t="s">
        <v>751</v>
      </c>
      <c r="G397" s="228"/>
      <c r="H397" s="228"/>
      <c r="I397" s="231"/>
      <c r="J397" s="242">
        <f>BK397</f>
        <v>0</v>
      </c>
      <c r="K397" s="228"/>
      <c r="L397" s="233"/>
      <c r="M397" s="234"/>
      <c r="N397" s="235"/>
      <c r="O397" s="235"/>
      <c r="P397" s="236">
        <f>SUM(P398:P417)</f>
        <v>0</v>
      </c>
      <c r="Q397" s="235"/>
      <c r="R397" s="236">
        <f>SUM(R398:R417)</f>
        <v>0.072999999999999995</v>
      </c>
      <c r="S397" s="235"/>
      <c r="T397" s="237">
        <f>SUM(T398:T417)</f>
        <v>0</v>
      </c>
      <c r="U397" s="12"/>
      <c r="V397" s="12"/>
      <c r="W397" s="12"/>
      <c r="X397" s="12"/>
      <c r="Y397" s="12"/>
      <c r="Z397" s="12"/>
      <c r="AA397" s="12"/>
      <c r="AB397" s="12"/>
      <c r="AC397" s="12"/>
      <c r="AD397" s="12"/>
      <c r="AE397" s="12"/>
      <c r="AR397" s="238" t="s">
        <v>80</v>
      </c>
      <c r="AT397" s="239" t="s">
        <v>72</v>
      </c>
      <c r="AU397" s="239" t="s">
        <v>80</v>
      </c>
      <c r="AY397" s="238" t="s">
        <v>161</v>
      </c>
      <c r="BK397" s="240">
        <f>SUM(BK398:BK417)</f>
        <v>0</v>
      </c>
    </row>
    <row r="398" s="2" customFormat="1" ht="24" customHeight="1">
      <c r="A398" s="38"/>
      <c r="B398" s="39"/>
      <c r="C398" s="243" t="s">
        <v>584</v>
      </c>
      <c r="D398" s="243" t="s">
        <v>163</v>
      </c>
      <c r="E398" s="244" t="s">
        <v>2026</v>
      </c>
      <c r="F398" s="245" t="s">
        <v>2027</v>
      </c>
      <c r="G398" s="246" t="s">
        <v>166</v>
      </c>
      <c r="H398" s="247">
        <v>63.5</v>
      </c>
      <c r="I398" s="248"/>
      <c r="J398" s="249">
        <f>ROUND(I398*H398,2)</f>
        <v>0</v>
      </c>
      <c r="K398" s="245" t="s">
        <v>167</v>
      </c>
      <c r="L398" s="44"/>
      <c r="M398" s="250" t="s">
        <v>1</v>
      </c>
      <c r="N398" s="251" t="s">
        <v>38</v>
      </c>
      <c r="O398" s="91"/>
      <c r="P398" s="252">
        <f>O398*H398</f>
        <v>0</v>
      </c>
      <c r="Q398" s="252">
        <v>0</v>
      </c>
      <c r="R398" s="252">
        <f>Q398*H398</f>
        <v>0</v>
      </c>
      <c r="S398" s="252">
        <v>0</v>
      </c>
      <c r="T398" s="253">
        <f>S398*H398</f>
        <v>0</v>
      </c>
      <c r="U398" s="38"/>
      <c r="V398" s="38"/>
      <c r="W398" s="38"/>
      <c r="X398" s="38"/>
      <c r="Y398" s="38"/>
      <c r="Z398" s="38"/>
      <c r="AA398" s="38"/>
      <c r="AB398" s="38"/>
      <c r="AC398" s="38"/>
      <c r="AD398" s="38"/>
      <c r="AE398" s="38"/>
      <c r="AR398" s="254" t="s">
        <v>168</v>
      </c>
      <c r="AT398" s="254" t="s">
        <v>163</v>
      </c>
      <c r="AU398" s="254" t="s">
        <v>82</v>
      </c>
      <c r="AY398" s="17" t="s">
        <v>161</v>
      </c>
      <c r="BE398" s="255">
        <f>IF(N398="základní",J398,0)</f>
        <v>0</v>
      </c>
      <c r="BF398" s="255">
        <f>IF(N398="snížená",J398,0)</f>
        <v>0</v>
      </c>
      <c r="BG398" s="255">
        <f>IF(N398="zákl. přenesená",J398,0)</f>
        <v>0</v>
      </c>
      <c r="BH398" s="255">
        <f>IF(N398="sníž. přenesená",J398,0)</f>
        <v>0</v>
      </c>
      <c r="BI398" s="255">
        <f>IF(N398="nulová",J398,0)</f>
        <v>0</v>
      </c>
      <c r="BJ398" s="17" t="s">
        <v>80</v>
      </c>
      <c r="BK398" s="255">
        <f>ROUND(I398*H398,2)</f>
        <v>0</v>
      </c>
      <c r="BL398" s="17" t="s">
        <v>168</v>
      </c>
      <c r="BM398" s="254" t="s">
        <v>2028</v>
      </c>
    </row>
    <row r="399" s="2" customFormat="1">
      <c r="A399" s="38"/>
      <c r="B399" s="39"/>
      <c r="C399" s="40"/>
      <c r="D399" s="256" t="s">
        <v>170</v>
      </c>
      <c r="E399" s="40"/>
      <c r="F399" s="257" t="s">
        <v>2029</v>
      </c>
      <c r="G399" s="40"/>
      <c r="H399" s="40"/>
      <c r="I399" s="154"/>
      <c r="J399" s="40"/>
      <c r="K399" s="40"/>
      <c r="L399" s="44"/>
      <c r="M399" s="258"/>
      <c r="N399" s="259"/>
      <c r="O399" s="91"/>
      <c r="P399" s="91"/>
      <c r="Q399" s="91"/>
      <c r="R399" s="91"/>
      <c r="S399" s="91"/>
      <c r="T399" s="92"/>
      <c r="U399" s="38"/>
      <c r="V399" s="38"/>
      <c r="W399" s="38"/>
      <c r="X399" s="38"/>
      <c r="Y399" s="38"/>
      <c r="Z399" s="38"/>
      <c r="AA399" s="38"/>
      <c r="AB399" s="38"/>
      <c r="AC399" s="38"/>
      <c r="AD399" s="38"/>
      <c r="AE399" s="38"/>
      <c r="AT399" s="17" t="s">
        <v>170</v>
      </c>
      <c r="AU399" s="17" t="s">
        <v>82</v>
      </c>
    </row>
    <row r="400" s="2" customFormat="1">
      <c r="A400" s="38"/>
      <c r="B400" s="39"/>
      <c r="C400" s="40"/>
      <c r="D400" s="256" t="s">
        <v>195</v>
      </c>
      <c r="E400" s="40"/>
      <c r="F400" s="260" t="s">
        <v>2030</v>
      </c>
      <c r="G400" s="40"/>
      <c r="H400" s="40"/>
      <c r="I400" s="154"/>
      <c r="J400" s="40"/>
      <c r="K400" s="40"/>
      <c r="L400" s="44"/>
      <c r="M400" s="258"/>
      <c r="N400" s="259"/>
      <c r="O400" s="91"/>
      <c r="P400" s="91"/>
      <c r="Q400" s="91"/>
      <c r="R400" s="91"/>
      <c r="S400" s="91"/>
      <c r="T400" s="92"/>
      <c r="U400" s="38"/>
      <c r="V400" s="38"/>
      <c r="W400" s="38"/>
      <c r="X400" s="38"/>
      <c r="Y400" s="38"/>
      <c r="Z400" s="38"/>
      <c r="AA400" s="38"/>
      <c r="AB400" s="38"/>
      <c r="AC400" s="38"/>
      <c r="AD400" s="38"/>
      <c r="AE400" s="38"/>
      <c r="AT400" s="17" t="s">
        <v>195</v>
      </c>
      <c r="AU400" s="17" t="s">
        <v>82</v>
      </c>
    </row>
    <row r="401" s="14" customFormat="1">
      <c r="A401" s="14"/>
      <c r="B401" s="271"/>
      <c r="C401" s="272"/>
      <c r="D401" s="256" t="s">
        <v>174</v>
      </c>
      <c r="E401" s="273" t="s">
        <v>1</v>
      </c>
      <c r="F401" s="274" t="s">
        <v>2031</v>
      </c>
      <c r="G401" s="272"/>
      <c r="H401" s="275">
        <v>63.5</v>
      </c>
      <c r="I401" s="276"/>
      <c r="J401" s="272"/>
      <c r="K401" s="272"/>
      <c r="L401" s="277"/>
      <c r="M401" s="278"/>
      <c r="N401" s="279"/>
      <c r="O401" s="279"/>
      <c r="P401" s="279"/>
      <c r="Q401" s="279"/>
      <c r="R401" s="279"/>
      <c r="S401" s="279"/>
      <c r="T401" s="280"/>
      <c r="U401" s="14"/>
      <c r="V401" s="14"/>
      <c r="W401" s="14"/>
      <c r="X401" s="14"/>
      <c r="Y401" s="14"/>
      <c r="Z401" s="14"/>
      <c r="AA401" s="14"/>
      <c r="AB401" s="14"/>
      <c r="AC401" s="14"/>
      <c r="AD401" s="14"/>
      <c r="AE401" s="14"/>
      <c r="AT401" s="281" t="s">
        <v>174</v>
      </c>
      <c r="AU401" s="281" t="s">
        <v>82</v>
      </c>
      <c r="AV401" s="14" t="s">
        <v>82</v>
      </c>
      <c r="AW401" s="14" t="s">
        <v>30</v>
      </c>
      <c r="AX401" s="14" t="s">
        <v>73</v>
      </c>
      <c r="AY401" s="281" t="s">
        <v>161</v>
      </c>
    </row>
    <row r="402" s="15" customFormat="1">
      <c r="A402" s="15"/>
      <c r="B402" s="282"/>
      <c r="C402" s="283"/>
      <c r="D402" s="256" t="s">
        <v>174</v>
      </c>
      <c r="E402" s="284" t="s">
        <v>1</v>
      </c>
      <c r="F402" s="285" t="s">
        <v>180</v>
      </c>
      <c r="G402" s="283"/>
      <c r="H402" s="286">
        <v>63.5</v>
      </c>
      <c r="I402" s="287"/>
      <c r="J402" s="283"/>
      <c r="K402" s="283"/>
      <c r="L402" s="288"/>
      <c r="M402" s="289"/>
      <c r="N402" s="290"/>
      <c r="O402" s="290"/>
      <c r="P402" s="290"/>
      <c r="Q402" s="290"/>
      <c r="R402" s="290"/>
      <c r="S402" s="290"/>
      <c r="T402" s="291"/>
      <c r="U402" s="15"/>
      <c r="V402" s="15"/>
      <c r="W402" s="15"/>
      <c r="X402" s="15"/>
      <c r="Y402" s="15"/>
      <c r="Z402" s="15"/>
      <c r="AA402" s="15"/>
      <c r="AB402" s="15"/>
      <c r="AC402" s="15"/>
      <c r="AD402" s="15"/>
      <c r="AE402" s="15"/>
      <c r="AT402" s="292" t="s">
        <v>174</v>
      </c>
      <c r="AU402" s="292" t="s">
        <v>82</v>
      </c>
      <c r="AV402" s="15" t="s">
        <v>168</v>
      </c>
      <c r="AW402" s="15" t="s">
        <v>30</v>
      </c>
      <c r="AX402" s="15" t="s">
        <v>80</v>
      </c>
      <c r="AY402" s="292" t="s">
        <v>161</v>
      </c>
    </row>
    <row r="403" s="2" customFormat="1" ht="16.5" customHeight="1">
      <c r="A403" s="38"/>
      <c r="B403" s="39"/>
      <c r="C403" s="293" t="s">
        <v>592</v>
      </c>
      <c r="D403" s="293" t="s">
        <v>296</v>
      </c>
      <c r="E403" s="294" t="s">
        <v>764</v>
      </c>
      <c r="F403" s="295" t="s">
        <v>765</v>
      </c>
      <c r="G403" s="296" t="s">
        <v>282</v>
      </c>
      <c r="H403" s="297">
        <v>0.021999999999999999</v>
      </c>
      <c r="I403" s="298"/>
      <c r="J403" s="299">
        <f>ROUND(I403*H403,2)</f>
        <v>0</v>
      </c>
      <c r="K403" s="295" t="s">
        <v>167</v>
      </c>
      <c r="L403" s="300"/>
      <c r="M403" s="301" t="s">
        <v>1</v>
      </c>
      <c r="N403" s="302" t="s">
        <v>38</v>
      </c>
      <c r="O403" s="91"/>
      <c r="P403" s="252">
        <f>O403*H403</f>
        <v>0</v>
      </c>
      <c r="Q403" s="252">
        <v>1</v>
      </c>
      <c r="R403" s="252">
        <f>Q403*H403</f>
        <v>0.021999999999999999</v>
      </c>
      <c r="S403" s="252">
        <v>0</v>
      </c>
      <c r="T403" s="253">
        <f>S403*H403</f>
        <v>0</v>
      </c>
      <c r="U403" s="38"/>
      <c r="V403" s="38"/>
      <c r="W403" s="38"/>
      <c r="X403" s="38"/>
      <c r="Y403" s="38"/>
      <c r="Z403" s="38"/>
      <c r="AA403" s="38"/>
      <c r="AB403" s="38"/>
      <c r="AC403" s="38"/>
      <c r="AD403" s="38"/>
      <c r="AE403" s="38"/>
      <c r="AR403" s="254" t="s">
        <v>227</v>
      </c>
      <c r="AT403" s="254" t="s">
        <v>296</v>
      </c>
      <c r="AU403" s="254" t="s">
        <v>82</v>
      </c>
      <c r="AY403" s="17" t="s">
        <v>161</v>
      </c>
      <c r="BE403" s="255">
        <f>IF(N403="základní",J403,0)</f>
        <v>0</v>
      </c>
      <c r="BF403" s="255">
        <f>IF(N403="snížená",J403,0)</f>
        <v>0</v>
      </c>
      <c r="BG403" s="255">
        <f>IF(N403="zákl. přenesená",J403,0)</f>
        <v>0</v>
      </c>
      <c r="BH403" s="255">
        <f>IF(N403="sníž. přenesená",J403,0)</f>
        <v>0</v>
      </c>
      <c r="BI403" s="255">
        <f>IF(N403="nulová",J403,0)</f>
        <v>0</v>
      </c>
      <c r="BJ403" s="17" t="s">
        <v>80</v>
      </c>
      <c r="BK403" s="255">
        <f>ROUND(I403*H403,2)</f>
        <v>0</v>
      </c>
      <c r="BL403" s="17" t="s">
        <v>168</v>
      </c>
      <c r="BM403" s="254" t="s">
        <v>2032</v>
      </c>
    </row>
    <row r="404" s="2" customFormat="1">
      <c r="A404" s="38"/>
      <c r="B404" s="39"/>
      <c r="C404" s="40"/>
      <c r="D404" s="256" t="s">
        <v>170</v>
      </c>
      <c r="E404" s="40"/>
      <c r="F404" s="257" t="s">
        <v>765</v>
      </c>
      <c r="G404" s="40"/>
      <c r="H404" s="40"/>
      <c r="I404" s="154"/>
      <c r="J404" s="40"/>
      <c r="K404" s="40"/>
      <c r="L404" s="44"/>
      <c r="M404" s="258"/>
      <c r="N404" s="259"/>
      <c r="O404" s="91"/>
      <c r="P404" s="91"/>
      <c r="Q404" s="91"/>
      <c r="R404" s="91"/>
      <c r="S404" s="91"/>
      <c r="T404" s="92"/>
      <c r="U404" s="38"/>
      <c r="V404" s="38"/>
      <c r="W404" s="38"/>
      <c r="X404" s="38"/>
      <c r="Y404" s="38"/>
      <c r="Z404" s="38"/>
      <c r="AA404" s="38"/>
      <c r="AB404" s="38"/>
      <c r="AC404" s="38"/>
      <c r="AD404" s="38"/>
      <c r="AE404" s="38"/>
      <c r="AT404" s="17" t="s">
        <v>170</v>
      </c>
      <c r="AU404" s="17" t="s">
        <v>82</v>
      </c>
    </row>
    <row r="405" s="2" customFormat="1">
      <c r="A405" s="38"/>
      <c r="B405" s="39"/>
      <c r="C405" s="40"/>
      <c r="D405" s="256" t="s">
        <v>195</v>
      </c>
      <c r="E405" s="40"/>
      <c r="F405" s="260" t="s">
        <v>2033</v>
      </c>
      <c r="G405" s="40"/>
      <c r="H405" s="40"/>
      <c r="I405" s="154"/>
      <c r="J405" s="40"/>
      <c r="K405" s="40"/>
      <c r="L405" s="44"/>
      <c r="M405" s="258"/>
      <c r="N405" s="259"/>
      <c r="O405" s="91"/>
      <c r="P405" s="91"/>
      <c r="Q405" s="91"/>
      <c r="R405" s="91"/>
      <c r="S405" s="91"/>
      <c r="T405" s="92"/>
      <c r="U405" s="38"/>
      <c r="V405" s="38"/>
      <c r="W405" s="38"/>
      <c r="X405" s="38"/>
      <c r="Y405" s="38"/>
      <c r="Z405" s="38"/>
      <c r="AA405" s="38"/>
      <c r="AB405" s="38"/>
      <c r="AC405" s="38"/>
      <c r="AD405" s="38"/>
      <c r="AE405" s="38"/>
      <c r="AT405" s="17" t="s">
        <v>195</v>
      </c>
      <c r="AU405" s="17" t="s">
        <v>82</v>
      </c>
    </row>
    <row r="406" s="14" customFormat="1">
      <c r="A406" s="14"/>
      <c r="B406" s="271"/>
      <c r="C406" s="272"/>
      <c r="D406" s="256" t="s">
        <v>174</v>
      </c>
      <c r="E406" s="273" t="s">
        <v>1</v>
      </c>
      <c r="F406" s="274" t="s">
        <v>2034</v>
      </c>
      <c r="G406" s="272"/>
      <c r="H406" s="275">
        <v>0.021999999999999999</v>
      </c>
      <c r="I406" s="276"/>
      <c r="J406" s="272"/>
      <c r="K406" s="272"/>
      <c r="L406" s="277"/>
      <c r="M406" s="278"/>
      <c r="N406" s="279"/>
      <c r="O406" s="279"/>
      <c r="P406" s="279"/>
      <c r="Q406" s="279"/>
      <c r="R406" s="279"/>
      <c r="S406" s="279"/>
      <c r="T406" s="280"/>
      <c r="U406" s="14"/>
      <c r="V406" s="14"/>
      <c r="W406" s="14"/>
      <c r="X406" s="14"/>
      <c r="Y406" s="14"/>
      <c r="Z406" s="14"/>
      <c r="AA406" s="14"/>
      <c r="AB406" s="14"/>
      <c r="AC406" s="14"/>
      <c r="AD406" s="14"/>
      <c r="AE406" s="14"/>
      <c r="AT406" s="281" t="s">
        <v>174</v>
      </c>
      <c r="AU406" s="281" t="s">
        <v>82</v>
      </c>
      <c r="AV406" s="14" t="s">
        <v>82</v>
      </c>
      <c r="AW406" s="14" t="s">
        <v>30</v>
      </c>
      <c r="AX406" s="14" t="s">
        <v>80</v>
      </c>
      <c r="AY406" s="281" t="s">
        <v>161</v>
      </c>
    </row>
    <row r="407" s="2" customFormat="1" ht="24" customHeight="1">
      <c r="A407" s="38"/>
      <c r="B407" s="39"/>
      <c r="C407" s="243" t="s">
        <v>599</v>
      </c>
      <c r="D407" s="243" t="s">
        <v>163</v>
      </c>
      <c r="E407" s="244" t="s">
        <v>2035</v>
      </c>
      <c r="F407" s="245" t="s">
        <v>2036</v>
      </c>
      <c r="G407" s="246" t="s">
        <v>166</v>
      </c>
      <c r="H407" s="247">
        <v>127</v>
      </c>
      <c r="I407" s="248"/>
      <c r="J407" s="249">
        <f>ROUND(I407*H407,2)</f>
        <v>0</v>
      </c>
      <c r="K407" s="245" t="s">
        <v>167</v>
      </c>
      <c r="L407" s="44"/>
      <c r="M407" s="250" t="s">
        <v>1</v>
      </c>
      <c r="N407" s="251" t="s">
        <v>38</v>
      </c>
      <c r="O407" s="91"/>
      <c r="P407" s="252">
        <f>O407*H407</f>
        <v>0</v>
      </c>
      <c r="Q407" s="252">
        <v>0</v>
      </c>
      <c r="R407" s="252">
        <f>Q407*H407</f>
        <v>0</v>
      </c>
      <c r="S407" s="252">
        <v>0</v>
      </c>
      <c r="T407" s="253">
        <f>S407*H407</f>
        <v>0</v>
      </c>
      <c r="U407" s="38"/>
      <c r="V407" s="38"/>
      <c r="W407" s="38"/>
      <c r="X407" s="38"/>
      <c r="Y407" s="38"/>
      <c r="Z407" s="38"/>
      <c r="AA407" s="38"/>
      <c r="AB407" s="38"/>
      <c r="AC407" s="38"/>
      <c r="AD407" s="38"/>
      <c r="AE407" s="38"/>
      <c r="AR407" s="254" t="s">
        <v>168</v>
      </c>
      <c r="AT407" s="254" t="s">
        <v>163</v>
      </c>
      <c r="AU407" s="254" t="s">
        <v>82</v>
      </c>
      <c r="AY407" s="17" t="s">
        <v>161</v>
      </c>
      <c r="BE407" s="255">
        <f>IF(N407="základní",J407,0)</f>
        <v>0</v>
      </c>
      <c r="BF407" s="255">
        <f>IF(N407="snížená",J407,0)</f>
        <v>0</v>
      </c>
      <c r="BG407" s="255">
        <f>IF(N407="zákl. přenesená",J407,0)</f>
        <v>0</v>
      </c>
      <c r="BH407" s="255">
        <f>IF(N407="sníž. přenesená",J407,0)</f>
        <v>0</v>
      </c>
      <c r="BI407" s="255">
        <f>IF(N407="nulová",J407,0)</f>
        <v>0</v>
      </c>
      <c r="BJ407" s="17" t="s">
        <v>80</v>
      </c>
      <c r="BK407" s="255">
        <f>ROUND(I407*H407,2)</f>
        <v>0</v>
      </c>
      <c r="BL407" s="17" t="s">
        <v>168</v>
      </c>
      <c r="BM407" s="254" t="s">
        <v>2037</v>
      </c>
    </row>
    <row r="408" s="2" customFormat="1">
      <c r="A408" s="38"/>
      <c r="B408" s="39"/>
      <c r="C408" s="40"/>
      <c r="D408" s="256" t="s">
        <v>170</v>
      </c>
      <c r="E408" s="40"/>
      <c r="F408" s="257" t="s">
        <v>2038</v>
      </c>
      <c r="G408" s="40"/>
      <c r="H408" s="40"/>
      <c r="I408" s="154"/>
      <c r="J408" s="40"/>
      <c r="K408" s="40"/>
      <c r="L408" s="44"/>
      <c r="M408" s="258"/>
      <c r="N408" s="259"/>
      <c r="O408" s="91"/>
      <c r="P408" s="91"/>
      <c r="Q408" s="91"/>
      <c r="R408" s="91"/>
      <c r="S408" s="91"/>
      <c r="T408" s="92"/>
      <c r="U408" s="38"/>
      <c r="V408" s="38"/>
      <c r="W408" s="38"/>
      <c r="X408" s="38"/>
      <c r="Y408" s="38"/>
      <c r="Z408" s="38"/>
      <c r="AA408" s="38"/>
      <c r="AB408" s="38"/>
      <c r="AC408" s="38"/>
      <c r="AD408" s="38"/>
      <c r="AE408" s="38"/>
      <c r="AT408" s="17" t="s">
        <v>170</v>
      </c>
      <c r="AU408" s="17" t="s">
        <v>82</v>
      </c>
    </row>
    <row r="409" s="2" customFormat="1">
      <c r="A409" s="38"/>
      <c r="B409" s="39"/>
      <c r="C409" s="40"/>
      <c r="D409" s="256" t="s">
        <v>195</v>
      </c>
      <c r="E409" s="40"/>
      <c r="F409" s="260" t="s">
        <v>2039</v>
      </c>
      <c r="G409" s="40"/>
      <c r="H409" s="40"/>
      <c r="I409" s="154"/>
      <c r="J409" s="40"/>
      <c r="K409" s="40"/>
      <c r="L409" s="44"/>
      <c r="M409" s="258"/>
      <c r="N409" s="259"/>
      <c r="O409" s="91"/>
      <c r="P409" s="91"/>
      <c r="Q409" s="91"/>
      <c r="R409" s="91"/>
      <c r="S409" s="91"/>
      <c r="T409" s="92"/>
      <c r="U409" s="38"/>
      <c r="V409" s="38"/>
      <c r="W409" s="38"/>
      <c r="X409" s="38"/>
      <c r="Y409" s="38"/>
      <c r="Z409" s="38"/>
      <c r="AA409" s="38"/>
      <c r="AB409" s="38"/>
      <c r="AC409" s="38"/>
      <c r="AD409" s="38"/>
      <c r="AE409" s="38"/>
      <c r="AT409" s="17" t="s">
        <v>195</v>
      </c>
      <c r="AU409" s="17" t="s">
        <v>82</v>
      </c>
    </row>
    <row r="410" s="14" customFormat="1">
      <c r="A410" s="14"/>
      <c r="B410" s="271"/>
      <c r="C410" s="272"/>
      <c r="D410" s="256" t="s">
        <v>174</v>
      </c>
      <c r="E410" s="273" t="s">
        <v>1</v>
      </c>
      <c r="F410" s="274" t="s">
        <v>2040</v>
      </c>
      <c r="G410" s="272"/>
      <c r="H410" s="275">
        <v>127</v>
      </c>
      <c r="I410" s="276"/>
      <c r="J410" s="272"/>
      <c r="K410" s="272"/>
      <c r="L410" s="277"/>
      <c r="M410" s="278"/>
      <c r="N410" s="279"/>
      <c r="O410" s="279"/>
      <c r="P410" s="279"/>
      <c r="Q410" s="279"/>
      <c r="R410" s="279"/>
      <c r="S410" s="279"/>
      <c r="T410" s="280"/>
      <c r="U410" s="14"/>
      <c r="V410" s="14"/>
      <c r="W410" s="14"/>
      <c r="X410" s="14"/>
      <c r="Y410" s="14"/>
      <c r="Z410" s="14"/>
      <c r="AA410" s="14"/>
      <c r="AB410" s="14"/>
      <c r="AC410" s="14"/>
      <c r="AD410" s="14"/>
      <c r="AE410" s="14"/>
      <c r="AT410" s="281" t="s">
        <v>174</v>
      </c>
      <c r="AU410" s="281" t="s">
        <v>82</v>
      </c>
      <c r="AV410" s="14" t="s">
        <v>82</v>
      </c>
      <c r="AW410" s="14" t="s">
        <v>30</v>
      </c>
      <c r="AX410" s="14" t="s">
        <v>80</v>
      </c>
      <c r="AY410" s="281" t="s">
        <v>161</v>
      </c>
    </row>
    <row r="411" s="2" customFormat="1" ht="16.5" customHeight="1">
      <c r="A411" s="38"/>
      <c r="B411" s="39"/>
      <c r="C411" s="293" t="s">
        <v>610</v>
      </c>
      <c r="D411" s="293" t="s">
        <v>296</v>
      </c>
      <c r="E411" s="294" t="s">
        <v>1826</v>
      </c>
      <c r="F411" s="295" t="s">
        <v>778</v>
      </c>
      <c r="G411" s="296" t="s">
        <v>282</v>
      </c>
      <c r="H411" s="297">
        <v>0.050999999999999997</v>
      </c>
      <c r="I411" s="298"/>
      <c r="J411" s="299">
        <f>ROUND(I411*H411,2)</f>
        <v>0</v>
      </c>
      <c r="K411" s="295" t="s">
        <v>167</v>
      </c>
      <c r="L411" s="300"/>
      <c r="M411" s="301" t="s">
        <v>1</v>
      </c>
      <c r="N411" s="302" t="s">
        <v>38</v>
      </c>
      <c r="O411" s="91"/>
      <c r="P411" s="252">
        <f>O411*H411</f>
        <v>0</v>
      </c>
      <c r="Q411" s="252">
        <v>1</v>
      </c>
      <c r="R411" s="252">
        <f>Q411*H411</f>
        <v>0.050999999999999997</v>
      </c>
      <c r="S411" s="252">
        <v>0</v>
      </c>
      <c r="T411" s="253">
        <f>S411*H411</f>
        <v>0</v>
      </c>
      <c r="U411" s="38"/>
      <c r="V411" s="38"/>
      <c r="W411" s="38"/>
      <c r="X411" s="38"/>
      <c r="Y411" s="38"/>
      <c r="Z411" s="38"/>
      <c r="AA411" s="38"/>
      <c r="AB411" s="38"/>
      <c r="AC411" s="38"/>
      <c r="AD411" s="38"/>
      <c r="AE411" s="38"/>
      <c r="AR411" s="254" t="s">
        <v>227</v>
      </c>
      <c r="AT411" s="254" t="s">
        <v>296</v>
      </c>
      <c r="AU411" s="254" t="s">
        <v>82</v>
      </c>
      <c r="AY411" s="17" t="s">
        <v>161</v>
      </c>
      <c r="BE411" s="255">
        <f>IF(N411="základní",J411,0)</f>
        <v>0</v>
      </c>
      <c r="BF411" s="255">
        <f>IF(N411="snížená",J411,0)</f>
        <v>0</v>
      </c>
      <c r="BG411" s="255">
        <f>IF(N411="zákl. přenesená",J411,0)</f>
        <v>0</v>
      </c>
      <c r="BH411" s="255">
        <f>IF(N411="sníž. přenesená",J411,0)</f>
        <v>0</v>
      </c>
      <c r="BI411" s="255">
        <f>IF(N411="nulová",J411,0)</f>
        <v>0</v>
      </c>
      <c r="BJ411" s="17" t="s">
        <v>80</v>
      </c>
      <c r="BK411" s="255">
        <f>ROUND(I411*H411,2)</f>
        <v>0</v>
      </c>
      <c r="BL411" s="17" t="s">
        <v>168</v>
      </c>
      <c r="BM411" s="254" t="s">
        <v>2041</v>
      </c>
    </row>
    <row r="412" s="2" customFormat="1">
      <c r="A412" s="38"/>
      <c r="B412" s="39"/>
      <c r="C412" s="40"/>
      <c r="D412" s="256" t="s">
        <v>170</v>
      </c>
      <c r="E412" s="40"/>
      <c r="F412" s="257" t="s">
        <v>778</v>
      </c>
      <c r="G412" s="40"/>
      <c r="H412" s="40"/>
      <c r="I412" s="154"/>
      <c r="J412" s="40"/>
      <c r="K412" s="40"/>
      <c r="L412" s="44"/>
      <c r="M412" s="258"/>
      <c r="N412" s="259"/>
      <c r="O412" s="91"/>
      <c r="P412" s="91"/>
      <c r="Q412" s="91"/>
      <c r="R412" s="91"/>
      <c r="S412" s="91"/>
      <c r="T412" s="92"/>
      <c r="U412" s="38"/>
      <c r="V412" s="38"/>
      <c r="W412" s="38"/>
      <c r="X412" s="38"/>
      <c r="Y412" s="38"/>
      <c r="Z412" s="38"/>
      <c r="AA412" s="38"/>
      <c r="AB412" s="38"/>
      <c r="AC412" s="38"/>
      <c r="AD412" s="38"/>
      <c r="AE412" s="38"/>
      <c r="AT412" s="17" t="s">
        <v>170</v>
      </c>
      <c r="AU412" s="17" t="s">
        <v>82</v>
      </c>
    </row>
    <row r="413" s="2" customFormat="1">
      <c r="A413" s="38"/>
      <c r="B413" s="39"/>
      <c r="C413" s="40"/>
      <c r="D413" s="256" t="s">
        <v>195</v>
      </c>
      <c r="E413" s="40"/>
      <c r="F413" s="260" t="s">
        <v>780</v>
      </c>
      <c r="G413" s="40"/>
      <c r="H413" s="40"/>
      <c r="I413" s="154"/>
      <c r="J413" s="40"/>
      <c r="K413" s="40"/>
      <c r="L413" s="44"/>
      <c r="M413" s="258"/>
      <c r="N413" s="259"/>
      <c r="O413" s="91"/>
      <c r="P413" s="91"/>
      <c r="Q413" s="91"/>
      <c r="R413" s="91"/>
      <c r="S413" s="91"/>
      <c r="T413" s="92"/>
      <c r="U413" s="38"/>
      <c r="V413" s="38"/>
      <c r="W413" s="38"/>
      <c r="X413" s="38"/>
      <c r="Y413" s="38"/>
      <c r="Z413" s="38"/>
      <c r="AA413" s="38"/>
      <c r="AB413" s="38"/>
      <c r="AC413" s="38"/>
      <c r="AD413" s="38"/>
      <c r="AE413" s="38"/>
      <c r="AT413" s="17" t="s">
        <v>195</v>
      </c>
      <c r="AU413" s="17" t="s">
        <v>82</v>
      </c>
    </row>
    <row r="414" s="14" customFormat="1">
      <c r="A414" s="14"/>
      <c r="B414" s="271"/>
      <c r="C414" s="272"/>
      <c r="D414" s="256" t="s">
        <v>174</v>
      </c>
      <c r="E414" s="273" t="s">
        <v>1</v>
      </c>
      <c r="F414" s="274" t="s">
        <v>2042</v>
      </c>
      <c r="G414" s="272"/>
      <c r="H414" s="275">
        <v>0.050999999999999997</v>
      </c>
      <c r="I414" s="276"/>
      <c r="J414" s="272"/>
      <c r="K414" s="272"/>
      <c r="L414" s="277"/>
      <c r="M414" s="278"/>
      <c r="N414" s="279"/>
      <c r="O414" s="279"/>
      <c r="P414" s="279"/>
      <c r="Q414" s="279"/>
      <c r="R414" s="279"/>
      <c r="S414" s="279"/>
      <c r="T414" s="280"/>
      <c r="U414" s="14"/>
      <c r="V414" s="14"/>
      <c r="W414" s="14"/>
      <c r="X414" s="14"/>
      <c r="Y414" s="14"/>
      <c r="Z414" s="14"/>
      <c r="AA414" s="14"/>
      <c r="AB414" s="14"/>
      <c r="AC414" s="14"/>
      <c r="AD414" s="14"/>
      <c r="AE414" s="14"/>
      <c r="AT414" s="281" t="s">
        <v>174</v>
      </c>
      <c r="AU414" s="281" t="s">
        <v>82</v>
      </c>
      <c r="AV414" s="14" t="s">
        <v>82</v>
      </c>
      <c r="AW414" s="14" t="s">
        <v>30</v>
      </c>
      <c r="AX414" s="14" t="s">
        <v>80</v>
      </c>
      <c r="AY414" s="281" t="s">
        <v>161</v>
      </c>
    </row>
    <row r="415" s="2" customFormat="1" ht="24" customHeight="1">
      <c r="A415" s="38"/>
      <c r="B415" s="39"/>
      <c r="C415" s="243" t="s">
        <v>616</v>
      </c>
      <c r="D415" s="243" t="s">
        <v>163</v>
      </c>
      <c r="E415" s="244" t="s">
        <v>2043</v>
      </c>
      <c r="F415" s="245" t="s">
        <v>2044</v>
      </c>
      <c r="G415" s="246" t="s">
        <v>282</v>
      </c>
      <c r="H415" s="247">
        <v>0.072999999999999995</v>
      </c>
      <c r="I415" s="248"/>
      <c r="J415" s="249">
        <f>ROUND(I415*H415,2)</f>
        <v>0</v>
      </c>
      <c r="K415" s="245" t="s">
        <v>167</v>
      </c>
      <c r="L415" s="44"/>
      <c r="M415" s="250" t="s">
        <v>1</v>
      </c>
      <c r="N415" s="251" t="s">
        <v>38</v>
      </c>
      <c r="O415" s="91"/>
      <c r="P415" s="252">
        <f>O415*H415</f>
        <v>0</v>
      </c>
      <c r="Q415" s="252">
        <v>0</v>
      </c>
      <c r="R415" s="252">
        <f>Q415*H415</f>
        <v>0</v>
      </c>
      <c r="S415" s="252">
        <v>0</v>
      </c>
      <c r="T415" s="253">
        <f>S415*H415</f>
        <v>0</v>
      </c>
      <c r="U415" s="38"/>
      <c r="V415" s="38"/>
      <c r="W415" s="38"/>
      <c r="X415" s="38"/>
      <c r="Y415" s="38"/>
      <c r="Z415" s="38"/>
      <c r="AA415" s="38"/>
      <c r="AB415" s="38"/>
      <c r="AC415" s="38"/>
      <c r="AD415" s="38"/>
      <c r="AE415" s="38"/>
      <c r="AR415" s="254" t="s">
        <v>279</v>
      </c>
      <c r="AT415" s="254" t="s">
        <v>163</v>
      </c>
      <c r="AU415" s="254" t="s">
        <v>82</v>
      </c>
      <c r="AY415" s="17" t="s">
        <v>161</v>
      </c>
      <c r="BE415" s="255">
        <f>IF(N415="základní",J415,0)</f>
        <v>0</v>
      </c>
      <c r="BF415" s="255">
        <f>IF(N415="snížená",J415,0)</f>
        <v>0</v>
      </c>
      <c r="BG415" s="255">
        <f>IF(N415="zákl. přenesená",J415,0)</f>
        <v>0</v>
      </c>
      <c r="BH415" s="255">
        <f>IF(N415="sníž. přenesená",J415,0)</f>
        <v>0</v>
      </c>
      <c r="BI415" s="255">
        <f>IF(N415="nulová",J415,0)</f>
        <v>0</v>
      </c>
      <c r="BJ415" s="17" t="s">
        <v>80</v>
      </c>
      <c r="BK415" s="255">
        <f>ROUND(I415*H415,2)</f>
        <v>0</v>
      </c>
      <c r="BL415" s="17" t="s">
        <v>279</v>
      </c>
      <c r="BM415" s="254" t="s">
        <v>2045</v>
      </c>
    </row>
    <row r="416" s="2" customFormat="1">
      <c r="A416" s="38"/>
      <c r="B416" s="39"/>
      <c r="C416" s="40"/>
      <c r="D416" s="256" t="s">
        <v>170</v>
      </c>
      <c r="E416" s="40"/>
      <c r="F416" s="257" t="s">
        <v>2046</v>
      </c>
      <c r="G416" s="40"/>
      <c r="H416" s="40"/>
      <c r="I416" s="154"/>
      <c r="J416" s="40"/>
      <c r="K416" s="40"/>
      <c r="L416" s="44"/>
      <c r="M416" s="258"/>
      <c r="N416" s="259"/>
      <c r="O416" s="91"/>
      <c r="P416" s="91"/>
      <c r="Q416" s="91"/>
      <c r="R416" s="91"/>
      <c r="S416" s="91"/>
      <c r="T416" s="92"/>
      <c r="U416" s="38"/>
      <c r="V416" s="38"/>
      <c r="W416" s="38"/>
      <c r="X416" s="38"/>
      <c r="Y416" s="38"/>
      <c r="Z416" s="38"/>
      <c r="AA416" s="38"/>
      <c r="AB416" s="38"/>
      <c r="AC416" s="38"/>
      <c r="AD416" s="38"/>
      <c r="AE416" s="38"/>
      <c r="AT416" s="17" t="s">
        <v>170</v>
      </c>
      <c r="AU416" s="17" t="s">
        <v>82</v>
      </c>
    </row>
    <row r="417" s="2" customFormat="1">
      <c r="A417" s="38"/>
      <c r="B417" s="39"/>
      <c r="C417" s="40"/>
      <c r="D417" s="256" t="s">
        <v>172</v>
      </c>
      <c r="E417" s="40"/>
      <c r="F417" s="260" t="s">
        <v>793</v>
      </c>
      <c r="G417" s="40"/>
      <c r="H417" s="40"/>
      <c r="I417" s="154"/>
      <c r="J417" s="40"/>
      <c r="K417" s="40"/>
      <c r="L417" s="44"/>
      <c r="M417" s="258"/>
      <c r="N417" s="259"/>
      <c r="O417" s="91"/>
      <c r="P417" s="91"/>
      <c r="Q417" s="91"/>
      <c r="R417" s="91"/>
      <c r="S417" s="91"/>
      <c r="T417" s="92"/>
      <c r="U417" s="38"/>
      <c r="V417" s="38"/>
      <c r="W417" s="38"/>
      <c r="X417" s="38"/>
      <c r="Y417" s="38"/>
      <c r="Z417" s="38"/>
      <c r="AA417" s="38"/>
      <c r="AB417" s="38"/>
      <c r="AC417" s="38"/>
      <c r="AD417" s="38"/>
      <c r="AE417" s="38"/>
      <c r="AT417" s="17" t="s">
        <v>172</v>
      </c>
      <c r="AU417" s="17" t="s">
        <v>82</v>
      </c>
    </row>
    <row r="418" s="12" customFormat="1" ht="22.8" customHeight="1">
      <c r="A418" s="12"/>
      <c r="B418" s="227"/>
      <c r="C418" s="228"/>
      <c r="D418" s="229" t="s">
        <v>72</v>
      </c>
      <c r="E418" s="241" t="s">
        <v>795</v>
      </c>
      <c r="F418" s="241" t="s">
        <v>796</v>
      </c>
      <c r="G418" s="228"/>
      <c r="H418" s="228"/>
      <c r="I418" s="231"/>
      <c r="J418" s="242">
        <f>BK418</f>
        <v>0</v>
      </c>
      <c r="K418" s="228"/>
      <c r="L418" s="233"/>
      <c r="M418" s="234"/>
      <c r="N418" s="235"/>
      <c r="O418" s="235"/>
      <c r="P418" s="236">
        <f>SUM(P419:P422)</f>
        <v>0</v>
      </c>
      <c r="Q418" s="235"/>
      <c r="R418" s="236">
        <f>SUM(R419:R422)</f>
        <v>0.00082782000000000005</v>
      </c>
      <c r="S418" s="235"/>
      <c r="T418" s="237">
        <f>SUM(T419:T422)</f>
        <v>0</v>
      </c>
      <c r="U418" s="12"/>
      <c r="V418" s="12"/>
      <c r="W418" s="12"/>
      <c r="X418" s="12"/>
      <c r="Y418" s="12"/>
      <c r="Z418" s="12"/>
      <c r="AA418" s="12"/>
      <c r="AB418" s="12"/>
      <c r="AC418" s="12"/>
      <c r="AD418" s="12"/>
      <c r="AE418" s="12"/>
      <c r="AR418" s="238" t="s">
        <v>82</v>
      </c>
      <c r="AT418" s="239" t="s">
        <v>72</v>
      </c>
      <c r="AU418" s="239" t="s">
        <v>80</v>
      </c>
      <c r="AY418" s="238" t="s">
        <v>161</v>
      </c>
      <c r="BK418" s="240">
        <f>SUM(BK419:BK422)</f>
        <v>0</v>
      </c>
    </row>
    <row r="419" s="2" customFormat="1" ht="24" customHeight="1">
      <c r="A419" s="38"/>
      <c r="B419" s="39"/>
      <c r="C419" s="243" t="s">
        <v>629</v>
      </c>
      <c r="D419" s="243" t="s">
        <v>163</v>
      </c>
      <c r="E419" s="244" t="s">
        <v>798</v>
      </c>
      <c r="F419" s="245" t="s">
        <v>799</v>
      </c>
      <c r="G419" s="246" t="s">
        <v>166</v>
      </c>
      <c r="H419" s="247">
        <v>3.9420000000000002</v>
      </c>
      <c r="I419" s="248"/>
      <c r="J419" s="249">
        <f>ROUND(I419*H419,2)</f>
        <v>0</v>
      </c>
      <c r="K419" s="245" t="s">
        <v>167</v>
      </c>
      <c r="L419" s="44"/>
      <c r="M419" s="250" t="s">
        <v>1</v>
      </c>
      <c r="N419" s="251" t="s">
        <v>38</v>
      </c>
      <c r="O419" s="91"/>
      <c r="P419" s="252">
        <f>O419*H419</f>
        <v>0</v>
      </c>
      <c r="Q419" s="252">
        <v>0.00021000000000000001</v>
      </c>
      <c r="R419" s="252">
        <f>Q419*H419</f>
        <v>0.00082782000000000005</v>
      </c>
      <c r="S419" s="252">
        <v>0</v>
      </c>
      <c r="T419" s="253">
        <f>S419*H419</f>
        <v>0</v>
      </c>
      <c r="U419" s="38"/>
      <c r="V419" s="38"/>
      <c r="W419" s="38"/>
      <c r="X419" s="38"/>
      <c r="Y419" s="38"/>
      <c r="Z419" s="38"/>
      <c r="AA419" s="38"/>
      <c r="AB419" s="38"/>
      <c r="AC419" s="38"/>
      <c r="AD419" s="38"/>
      <c r="AE419" s="38"/>
      <c r="AR419" s="254" t="s">
        <v>279</v>
      </c>
      <c r="AT419" s="254" t="s">
        <v>163</v>
      </c>
      <c r="AU419" s="254" t="s">
        <v>82</v>
      </c>
      <c r="AY419" s="17" t="s">
        <v>161</v>
      </c>
      <c r="BE419" s="255">
        <f>IF(N419="základní",J419,0)</f>
        <v>0</v>
      </c>
      <c r="BF419" s="255">
        <f>IF(N419="snížená",J419,0)</f>
        <v>0</v>
      </c>
      <c r="BG419" s="255">
        <f>IF(N419="zákl. přenesená",J419,0)</f>
        <v>0</v>
      </c>
      <c r="BH419" s="255">
        <f>IF(N419="sníž. přenesená",J419,0)</f>
        <v>0</v>
      </c>
      <c r="BI419" s="255">
        <f>IF(N419="nulová",J419,0)</f>
        <v>0</v>
      </c>
      <c r="BJ419" s="17" t="s">
        <v>80</v>
      </c>
      <c r="BK419" s="255">
        <f>ROUND(I419*H419,2)</f>
        <v>0</v>
      </c>
      <c r="BL419" s="17" t="s">
        <v>279</v>
      </c>
      <c r="BM419" s="254" t="s">
        <v>2047</v>
      </c>
    </row>
    <row r="420" s="2" customFormat="1">
      <c r="A420" s="38"/>
      <c r="B420" s="39"/>
      <c r="C420" s="40"/>
      <c r="D420" s="256" t="s">
        <v>170</v>
      </c>
      <c r="E420" s="40"/>
      <c r="F420" s="257" t="s">
        <v>801</v>
      </c>
      <c r="G420" s="40"/>
      <c r="H420" s="40"/>
      <c r="I420" s="154"/>
      <c r="J420" s="40"/>
      <c r="K420" s="40"/>
      <c r="L420" s="44"/>
      <c r="M420" s="258"/>
      <c r="N420" s="259"/>
      <c r="O420" s="91"/>
      <c r="P420" s="91"/>
      <c r="Q420" s="91"/>
      <c r="R420" s="91"/>
      <c r="S420" s="91"/>
      <c r="T420" s="92"/>
      <c r="U420" s="38"/>
      <c r="V420" s="38"/>
      <c r="W420" s="38"/>
      <c r="X420" s="38"/>
      <c r="Y420" s="38"/>
      <c r="Z420" s="38"/>
      <c r="AA420" s="38"/>
      <c r="AB420" s="38"/>
      <c r="AC420" s="38"/>
      <c r="AD420" s="38"/>
      <c r="AE420" s="38"/>
      <c r="AT420" s="17" t="s">
        <v>170</v>
      </c>
      <c r="AU420" s="17" t="s">
        <v>82</v>
      </c>
    </row>
    <row r="421" s="13" customFormat="1">
      <c r="A421" s="13"/>
      <c r="B421" s="261"/>
      <c r="C421" s="262"/>
      <c r="D421" s="256" t="s">
        <v>174</v>
      </c>
      <c r="E421" s="263" t="s">
        <v>1</v>
      </c>
      <c r="F421" s="264" t="s">
        <v>802</v>
      </c>
      <c r="G421" s="262"/>
      <c r="H421" s="263" t="s">
        <v>1</v>
      </c>
      <c r="I421" s="265"/>
      <c r="J421" s="262"/>
      <c r="K421" s="262"/>
      <c r="L421" s="266"/>
      <c r="M421" s="267"/>
      <c r="N421" s="268"/>
      <c r="O421" s="268"/>
      <c r="P421" s="268"/>
      <c r="Q421" s="268"/>
      <c r="R421" s="268"/>
      <c r="S421" s="268"/>
      <c r="T421" s="269"/>
      <c r="U421" s="13"/>
      <c r="V421" s="13"/>
      <c r="W421" s="13"/>
      <c r="X421" s="13"/>
      <c r="Y421" s="13"/>
      <c r="Z421" s="13"/>
      <c r="AA421" s="13"/>
      <c r="AB421" s="13"/>
      <c r="AC421" s="13"/>
      <c r="AD421" s="13"/>
      <c r="AE421" s="13"/>
      <c r="AT421" s="270" t="s">
        <v>174</v>
      </c>
      <c r="AU421" s="270" t="s">
        <v>82</v>
      </c>
      <c r="AV421" s="13" t="s">
        <v>80</v>
      </c>
      <c r="AW421" s="13" t="s">
        <v>30</v>
      </c>
      <c r="AX421" s="13" t="s">
        <v>73</v>
      </c>
      <c r="AY421" s="270" t="s">
        <v>161</v>
      </c>
    </row>
    <row r="422" s="14" customFormat="1">
      <c r="A422" s="14"/>
      <c r="B422" s="271"/>
      <c r="C422" s="272"/>
      <c r="D422" s="256" t="s">
        <v>174</v>
      </c>
      <c r="E422" s="273" t="s">
        <v>1</v>
      </c>
      <c r="F422" s="274" t="s">
        <v>1991</v>
      </c>
      <c r="G422" s="272"/>
      <c r="H422" s="275">
        <v>3.9420000000000002</v>
      </c>
      <c r="I422" s="276"/>
      <c r="J422" s="272"/>
      <c r="K422" s="272"/>
      <c r="L422" s="277"/>
      <c r="M422" s="303"/>
      <c r="N422" s="304"/>
      <c r="O422" s="304"/>
      <c r="P422" s="304"/>
      <c r="Q422" s="304"/>
      <c r="R422" s="304"/>
      <c r="S422" s="304"/>
      <c r="T422" s="305"/>
      <c r="U422" s="14"/>
      <c r="V422" s="14"/>
      <c r="W422" s="14"/>
      <c r="X422" s="14"/>
      <c r="Y422" s="14"/>
      <c r="Z422" s="14"/>
      <c r="AA422" s="14"/>
      <c r="AB422" s="14"/>
      <c r="AC422" s="14"/>
      <c r="AD422" s="14"/>
      <c r="AE422" s="14"/>
      <c r="AT422" s="281" t="s">
        <v>174</v>
      </c>
      <c r="AU422" s="281" t="s">
        <v>82</v>
      </c>
      <c r="AV422" s="14" t="s">
        <v>82</v>
      </c>
      <c r="AW422" s="14" t="s">
        <v>30</v>
      </c>
      <c r="AX422" s="14" t="s">
        <v>80</v>
      </c>
      <c r="AY422" s="281" t="s">
        <v>161</v>
      </c>
    </row>
    <row r="423" s="2" customFormat="1" ht="6.96" customHeight="1">
      <c r="A423" s="38"/>
      <c r="B423" s="66"/>
      <c r="C423" s="67"/>
      <c r="D423" s="67"/>
      <c r="E423" s="67"/>
      <c r="F423" s="67"/>
      <c r="G423" s="67"/>
      <c r="H423" s="67"/>
      <c r="I423" s="192"/>
      <c r="J423" s="67"/>
      <c r="K423" s="67"/>
      <c r="L423" s="44"/>
      <c r="M423" s="38"/>
      <c r="O423" s="38"/>
      <c r="P423" s="38"/>
      <c r="Q423" s="38"/>
      <c r="R423" s="38"/>
      <c r="S423" s="38"/>
      <c r="T423" s="38"/>
      <c r="U423" s="38"/>
      <c r="V423" s="38"/>
      <c r="W423" s="38"/>
      <c r="X423" s="38"/>
      <c r="Y423" s="38"/>
      <c r="Z423" s="38"/>
      <c r="AA423" s="38"/>
      <c r="AB423" s="38"/>
      <c r="AC423" s="38"/>
      <c r="AD423" s="38"/>
      <c r="AE423" s="38"/>
    </row>
  </sheetData>
  <sheetProtection sheet="1" autoFilter="0" formatColumns="0" formatRows="0" objects="1" scenarios="1" spinCount="100000" saltValue="ybIB3Dij08JZ6Xm2qQ6QkaPHvxWBezS7SbPQeIYMBKq64EEsoVviB5uFvYnbF97gWDKToE1ZtDQDZh8MQKeI0Q==" hashValue="vqEvx7iDk8apETHqha/9sLd9RtC+fmvw85n/KNvdz44AEa0bbru1pzgj8n/23jk235aQKXh8uJd1wRtXtjMhFg==" algorithmName="SHA-512" password="CC35"/>
  <autoFilter ref="C130:K422"/>
  <mergeCells count="12">
    <mergeCell ref="E7:H7"/>
    <mergeCell ref="E9:H9"/>
    <mergeCell ref="E11:H11"/>
    <mergeCell ref="E20:H20"/>
    <mergeCell ref="E29:H29"/>
    <mergeCell ref="E85:H85"/>
    <mergeCell ref="E87:H87"/>
    <mergeCell ref="E89:H89"/>
    <mergeCell ref="E119:H119"/>
    <mergeCell ref="E121:H121"/>
    <mergeCell ref="E123:H12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6"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6"/>
      <c r="L2" s="1"/>
      <c r="M2" s="1"/>
      <c r="N2" s="1"/>
      <c r="O2" s="1"/>
      <c r="P2" s="1"/>
      <c r="Q2" s="1"/>
      <c r="R2" s="1"/>
      <c r="S2" s="1"/>
      <c r="T2" s="1"/>
      <c r="U2" s="1"/>
      <c r="V2" s="1"/>
      <c r="AT2" s="17" t="s">
        <v>123</v>
      </c>
    </row>
    <row r="3" s="1" customFormat="1" ht="6.96" customHeight="1">
      <c r="B3" s="147"/>
      <c r="C3" s="148"/>
      <c r="D3" s="148"/>
      <c r="E3" s="148"/>
      <c r="F3" s="148"/>
      <c r="G3" s="148"/>
      <c r="H3" s="148"/>
      <c r="I3" s="149"/>
      <c r="J3" s="148"/>
      <c r="K3" s="148"/>
      <c r="L3" s="20"/>
      <c r="AT3" s="17" t="s">
        <v>82</v>
      </c>
    </row>
    <row r="4" s="1" customFormat="1" ht="24.96" customHeight="1">
      <c r="B4" s="20"/>
      <c r="D4" s="150" t="s">
        <v>124</v>
      </c>
      <c r="I4" s="146"/>
      <c r="L4" s="20"/>
      <c r="M4" s="151" t="s">
        <v>10</v>
      </c>
      <c r="AT4" s="17" t="s">
        <v>4</v>
      </c>
    </row>
    <row r="5" s="1" customFormat="1" ht="6.96" customHeight="1">
      <c r="B5" s="20"/>
      <c r="I5" s="146"/>
      <c r="L5" s="20"/>
    </row>
    <row r="6" s="1" customFormat="1" ht="12" customHeight="1">
      <c r="B6" s="20"/>
      <c r="D6" s="152" t="s">
        <v>16</v>
      </c>
      <c r="I6" s="146"/>
      <c r="L6" s="20"/>
    </row>
    <row r="7" s="1" customFormat="1" ht="16.5" customHeight="1">
      <c r="B7" s="20"/>
      <c r="E7" s="153" t="str">
        <f>'Rekapitulace zakázky'!K6</f>
        <v>Oprava MO Petrohrad - Kryry</v>
      </c>
      <c r="F7" s="152"/>
      <c r="G7" s="152"/>
      <c r="H7" s="152"/>
      <c r="I7" s="146"/>
      <c r="L7" s="20"/>
    </row>
    <row r="8" s="1" customFormat="1" ht="12" customHeight="1">
      <c r="B8" s="20"/>
      <c r="D8" s="152" t="s">
        <v>125</v>
      </c>
      <c r="I8" s="146"/>
      <c r="L8" s="20"/>
    </row>
    <row r="9" s="2" customFormat="1" ht="16.5" customHeight="1">
      <c r="A9" s="38"/>
      <c r="B9" s="44"/>
      <c r="C9" s="38"/>
      <c r="D9" s="38"/>
      <c r="E9" s="153" t="s">
        <v>1836</v>
      </c>
      <c r="F9" s="38"/>
      <c r="G9" s="38"/>
      <c r="H9" s="38"/>
      <c r="I9" s="154"/>
      <c r="J9" s="38"/>
      <c r="K9" s="38"/>
      <c r="L9" s="63"/>
      <c r="S9" s="38"/>
      <c r="T9" s="38"/>
      <c r="U9" s="38"/>
      <c r="V9" s="38"/>
      <c r="W9" s="38"/>
      <c r="X9" s="38"/>
      <c r="Y9" s="38"/>
      <c r="Z9" s="38"/>
      <c r="AA9" s="38"/>
      <c r="AB9" s="38"/>
      <c r="AC9" s="38"/>
      <c r="AD9" s="38"/>
      <c r="AE9" s="38"/>
    </row>
    <row r="10" s="2" customFormat="1" ht="12" customHeight="1">
      <c r="A10" s="38"/>
      <c r="B10" s="44"/>
      <c r="C10" s="38"/>
      <c r="D10" s="152" t="s">
        <v>127</v>
      </c>
      <c r="E10" s="38"/>
      <c r="F10" s="38"/>
      <c r="G10" s="38"/>
      <c r="H10" s="38"/>
      <c r="I10" s="154"/>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5" t="s">
        <v>2048</v>
      </c>
      <c r="F11" s="38"/>
      <c r="G11" s="38"/>
      <c r="H11" s="38"/>
      <c r="I11" s="154"/>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154"/>
      <c r="J12" s="38"/>
      <c r="K12" s="38"/>
      <c r="L12" s="63"/>
      <c r="S12" s="38"/>
      <c r="T12" s="38"/>
      <c r="U12" s="38"/>
      <c r="V12" s="38"/>
      <c r="W12" s="38"/>
      <c r="X12" s="38"/>
      <c r="Y12" s="38"/>
      <c r="Z12" s="38"/>
      <c r="AA12" s="38"/>
      <c r="AB12" s="38"/>
      <c r="AC12" s="38"/>
      <c r="AD12" s="38"/>
      <c r="AE12" s="38"/>
    </row>
    <row r="13" s="2" customFormat="1" ht="12" customHeight="1">
      <c r="A13" s="38"/>
      <c r="B13" s="44"/>
      <c r="C13" s="38"/>
      <c r="D13" s="152" t="s">
        <v>18</v>
      </c>
      <c r="E13" s="38"/>
      <c r="F13" s="141" t="s">
        <v>1</v>
      </c>
      <c r="G13" s="38"/>
      <c r="H13" s="38"/>
      <c r="I13" s="156"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2" t="s">
        <v>20</v>
      </c>
      <c r="E14" s="38"/>
      <c r="F14" s="141" t="s">
        <v>21</v>
      </c>
      <c r="G14" s="38"/>
      <c r="H14" s="38"/>
      <c r="I14" s="156" t="s">
        <v>22</v>
      </c>
      <c r="J14" s="157" t="str">
        <f>'Rekapitulace zakázky'!AN8</f>
        <v>16. 8. 2019</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54"/>
      <c r="J15" s="38"/>
      <c r="K15" s="38"/>
      <c r="L15" s="63"/>
      <c r="S15" s="38"/>
      <c r="T15" s="38"/>
      <c r="U15" s="38"/>
      <c r="V15" s="38"/>
      <c r="W15" s="38"/>
      <c r="X15" s="38"/>
      <c r="Y15" s="38"/>
      <c r="Z15" s="38"/>
      <c r="AA15" s="38"/>
      <c r="AB15" s="38"/>
      <c r="AC15" s="38"/>
      <c r="AD15" s="38"/>
      <c r="AE15" s="38"/>
    </row>
    <row r="16" s="2" customFormat="1" ht="12" customHeight="1">
      <c r="A16" s="38"/>
      <c r="B16" s="44"/>
      <c r="C16" s="38"/>
      <c r="D16" s="152" t="s">
        <v>24</v>
      </c>
      <c r="E16" s="38"/>
      <c r="F16" s="38"/>
      <c r="G16" s="38"/>
      <c r="H16" s="38"/>
      <c r="I16" s="156" t="s">
        <v>25</v>
      </c>
      <c r="J16" s="141" t="s">
        <v>1</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21</v>
      </c>
      <c r="F17" s="38"/>
      <c r="G17" s="38"/>
      <c r="H17" s="38"/>
      <c r="I17" s="156" t="s">
        <v>26</v>
      </c>
      <c r="J17" s="141" t="s">
        <v>1</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54"/>
      <c r="J18" s="38"/>
      <c r="K18" s="38"/>
      <c r="L18" s="63"/>
      <c r="S18" s="38"/>
      <c r="T18" s="38"/>
      <c r="U18" s="38"/>
      <c r="V18" s="38"/>
      <c r="W18" s="38"/>
      <c r="X18" s="38"/>
      <c r="Y18" s="38"/>
      <c r="Z18" s="38"/>
      <c r="AA18" s="38"/>
      <c r="AB18" s="38"/>
      <c r="AC18" s="38"/>
      <c r="AD18" s="38"/>
      <c r="AE18" s="38"/>
    </row>
    <row r="19" s="2" customFormat="1" ht="12" customHeight="1">
      <c r="A19" s="38"/>
      <c r="B19" s="44"/>
      <c r="C19" s="38"/>
      <c r="D19" s="152" t="s">
        <v>27</v>
      </c>
      <c r="E19" s="38"/>
      <c r="F19" s="38"/>
      <c r="G19" s="38"/>
      <c r="H19" s="38"/>
      <c r="I19" s="156" t="s">
        <v>25</v>
      </c>
      <c r="J19" s="33" t="str">
        <f>'Rekapitulace zakázky'!AN13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41"/>
      <c r="G20" s="141"/>
      <c r="H20" s="141"/>
      <c r="I20" s="156" t="s">
        <v>26</v>
      </c>
      <c r="J20" s="33" t="str">
        <f>'Rekapitulace zakázky'!AN14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54"/>
      <c r="J21" s="38"/>
      <c r="K21" s="38"/>
      <c r="L21" s="63"/>
      <c r="S21" s="38"/>
      <c r="T21" s="38"/>
      <c r="U21" s="38"/>
      <c r="V21" s="38"/>
      <c r="W21" s="38"/>
      <c r="X21" s="38"/>
      <c r="Y21" s="38"/>
      <c r="Z21" s="38"/>
      <c r="AA21" s="38"/>
      <c r="AB21" s="38"/>
      <c r="AC21" s="38"/>
      <c r="AD21" s="38"/>
      <c r="AE21" s="38"/>
    </row>
    <row r="22" s="2" customFormat="1" ht="12" customHeight="1">
      <c r="A22" s="38"/>
      <c r="B22" s="44"/>
      <c r="C22" s="38"/>
      <c r="D22" s="152" t="s">
        <v>29</v>
      </c>
      <c r="E22" s="38"/>
      <c r="F22" s="38"/>
      <c r="G22" s="38"/>
      <c r="H22" s="38"/>
      <c r="I22" s="156" t="s">
        <v>25</v>
      </c>
      <c r="J22" s="141" t="s">
        <v>1</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21</v>
      </c>
      <c r="F23" s="38"/>
      <c r="G23" s="38"/>
      <c r="H23" s="38"/>
      <c r="I23" s="156" t="s">
        <v>26</v>
      </c>
      <c r="J23" s="141" t="s">
        <v>1</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54"/>
      <c r="J24" s="38"/>
      <c r="K24" s="38"/>
      <c r="L24" s="63"/>
      <c r="S24" s="38"/>
      <c r="T24" s="38"/>
      <c r="U24" s="38"/>
      <c r="V24" s="38"/>
      <c r="W24" s="38"/>
      <c r="X24" s="38"/>
      <c r="Y24" s="38"/>
      <c r="Z24" s="38"/>
      <c r="AA24" s="38"/>
      <c r="AB24" s="38"/>
      <c r="AC24" s="38"/>
      <c r="AD24" s="38"/>
      <c r="AE24" s="38"/>
    </row>
    <row r="25" s="2" customFormat="1" ht="12" customHeight="1">
      <c r="A25" s="38"/>
      <c r="B25" s="44"/>
      <c r="C25" s="38"/>
      <c r="D25" s="152" t="s">
        <v>31</v>
      </c>
      <c r="E25" s="38"/>
      <c r="F25" s="38"/>
      <c r="G25" s="38"/>
      <c r="H25" s="38"/>
      <c r="I25" s="156" t="s">
        <v>25</v>
      </c>
      <c r="J25" s="141" t="str">
        <f>IF('Rekapitulace zakázky'!AN19="","",'Rekapitulace zakázky'!AN19)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zakázky'!E20="","",'Rekapitulace zakázky'!E20)</f>
        <v xml:space="preserve"> </v>
      </c>
      <c r="F26" s="38"/>
      <c r="G26" s="38"/>
      <c r="H26" s="38"/>
      <c r="I26" s="156" t="s">
        <v>26</v>
      </c>
      <c r="J26" s="141" t="str">
        <f>IF('Rekapitulace zakázky'!AN20="","",'Rekapitulace zakázky'!AN20)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54"/>
      <c r="J27" s="38"/>
      <c r="K27" s="38"/>
      <c r="L27" s="63"/>
      <c r="S27" s="38"/>
      <c r="T27" s="38"/>
      <c r="U27" s="38"/>
      <c r="V27" s="38"/>
      <c r="W27" s="38"/>
      <c r="X27" s="38"/>
      <c r="Y27" s="38"/>
      <c r="Z27" s="38"/>
      <c r="AA27" s="38"/>
      <c r="AB27" s="38"/>
      <c r="AC27" s="38"/>
      <c r="AD27" s="38"/>
      <c r="AE27" s="38"/>
    </row>
    <row r="28" s="2" customFormat="1" ht="12" customHeight="1">
      <c r="A28" s="38"/>
      <c r="B28" s="44"/>
      <c r="C28" s="38"/>
      <c r="D28" s="152" t="s">
        <v>32</v>
      </c>
      <c r="E28" s="38"/>
      <c r="F28" s="38"/>
      <c r="G28" s="38"/>
      <c r="H28" s="38"/>
      <c r="I28" s="154"/>
      <c r="J28" s="38"/>
      <c r="K28" s="38"/>
      <c r="L28" s="63"/>
      <c r="S28" s="38"/>
      <c r="T28" s="38"/>
      <c r="U28" s="38"/>
      <c r="V28" s="38"/>
      <c r="W28" s="38"/>
      <c r="X28" s="38"/>
      <c r="Y28" s="38"/>
      <c r="Z28" s="38"/>
      <c r="AA28" s="38"/>
      <c r="AB28" s="38"/>
      <c r="AC28" s="38"/>
      <c r="AD28" s="38"/>
      <c r="AE28" s="38"/>
    </row>
    <row r="29" s="8" customFormat="1" ht="16.5" customHeight="1">
      <c r="A29" s="158"/>
      <c r="B29" s="159"/>
      <c r="C29" s="158"/>
      <c r="D29" s="158"/>
      <c r="E29" s="160" t="s">
        <v>1</v>
      </c>
      <c r="F29" s="160"/>
      <c r="G29" s="160"/>
      <c r="H29" s="160"/>
      <c r="I29" s="161"/>
      <c r="J29" s="158"/>
      <c r="K29" s="158"/>
      <c r="L29" s="162"/>
      <c r="S29" s="158"/>
      <c r="T29" s="158"/>
      <c r="U29" s="158"/>
      <c r="V29" s="158"/>
      <c r="W29" s="158"/>
      <c r="X29" s="158"/>
      <c r="Y29" s="158"/>
      <c r="Z29" s="158"/>
      <c r="AA29" s="158"/>
      <c r="AB29" s="158"/>
      <c r="AC29" s="158"/>
      <c r="AD29" s="158"/>
      <c r="AE29" s="158"/>
    </row>
    <row r="30" s="2" customFormat="1" ht="6.96" customHeight="1">
      <c r="A30" s="38"/>
      <c r="B30" s="44"/>
      <c r="C30" s="38"/>
      <c r="D30" s="38"/>
      <c r="E30" s="38"/>
      <c r="F30" s="38"/>
      <c r="G30" s="38"/>
      <c r="H30" s="38"/>
      <c r="I30" s="154"/>
      <c r="J30" s="38"/>
      <c r="K30" s="38"/>
      <c r="L30" s="63"/>
      <c r="S30" s="38"/>
      <c r="T30" s="38"/>
      <c r="U30" s="38"/>
      <c r="V30" s="38"/>
      <c r="W30" s="38"/>
      <c r="X30" s="38"/>
      <c r="Y30" s="38"/>
      <c r="Z30" s="38"/>
      <c r="AA30" s="38"/>
      <c r="AB30" s="38"/>
      <c r="AC30" s="38"/>
      <c r="AD30" s="38"/>
      <c r="AE30" s="38"/>
    </row>
    <row r="3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s="2" customFormat="1" ht="25.44" customHeight="1">
      <c r="A32" s="38"/>
      <c r="B32" s="44"/>
      <c r="C32" s="38"/>
      <c r="D32" s="165" t="s">
        <v>33</v>
      </c>
      <c r="E32" s="38"/>
      <c r="F32" s="38"/>
      <c r="G32" s="38"/>
      <c r="H32" s="38"/>
      <c r="I32" s="154"/>
      <c r="J32" s="166">
        <f>ROUND(J124, 2)</f>
        <v>0</v>
      </c>
      <c r="K32" s="38"/>
      <c r="L32" s="63"/>
      <c r="S32" s="38"/>
      <c r="T32" s="38"/>
      <c r="U32" s="38"/>
      <c r="V32" s="38"/>
      <c r="W32" s="38"/>
      <c r="X32" s="38"/>
      <c r="Y32" s="38"/>
      <c r="Z32" s="38"/>
      <c r="AA32" s="38"/>
      <c r="AB32" s="38"/>
      <c r="AC32" s="38"/>
      <c r="AD32" s="38"/>
      <c r="AE32" s="38"/>
    </row>
    <row r="33" s="2" customFormat="1" ht="6.96" customHeight="1">
      <c r="A33" s="38"/>
      <c r="B33" s="44"/>
      <c r="C33" s="38"/>
      <c r="D33" s="163"/>
      <c r="E33" s="163"/>
      <c r="F33" s="163"/>
      <c r="G33" s="163"/>
      <c r="H33" s="163"/>
      <c r="I33" s="164"/>
      <c r="J33" s="163"/>
      <c r="K33" s="163"/>
      <c r="L33" s="63"/>
      <c r="S33" s="38"/>
      <c r="T33" s="38"/>
      <c r="U33" s="38"/>
      <c r="V33" s="38"/>
      <c r="W33" s="38"/>
      <c r="X33" s="38"/>
      <c r="Y33" s="38"/>
      <c r="Z33" s="38"/>
      <c r="AA33" s="38"/>
      <c r="AB33" s="38"/>
      <c r="AC33" s="38"/>
      <c r="AD33" s="38"/>
      <c r="AE33" s="38"/>
    </row>
    <row r="34" s="2" customFormat="1" ht="14.4" customHeight="1">
      <c r="A34" s="38"/>
      <c r="B34" s="44"/>
      <c r="C34" s="38"/>
      <c r="D34" s="38"/>
      <c r="E34" s="38"/>
      <c r="F34" s="167" t="s">
        <v>35</v>
      </c>
      <c r="G34" s="38"/>
      <c r="H34" s="38"/>
      <c r="I34" s="168" t="s">
        <v>34</v>
      </c>
      <c r="J34" s="167" t="s">
        <v>36</v>
      </c>
      <c r="K34" s="38"/>
      <c r="L34" s="63"/>
      <c r="S34" s="38"/>
      <c r="T34" s="38"/>
      <c r="U34" s="38"/>
      <c r="V34" s="38"/>
      <c r="W34" s="38"/>
      <c r="X34" s="38"/>
      <c r="Y34" s="38"/>
      <c r="Z34" s="38"/>
      <c r="AA34" s="38"/>
      <c r="AB34" s="38"/>
      <c r="AC34" s="38"/>
      <c r="AD34" s="38"/>
      <c r="AE34" s="38"/>
    </row>
    <row r="35" s="2" customFormat="1" ht="14.4" customHeight="1">
      <c r="A35" s="38"/>
      <c r="B35" s="44"/>
      <c r="C35" s="38"/>
      <c r="D35" s="169" t="s">
        <v>37</v>
      </c>
      <c r="E35" s="152" t="s">
        <v>38</v>
      </c>
      <c r="F35" s="170">
        <f>ROUND((SUM(BE124:BE140)),  2)</f>
        <v>0</v>
      </c>
      <c r="G35" s="38"/>
      <c r="H35" s="38"/>
      <c r="I35" s="171">
        <v>0.20999999999999999</v>
      </c>
      <c r="J35" s="170">
        <f>ROUND(((SUM(BE124:BE140))*I35),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2" t="s">
        <v>39</v>
      </c>
      <c r="F36" s="170">
        <f>ROUND((SUM(BF124:BF140)),  2)</f>
        <v>0</v>
      </c>
      <c r="G36" s="38"/>
      <c r="H36" s="38"/>
      <c r="I36" s="171">
        <v>0.14999999999999999</v>
      </c>
      <c r="J36" s="170">
        <f>ROUND(((SUM(BF124:BF140))*I36),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40</v>
      </c>
      <c r="F37" s="170">
        <f>ROUND((SUM(BG124:BG140)),  2)</f>
        <v>0</v>
      </c>
      <c r="G37" s="38"/>
      <c r="H37" s="38"/>
      <c r="I37" s="171">
        <v>0.20999999999999999</v>
      </c>
      <c r="J37" s="170">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2" t="s">
        <v>41</v>
      </c>
      <c r="F38" s="170">
        <f>ROUND((SUM(BH124:BH140)),  2)</f>
        <v>0</v>
      </c>
      <c r="G38" s="38"/>
      <c r="H38" s="38"/>
      <c r="I38" s="171">
        <v>0.14999999999999999</v>
      </c>
      <c r="J38" s="170">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2" t="s">
        <v>42</v>
      </c>
      <c r="F39" s="170">
        <f>ROUND((SUM(BI124:BI140)),  2)</f>
        <v>0</v>
      </c>
      <c r="G39" s="38"/>
      <c r="H39" s="38"/>
      <c r="I39" s="171">
        <v>0</v>
      </c>
      <c r="J39" s="170">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s="2" customFormat="1" ht="25.44" customHeight="1">
      <c r="A41" s="38"/>
      <c r="B41" s="44"/>
      <c r="C41" s="172"/>
      <c r="D41" s="173" t="s">
        <v>43</v>
      </c>
      <c r="E41" s="174"/>
      <c r="F41" s="174"/>
      <c r="G41" s="175" t="s">
        <v>44</v>
      </c>
      <c r="H41" s="176" t="s">
        <v>45</v>
      </c>
      <c r="I41" s="177"/>
      <c r="J41" s="178">
        <f>SUM(J32:J39)</f>
        <v>0</v>
      </c>
      <c r="K41" s="179"/>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154"/>
      <c r="J42" s="38"/>
      <c r="K42" s="38"/>
      <c r="L42" s="63"/>
      <c r="S42" s="38"/>
      <c r="T42" s="38"/>
      <c r="U42" s="38"/>
      <c r="V42" s="38"/>
      <c r="W42" s="38"/>
      <c r="X42" s="38"/>
      <c r="Y42" s="38"/>
      <c r="Z42" s="38"/>
      <c r="AA42" s="38"/>
      <c r="AB42" s="38"/>
      <c r="AC42" s="38"/>
      <c r="AD42" s="38"/>
      <c r="AE42" s="38"/>
    </row>
    <row r="43" s="1" customFormat="1" ht="14.4" customHeight="1">
      <c r="B43" s="20"/>
      <c r="I43" s="146"/>
      <c r="L43" s="20"/>
    </row>
    <row r="44" s="1" customFormat="1" ht="14.4" customHeight="1">
      <c r="B44" s="20"/>
      <c r="I44" s="146"/>
      <c r="L44" s="20"/>
    </row>
    <row r="45" s="1" customFormat="1" ht="14.4" customHeight="1">
      <c r="B45" s="20"/>
      <c r="I45" s="146"/>
      <c r="L45" s="20"/>
    </row>
    <row r="46" s="1" customFormat="1" ht="14.4" customHeight="1">
      <c r="B46" s="20"/>
      <c r="I46" s="146"/>
      <c r="L46" s="20"/>
    </row>
    <row r="47" s="1" customFormat="1" ht="14.4" customHeight="1">
      <c r="B47" s="20"/>
      <c r="I47" s="146"/>
      <c r="L47" s="20"/>
    </row>
    <row r="48" s="1" customFormat="1" ht="14.4" customHeight="1">
      <c r="B48" s="20"/>
      <c r="I48" s="146"/>
      <c r="L48" s="20"/>
    </row>
    <row r="49" s="1" customFormat="1" ht="14.4" customHeight="1">
      <c r="B49" s="20"/>
      <c r="I49" s="146"/>
      <c r="L49" s="20"/>
    </row>
    <row r="50" s="2" customFormat="1" ht="14.4" customHeight="1">
      <c r="B50" s="63"/>
      <c r="D50" s="180" t="s">
        <v>46</v>
      </c>
      <c r="E50" s="181"/>
      <c r="F50" s="181"/>
      <c r="G50" s="180" t="s">
        <v>47</v>
      </c>
      <c r="H50" s="181"/>
      <c r="I50" s="182"/>
      <c r="J50" s="181"/>
      <c r="K50" s="181"/>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83" t="s">
        <v>48</v>
      </c>
      <c r="E61" s="184"/>
      <c r="F61" s="185" t="s">
        <v>49</v>
      </c>
      <c r="G61" s="183" t="s">
        <v>48</v>
      </c>
      <c r="H61" s="184"/>
      <c r="I61" s="186"/>
      <c r="J61" s="187" t="s">
        <v>49</v>
      </c>
      <c r="K61" s="184"/>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80" t="s">
        <v>50</v>
      </c>
      <c r="E65" s="188"/>
      <c r="F65" s="188"/>
      <c r="G65" s="180" t="s">
        <v>51</v>
      </c>
      <c r="H65" s="188"/>
      <c r="I65" s="189"/>
      <c r="J65" s="188"/>
      <c r="K65" s="18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83" t="s">
        <v>48</v>
      </c>
      <c r="E76" s="184"/>
      <c r="F76" s="185" t="s">
        <v>49</v>
      </c>
      <c r="G76" s="183" t="s">
        <v>48</v>
      </c>
      <c r="H76" s="184"/>
      <c r="I76" s="186"/>
      <c r="J76" s="187" t="s">
        <v>49</v>
      </c>
      <c r="K76" s="184"/>
      <c r="L76" s="63"/>
      <c r="S76" s="38"/>
      <c r="T76" s="38"/>
      <c r="U76" s="38"/>
      <c r="V76" s="38"/>
      <c r="W76" s="38"/>
      <c r="X76" s="38"/>
      <c r="Y76" s="38"/>
      <c r="Z76" s="38"/>
      <c r="AA76" s="38"/>
      <c r="AB76" s="38"/>
      <c r="AC76" s="38"/>
      <c r="AD76" s="38"/>
      <c r="AE76" s="38"/>
    </row>
    <row r="77"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8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s="2" customFormat="1" ht="24.96" customHeight="1">
      <c r="A82" s="38"/>
      <c r="B82" s="39"/>
      <c r="C82" s="23" t="s">
        <v>129</v>
      </c>
      <c r="D82" s="40"/>
      <c r="E82" s="40"/>
      <c r="F82" s="40"/>
      <c r="G82" s="40"/>
      <c r="H82" s="40"/>
      <c r="I82" s="15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96" t="str">
        <f>E7</f>
        <v>Oprava MO Petrohrad - Kryry</v>
      </c>
      <c r="F85" s="32"/>
      <c r="G85" s="32"/>
      <c r="H85" s="32"/>
      <c r="I85" s="154"/>
      <c r="J85" s="40"/>
      <c r="K85" s="40"/>
      <c r="L85" s="63"/>
      <c r="S85" s="38"/>
      <c r="T85" s="38"/>
      <c r="U85" s="38"/>
      <c r="V85" s="38"/>
      <c r="W85" s="38"/>
      <c r="X85" s="38"/>
      <c r="Y85" s="38"/>
      <c r="Z85" s="38"/>
      <c r="AA85" s="38"/>
      <c r="AB85" s="38"/>
      <c r="AC85" s="38"/>
      <c r="AD85" s="38"/>
      <c r="AE85" s="38"/>
    </row>
    <row r="86" s="1" customFormat="1" ht="12" customHeight="1">
      <c r="B86" s="21"/>
      <c r="C86" s="32" t="s">
        <v>125</v>
      </c>
      <c r="D86" s="22"/>
      <c r="E86" s="22"/>
      <c r="F86" s="22"/>
      <c r="G86" s="22"/>
      <c r="H86" s="22"/>
      <c r="I86" s="146"/>
      <c r="J86" s="22"/>
      <c r="K86" s="22"/>
      <c r="L86" s="20"/>
    </row>
    <row r="87" s="2" customFormat="1" ht="16.5" customHeight="1">
      <c r="A87" s="38"/>
      <c r="B87" s="39"/>
      <c r="C87" s="40"/>
      <c r="D87" s="40"/>
      <c r="E87" s="196" t="s">
        <v>1836</v>
      </c>
      <c r="F87" s="40"/>
      <c r="G87" s="40"/>
      <c r="H87" s="40"/>
      <c r="I87" s="154"/>
      <c r="J87" s="40"/>
      <c r="K87" s="40"/>
      <c r="L87" s="63"/>
      <c r="S87" s="38"/>
      <c r="T87" s="38"/>
      <c r="U87" s="38"/>
      <c r="V87" s="38"/>
      <c r="W87" s="38"/>
      <c r="X87" s="38"/>
      <c r="Y87" s="38"/>
      <c r="Z87" s="38"/>
      <c r="AA87" s="38"/>
      <c r="AB87" s="38"/>
      <c r="AC87" s="38"/>
      <c r="AD87" s="38"/>
      <c r="AE87" s="38"/>
    </row>
    <row r="88" s="2" customFormat="1" ht="12" customHeight="1">
      <c r="A88" s="38"/>
      <c r="B88" s="39"/>
      <c r="C88" s="32" t="s">
        <v>127</v>
      </c>
      <c r="D88" s="40"/>
      <c r="E88" s="40"/>
      <c r="F88" s="40"/>
      <c r="G88" s="40"/>
      <c r="H88" s="40"/>
      <c r="I88" s="154"/>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002 - VRN - propustek km 166,834</v>
      </c>
      <c r="F89" s="40"/>
      <c r="G89" s="40"/>
      <c r="H89" s="40"/>
      <c r="I89" s="154"/>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156" t="s">
        <v>22</v>
      </c>
      <c r="J91" s="79" t="str">
        <f>IF(J14="","",J14)</f>
        <v>16. 8. 2019</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154"/>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156"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156"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s="2" customFormat="1" ht="29.28" customHeight="1">
      <c r="A96" s="38"/>
      <c r="B96" s="39"/>
      <c r="C96" s="197" t="s">
        <v>130</v>
      </c>
      <c r="D96" s="198"/>
      <c r="E96" s="198"/>
      <c r="F96" s="198"/>
      <c r="G96" s="198"/>
      <c r="H96" s="198"/>
      <c r="I96" s="199"/>
      <c r="J96" s="200" t="s">
        <v>131</v>
      </c>
      <c r="K96" s="198"/>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154"/>
      <c r="J97" s="40"/>
      <c r="K97" s="40"/>
      <c r="L97" s="63"/>
      <c r="S97" s="38"/>
      <c r="T97" s="38"/>
      <c r="U97" s="38"/>
      <c r="V97" s="38"/>
      <c r="W97" s="38"/>
      <c r="X97" s="38"/>
      <c r="Y97" s="38"/>
      <c r="Z97" s="38"/>
      <c r="AA97" s="38"/>
      <c r="AB97" s="38"/>
      <c r="AC97" s="38"/>
      <c r="AD97" s="38"/>
      <c r="AE97" s="38"/>
    </row>
    <row r="98" s="2" customFormat="1" ht="22.8" customHeight="1">
      <c r="A98" s="38"/>
      <c r="B98" s="39"/>
      <c r="C98" s="201" t="s">
        <v>132</v>
      </c>
      <c r="D98" s="40"/>
      <c r="E98" s="40"/>
      <c r="F98" s="40"/>
      <c r="G98" s="40"/>
      <c r="H98" s="40"/>
      <c r="I98" s="154"/>
      <c r="J98" s="110">
        <f>J124</f>
        <v>0</v>
      </c>
      <c r="K98" s="40"/>
      <c r="L98" s="63"/>
      <c r="S98" s="38"/>
      <c r="T98" s="38"/>
      <c r="U98" s="38"/>
      <c r="V98" s="38"/>
      <c r="W98" s="38"/>
      <c r="X98" s="38"/>
      <c r="Y98" s="38"/>
      <c r="Z98" s="38"/>
      <c r="AA98" s="38"/>
      <c r="AB98" s="38"/>
      <c r="AC98" s="38"/>
      <c r="AD98" s="38"/>
      <c r="AE98" s="38"/>
      <c r="AU98" s="17" t="s">
        <v>133</v>
      </c>
    </row>
    <row r="99" s="9" customFormat="1" ht="24.96" customHeight="1">
      <c r="A99" s="9"/>
      <c r="B99" s="202"/>
      <c r="C99" s="203"/>
      <c r="D99" s="204" t="s">
        <v>805</v>
      </c>
      <c r="E99" s="205"/>
      <c r="F99" s="205"/>
      <c r="G99" s="205"/>
      <c r="H99" s="205"/>
      <c r="I99" s="206"/>
      <c r="J99" s="207">
        <f>J125</f>
        <v>0</v>
      </c>
      <c r="K99" s="203"/>
      <c r="L99" s="208"/>
      <c r="S99" s="9"/>
      <c r="T99" s="9"/>
      <c r="U99" s="9"/>
      <c r="V99" s="9"/>
      <c r="W99" s="9"/>
      <c r="X99" s="9"/>
      <c r="Y99" s="9"/>
      <c r="Z99" s="9"/>
      <c r="AA99" s="9"/>
      <c r="AB99" s="9"/>
      <c r="AC99" s="9"/>
      <c r="AD99" s="9"/>
      <c r="AE99" s="9"/>
    </row>
    <row r="100" s="10" customFormat="1" ht="19.92" customHeight="1">
      <c r="A100" s="10"/>
      <c r="B100" s="209"/>
      <c r="C100" s="133"/>
      <c r="D100" s="210" t="s">
        <v>806</v>
      </c>
      <c r="E100" s="211"/>
      <c r="F100" s="211"/>
      <c r="G100" s="211"/>
      <c r="H100" s="211"/>
      <c r="I100" s="212"/>
      <c r="J100" s="213">
        <f>J126</f>
        <v>0</v>
      </c>
      <c r="K100" s="133"/>
      <c r="L100" s="214"/>
      <c r="S100" s="10"/>
      <c r="T100" s="10"/>
      <c r="U100" s="10"/>
      <c r="V100" s="10"/>
      <c r="W100" s="10"/>
      <c r="X100" s="10"/>
      <c r="Y100" s="10"/>
      <c r="Z100" s="10"/>
      <c r="AA100" s="10"/>
      <c r="AB100" s="10"/>
      <c r="AC100" s="10"/>
      <c r="AD100" s="10"/>
      <c r="AE100" s="10"/>
    </row>
    <row r="101" s="10" customFormat="1" ht="19.92" customHeight="1">
      <c r="A101" s="10"/>
      <c r="B101" s="209"/>
      <c r="C101" s="133"/>
      <c r="D101" s="210" t="s">
        <v>807</v>
      </c>
      <c r="E101" s="211"/>
      <c r="F101" s="211"/>
      <c r="G101" s="211"/>
      <c r="H101" s="211"/>
      <c r="I101" s="212"/>
      <c r="J101" s="213">
        <f>J133</f>
        <v>0</v>
      </c>
      <c r="K101" s="133"/>
      <c r="L101" s="214"/>
      <c r="S101" s="10"/>
      <c r="T101" s="10"/>
      <c r="U101" s="10"/>
      <c r="V101" s="10"/>
      <c r="W101" s="10"/>
      <c r="X101" s="10"/>
      <c r="Y101" s="10"/>
      <c r="Z101" s="10"/>
      <c r="AA101" s="10"/>
      <c r="AB101" s="10"/>
      <c r="AC101" s="10"/>
      <c r="AD101" s="10"/>
      <c r="AE101" s="10"/>
    </row>
    <row r="102" s="10" customFormat="1" ht="19.92" customHeight="1">
      <c r="A102" s="10"/>
      <c r="B102" s="209"/>
      <c r="C102" s="133"/>
      <c r="D102" s="210" t="s">
        <v>808</v>
      </c>
      <c r="E102" s="211"/>
      <c r="F102" s="211"/>
      <c r="G102" s="211"/>
      <c r="H102" s="211"/>
      <c r="I102" s="212"/>
      <c r="J102" s="213">
        <f>J137</f>
        <v>0</v>
      </c>
      <c r="K102" s="133"/>
      <c r="L102" s="214"/>
      <c r="S102" s="10"/>
      <c r="T102" s="10"/>
      <c r="U102" s="10"/>
      <c r="V102" s="10"/>
      <c r="W102" s="10"/>
      <c r="X102" s="10"/>
      <c r="Y102" s="10"/>
      <c r="Z102" s="10"/>
      <c r="AA102" s="10"/>
      <c r="AB102" s="10"/>
      <c r="AC102" s="10"/>
      <c r="AD102" s="10"/>
      <c r="AE102" s="10"/>
    </row>
    <row r="103" s="2" customFormat="1" ht="21.84" customHeight="1">
      <c r="A103" s="38"/>
      <c r="B103" s="39"/>
      <c r="C103" s="40"/>
      <c r="D103" s="40"/>
      <c r="E103" s="40"/>
      <c r="F103" s="40"/>
      <c r="G103" s="40"/>
      <c r="H103" s="40"/>
      <c r="I103" s="154"/>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192"/>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195"/>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146</v>
      </c>
      <c r="D109" s="40"/>
      <c r="E109" s="40"/>
      <c r="F109" s="40"/>
      <c r="G109" s="40"/>
      <c r="H109" s="40"/>
      <c r="I109" s="154"/>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15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154"/>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96" t="str">
        <f>E7</f>
        <v>Oprava MO Petrohrad - Kryry</v>
      </c>
      <c r="F112" s="32"/>
      <c r="G112" s="32"/>
      <c r="H112" s="32"/>
      <c r="I112" s="154"/>
      <c r="J112" s="40"/>
      <c r="K112" s="40"/>
      <c r="L112" s="63"/>
      <c r="S112" s="38"/>
      <c r="T112" s="38"/>
      <c r="U112" s="38"/>
      <c r="V112" s="38"/>
      <c r="W112" s="38"/>
      <c r="X112" s="38"/>
      <c r="Y112" s="38"/>
      <c r="Z112" s="38"/>
      <c r="AA112" s="38"/>
      <c r="AB112" s="38"/>
      <c r="AC112" s="38"/>
      <c r="AD112" s="38"/>
      <c r="AE112" s="38"/>
    </row>
    <row r="113" s="1" customFormat="1" ht="12" customHeight="1">
      <c r="B113" s="21"/>
      <c r="C113" s="32" t="s">
        <v>125</v>
      </c>
      <c r="D113" s="22"/>
      <c r="E113" s="22"/>
      <c r="F113" s="22"/>
      <c r="G113" s="22"/>
      <c r="H113" s="22"/>
      <c r="I113" s="146"/>
      <c r="J113" s="22"/>
      <c r="K113" s="22"/>
      <c r="L113" s="20"/>
    </row>
    <row r="114" s="2" customFormat="1" ht="16.5" customHeight="1">
      <c r="A114" s="38"/>
      <c r="B114" s="39"/>
      <c r="C114" s="40"/>
      <c r="D114" s="40"/>
      <c r="E114" s="196" t="s">
        <v>1836</v>
      </c>
      <c r="F114" s="40"/>
      <c r="G114" s="40"/>
      <c r="H114" s="40"/>
      <c r="I114" s="15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127</v>
      </c>
      <c r="D115" s="40"/>
      <c r="E115" s="40"/>
      <c r="F115" s="40"/>
      <c r="G115" s="40"/>
      <c r="H115" s="40"/>
      <c r="I115" s="154"/>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E11</f>
        <v>002 - VRN - propustek km 166,834</v>
      </c>
      <c r="F116" s="40"/>
      <c r="G116" s="40"/>
      <c r="H116" s="40"/>
      <c r="I116" s="154"/>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54"/>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F14</f>
        <v xml:space="preserve"> </v>
      </c>
      <c r="G118" s="40"/>
      <c r="H118" s="40"/>
      <c r="I118" s="156" t="s">
        <v>22</v>
      </c>
      <c r="J118" s="79" t="str">
        <f>IF(J14="","",J14)</f>
        <v>16. 8. 2019</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154"/>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2" t="s">
        <v>24</v>
      </c>
      <c r="D120" s="40"/>
      <c r="E120" s="40"/>
      <c r="F120" s="27" t="str">
        <f>E17</f>
        <v xml:space="preserve"> </v>
      </c>
      <c r="G120" s="40"/>
      <c r="H120" s="40"/>
      <c r="I120" s="156" t="s">
        <v>29</v>
      </c>
      <c r="J120" s="36" t="str">
        <f>E23</f>
        <v xml:space="preserve"> </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27</v>
      </c>
      <c r="D121" s="40"/>
      <c r="E121" s="40"/>
      <c r="F121" s="27" t="str">
        <f>IF(E20="","",E20)</f>
        <v>Vyplň údaj</v>
      </c>
      <c r="G121" s="40"/>
      <c r="H121" s="40"/>
      <c r="I121" s="156" t="s">
        <v>31</v>
      </c>
      <c r="J121" s="36" t="str">
        <f>E26</f>
        <v xml:space="preserve"> </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154"/>
      <c r="J122" s="40"/>
      <c r="K122" s="40"/>
      <c r="L122" s="63"/>
      <c r="S122" s="38"/>
      <c r="T122" s="38"/>
      <c r="U122" s="38"/>
      <c r="V122" s="38"/>
      <c r="W122" s="38"/>
      <c r="X122" s="38"/>
      <c r="Y122" s="38"/>
      <c r="Z122" s="38"/>
      <c r="AA122" s="38"/>
      <c r="AB122" s="38"/>
      <c r="AC122" s="38"/>
      <c r="AD122" s="38"/>
      <c r="AE122" s="38"/>
    </row>
    <row r="123" s="11" customFormat="1" ht="29.28" customHeight="1">
      <c r="A123" s="215"/>
      <c r="B123" s="216"/>
      <c r="C123" s="217" t="s">
        <v>147</v>
      </c>
      <c r="D123" s="218" t="s">
        <v>58</v>
      </c>
      <c r="E123" s="218" t="s">
        <v>54</v>
      </c>
      <c r="F123" s="218" t="s">
        <v>55</v>
      </c>
      <c r="G123" s="218" t="s">
        <v>148</v>
      </c>
      <c r="H123" s="218" t="s">
        <v>149</v>
      </c>
      <c r="I123" s="219" t="s">
        <v>150</v>
      </c>
      <c r="J123" s="218" t="s">
        <v>131</v>
      </c>
      <c r="K123" s="220" t="s">
        <v>151</v>
      </c>
      <c r="L123" s="221"/>
      <c r="M123" s="100" t="s">
        <v>1</v>
      </c>
      <c r="N123" s="101" t="s">
        <v>37</v>
      </c>
      <c r="O123" s="101" t="s">
        <v>152</v>
      </c>
      <c r="P123" s="101" t="s">
        <v>153</v>
      </c>
      <c r="Q123" s="101" t="s">
        <v>154</v>
      </c>
      <c r="R123" s="101" t="s">
        <v>155</v>
      </c>
      <c r="S123" s="101" t="s">
        <v>156</v>
      </c>
      <c r="T123" s="102" t="s">
        <v>157</v>
      </c>
      <c r="U123" s="215"/>
      <c r="V123" s="215"/>
      <c r="W123" s="215"/>
      <c r="X123" s="215"/>
      <c r="Y123" s="215"/>
      <c r="Z123" s="215"/>
      <c r="AA123" s="215"/>
      <c r="AB123" s="215"/>
      <c r="AC123" s="215"/>
      <c r="AD123" s="215"/>
      <c r="AE123" s="215"/>
    </row>
    <row r="124" s="2" customFormat="1" ht="22.8" customHeight="1">
      <c r="A124" s="38"/>
      <c r="B124" s="39"/>
      <c r="C124" s="107" t="s">
        <v>158</v>
      </c>
      <c r="D124" s="40"/>
      <c r="E124" s="40"/>
      <c r="F124" s="40"/>
      <c r="G124" s="40"/>
      <c r="H124" s="40"/>
      <c r="I124" s="154"/>
      <c r="J124" s="222">
        <f>BK124</f>
        <v>0</v>
      </c>
      <c r="K124" s="40"/>
      <c r="L124" s="44"/>
      <c r="M124" s="103"/>
      <c r="N124" s="223"/>
      <c r="O124" s="104"/>
      <c r="P124" s="224">
        <f>P125</f>
        <v>0</v>
      </c>
      <c r="Q124" s="104"/>
      <c r="R124" s="224">
        <f>R125</f>
        <v>0</v>
      </c>
      <c r="S124" s="104"/>
      <c r="T124" s="225">
        <f>T125</f>
        <v>0</v>
      </c>
      <c r="U124" s="38"/>
      <c r="V124" s="38"/>
      <c r="W124" s="38"/>
      <c r="X124" s="38"/>
      <c r="Y124" s="38"/>
      <c r="Z124" s="38"/>
      <c r="AA124" s="38"/>
      <c r="AB124" s="38"/>
      <c r="AC124" s="38"/>
      <c r="AD124" s="38"/>
      <c r="AE124" s="38"/>
      <c r="AT124" s="17" t="s">
        <v>72</v>
      </c>
      <c r="AU124" s="17" t="s">
        <v>133</v>
      </c>
      <c r="BK124" s="226">
        <f>BK125</f>
        <v>0</v>
      </c>
    </row>
    <row r="125" s="12" customFormat="1" ht="25.92" customHeight="1">
      <c r="A125" s="12"/>
      <c r="B125" s="227"/>
      <c r="C125" s="228"/>
      <c r="D125" s="229" t="s">
        <v>72</v>
      </c>
      <c r="E125" s="230" t="s">
        <v>809</v>
      </c>
      <c r="F125" s="230" t="s">
        <v>810</v>
      </c>
      <c r="G125" s="228"/>
      <c r="H125" s="228"/>
      <c r="I125" s="231"/>
      <c r="J125" s="232">
        <f>BK125</f>
        <v>0</v>
      </c>
      <c r="K125" s="228"/>
      <c r="L125" s="233"/>
      <c r="M125" s="234"/>
      <c r="N125" s="235"/>
      <c r="O125" s="235"/>
      <c r="P125" s="236">
        <f>P126+P133+P137</f>
        <v>0</v>
      </c>
      <c r="Q125" s="235"/>
      <c r="R125" s="236">
        <f>R126+R133+R137</f>
        <v>0</v>
      </c>
      <c r="S125" s="235"/>
      <c r="T125" s="237">
        <f>T126+T133+T137</f>
        <v>0</v>
      </c>
      <c r="U125" s="12"/>
      <c r="V125" s="12"/>
      <c r="W125" s="12"/>
      <c r="X125" s="12"/>
      <c r="Y125" s="12"/>
      <c r="Z125" s="12"/>
      <c r="AA125" s="12"/>
      <c r="AB125" s="12"/>
      <c r="AC125" s="12"/>
      <c r="AD125" s="12"/>
      <c r="AE125" s="12"/>
      <c r="AR125" s="238" t="s">
        <v>203</v>
      </c>
      <c r="AT125" s="239" t="s">
        <v>72</v>
      </c>
      <c r="AU125" s="239" t="s">
        <v>73</v>
      </c>
      <c r="AY125" s="238" t="s">
        <v>161</v>
      </c>
      <c r="BK125" s="240">
        <f>BK126+BK133+BK137</f>
        <v>0</v>
      </c>
    </row>
    <row r="126" s="12" customFormat="1" ht="22.8" customHeight="1">
      <c r="A126" s="12"/>
      <c r="B126" s="227"/>
      <c r="C126" s="228"/>
      <c r="D126" s="229" t="s">
        <v>72</v>
      </c>
      <c r="E126" s="241" t="s">
        <v>811</v>
      </c>
      <c r="F126" s="241" t="s">
        <v>812</v>
      </c>
      <c r="G126" s="228"/>
      <c r="H126" s="228"/>
      <c r="I126" s="231"/>
      <c r="J126" s="242">
        <f>BK126</f>
        <v>0</v>
      </c>
      <c r="K126" s="228"/>
      <c r="L126" s="233"/>
      <c r="M126" s="234"/>
      <c r="N126" s="235"/>
      <c r="O126" s="235"/>
      <c r="P126" s="236">
        <f>SUM(P127:P132)</f>
        <v>0</v>
      </c>
      <c r="Q126" s="235"/>
      <c r="R126" s="236">
        <f>SUM(R127:R132)</f>
        <v>0</v>
      </c>
      <c r="S126" s="235"/>
      <c r="T126" s="237">
        <f>SUM(T127:T132)</f>
        <v>0</v>
      </c>
      <c r="U126" s="12"/>
      <c r="V126" s="12"/>
      <c r="W126" s="12"/>
      <c r="X126" s="12"/>
      <c r="Y126" s="12"/>
      <c r="Z126" s="12"/>
      <c r="AA126" s="12"/>
      <c r="AB126" s="12"/>
      <c r="AC126" s="12"/>
      <c r="AD126" s="12"/>
      <c r="AE126" s="12"/>
      <c r="AR126" s="238" t="s">
        <v>203</v>
      </c>
      <c r="AT126" s="239" t="s">
        <v>72</v>
      </c>
      <c r="AU126" s="239" t="s">
        <v>80</v>
      </c>
      <c r="AY126" s="238" t="s">
        <v>161</v>
      </c>
      <c r="BK126" s="240">
        <f>SUM(BK127:BK132)</f>
        <v>0</v>
      </c>
    </row>
    <row r="127" s="2" customFormat="1" ht="16.5" customHeight="1">
      <c r="A127" s="38"/>
      <c r="B127" s="39"/>
      <c r="C127" s="243" t="s">
        <v>80</v>
      </c>
      <c r="D127" s="243" t="s">
        <v>163</v>
      </c>
      <c r="E127" s="244" t="s">
        <v>813</v>
      </c>
      <c r="F127" s="245" t="s">
        <v>814</v>
      </c>
      <c r="G127" s="246" t="s">
        <v>815</v>
      </c>
      <c r="H127" s="247">
        <v>1</v>
      </c>
      <c r="I127" s="248"/>
      <c r="J127" s="249">
        <f>ROUND(I127*H127,2)</f>
        <v>0</v>
      </c>
      <c r="K127" s="245" t="s">
        <v>167</v>
      </c>
      <c r="L127" s="44"/>
      <c r="M127" s="250" t="s">
        <v>1</v>
      </c>
      <c r="N127" s="251" t="s">
        <v>38</v>
      </c>
      <c r="O127" s="91"/>
      <c r="P127" s="252">
        <f>O127*H127</f>
        <v>0</v>
      </c>
      <c r="Q127" s="252">
        <v>0</v>
      </c>
      <c r="R127" s="252">
        <f>Q127*H127</f>
        <v>0</v>
      </c>
      <c r="S127" s="252">
        <v>0</v>
      </c>
      <c r="T127" s="253">
        <f>S127*H127</f>
        <v>0</v>
      </c>
      <c r="U127" s="38"/>
      <c r="V127" s="38"/>
      <c r="W127" s="38"/>
      <c r="X127" s="38"/>
      <c r="Y127" s="38"/>
      <c r="Z127" s="38"/>
      <c r="AA127" s="38"/>
      <c r="AB127" s="38"/>
      <c r="AC127" s="38"/>
      <c r="AD127" s="38"/>
      <c r="AE127" s="38"/>
      <c r="AR127" s="254" t="s">
        <v>816</v>
      </c>
      <c r="AT127" s="254" t="s">
        <v>163</v>
      </c>
      <c r="AU127" s="254" t="s">
        <v>82</v>
      </c>
      <c r="AY127" s="17" t="s">
        <v>161</v>
      </c>
      <c r="BE127" s="255">
        <f>IF(N127="základní",J127,0)</f>
        <v>0</v>
      </c>
      <c r="BF127" s="255">
        <f>IF(N127="snížená",J127,0)</f>
        <v>0</v>
      </c>
      <c r="BG127" s="255">
        <f>IF(N127="zákl. přenesená",J127,0)</f>
        <v>0</v>
      </c>
      <c r="BH127" s="255">
        <f>IF(N127="sníž. přenesená",J127,0)</f>
        <v>0</v>
      </c>
      <c r="BI127" s="255">
        <f>IF(N127="nulová",J127,0)</f>
        <v>0</v>
      </c>
      <c r="BJ127" s="17" t="s">
        <v>80</v>
      </c>
      <c r="BK127" s="255">
        <f>ROUND(I127*H127,2)</f>
        <v>0</v>
      </c>
      <c r="BL127" s="17" t="s">
        <v>816</v>
      </c>
      <c r="BM127" s="254" t="s">
        <v>2049</v>
      </c>
    </row>
    <row r="128" s="2" customFormat="1">
      <c r="A128" s="38"/>
      <c r="B128" s="39"/>
      <c r="C128" s="40"/>
      <c r="D128" s="256" t="s">
        <v>170</v>
      </c>
      <c r="E128" s="40"/>
      <c r="F128" s="257" t="s">
        <v>814</v>
      </c>
      <c r="G128" s="40"/>
      <c r="H128" s="40"/>
      <c r="I128" s="154"/>
      <c r="J128" s="40"/>
      <c r="K128" s="40"/>
      <c r="L128" s="44"/>
      <c r="M128" s="258"/>
      <c r="N128" s="259"/>
      <c r="O128" s="91"/>
      <c r="P128" s="91"/>
      <c r="Q128" s="91"/>
      <c r="R128" s="91"/>
      <c r="S128" s="91"/>
      <c r="T128" s="92"/>
      <c r="U128" s="38"/>
      <c r="V128" s="38"/>
      <c r="W128" s="38"/>
      <c r="X128" s="38"/>
      <c r="Y128" s="38"/>
      <c r="Z128" s="38"/>
      <c r="AA128" s="38"/>
      <c r="AB128" s="38"/>
      <c r="AC128" s="38"/>
      <c r="AD128" s="38"/>
      <c r="AE128" s="38"/>
      <c r="AT128" s="17" t="s">
        <v>170</v>
      </c>
      <c r="AU128" s="17" t="s">
        <v>82</v>
      </c>
    </row>
    <row r="129" s="2" customFormat="1">
      <c r="A129" s="38"/>
      <c r="B129" s="39"/>
      <c r="C129" s="40"/>
      <c r="D129" s="256" t="s">
        <v>195</v>
      </c>
      <c r="E129" s="40"/>
      <c r="F129" s="260" t="s">
        <v>818</v>
      </c>
      <c r="G129" s="40"/>
      <c r="H129" s="40"/>
      <c r="I129" s="154"/>
      <c r="J129" s="40"/>
      <c r="K129" s="40"/>
      <c r="L129" s="44"/>
      <c r="M129" s="258"/>
      <c r="N129" s="259"/>
      <c r="O129" s="91"/>
      <c r="P129" s="91"/>
      <c r="Q129" s="91"/>
      <c r="R129" s="91"/>
      <c r="S129" s="91"/>
      <c r="T129" s="92"/>
      <c r="U129" s="38"/>
      <c r="V129" s="38"/>
      <c r="W129" s="38"/>
      <c r="X129" s="38"/>
      <c r="Y129" s="38"/>
      <c r="Z129" s="38"/>
      <c r="AA129" s="38"/>
      <c r="AB129" s="38"/>
      <c r="AC129" s="38"/>
      <c r="AD129" s="38"/>
      <c r="AE129" s="38"/>
      <c r="AT129" s="17" t="s">
        <v>195</v>
      </c>
      <c r="AU129" s="17" t="s">
        <v>82</v>
      </c>
    </row>
    <row r="130" s="2" customFormat="1" ht="16.5" customHeight="1">
      <c r="A130" s="38"/>
      <c r="B130" s="39"/>
      <c r="C130" s="243" t="s">
        <v>82</v>
      </c>
      <c r="D130" s="243" t="s">
        <v>163</v>
      </c>
      <c r="E130" s="244" t="s">
        <v>819</v>
      </c>
      <c r="F130" s="245" t="s">
        <v>820</v>
      </c>
      <c r="G130" s="246" t="s">
        <v>815</v>
      </c>
      <c r="H130" s="247">
        <v>1</v>
      </c>
      <c r="I130" s="248"/>
      <c r="J130" s="249">
        <f>ROUND(I130*H130,2)</f>
        <v>0</v>
      </c>
      <c r="K130" s="245" t="s">
        <v>167</v>
      </c>
      <c r="L130" s="44"/>
      <c r="M130" s="250" t="s">
        <v>1</v>
      </c>
      <c r="N130" s="251" t="s">
        <v>38</v>
      </c>
      <c r="O130" s="91"/>
      <c r="P130" s="252">
        <f>O130*H130</f>
        <v>0</v>
      </c>
      <c r="Q130" s="252">
        <v>0</v>
      </c>
      <c r="R130" s="252">
        <f>Q130*H130</f>
        <v>0</v>
      </c>
      <c r="S130" s="252">
        <v>0</v>
      </c>
      <c r="T130" s="253">
        <f>S130*H130</f>
        <v>0</v>
      </c>
      <c r="U130" s="38"/>
      <c r="V130" s="38"/>
      <c r="W130" s="38"/>
      <c r="X130" s="38"/>
      <c r="Y130" s="38"/>
      <c r="Z130" s="38"/>
      <c r="AA130" s="38"/>
      <c r="AB130" s="38"/>
      <c r="AC130" s="38"/>
      <c r="AD130" s="38"/>
      <c r="AE130" s="38"/>
      <c r="AR130" s="254" t="s">
        <v>816</v>
      </c>
      <c r="AT130" s="254" t="s">
        <v>163</v>
      </c>
      <c r="AU130" s="254" t="s">
        <v>82</v>
      </c>
      <c r="AY130" s="17" t="s">
        <v>161</v>
      </c>
      <c r="BE130" s="255">
        <f>IF(N130="základní",J130,0)</f>
        <v>0</v>
      </c>
      <c r="BF130" s="255">
        <f>IF(N130="snížená",J130,0)</f>
        <v>0</v>
      </c>
      <c r="BG130" s="255">
        <f>IF(N130="zákl. přenesená",J130,0)</f>
        <v>0</v>
      </c>
      <c r="BH130" s="255">
        <f>IF(N130="sníž. přenesená",J130,0)</f>
        <v>0</v>
      </c>
      <c r="BI130" s="255">
        <f>IF(N130="nulová",J130,0)</f>
        <v>0</v>
      </c>
      <c r="BJ130" s="17" t="s">
        <v>80</v>
      </c>
      <c r="BK130" s="255">
        <f>ROUND(I130*H130,2)</f>
        <v>0</v>
      </c>
      <c r="BL130" s="17" t="s">
        <v>816</v>
      </c>
      <c r="BM130" s="254" t="s">
        <v>2050</v>
      </c>
    </row>
    <row r="131" s="2" customFormat="1">
      <c r="A131" s="38"/>
      <c r="B131" s="39"/>
      <c r="C131" s="40"/>
      <c r="D131" s="256" t="s">
        <v>170</v>
      </c>
      <c r="E131" s="40"/>
      <c r="F131" s="257" t="s">
        <v>820</v>
      </c>
      <c r="G131" s="40"/>
      <c r="H131" s="40"/>
      <c r="I131" s="154"/>
      <c r="J131" s="40"/>
      <c r="K131" s="40"/>
      <c r="L131" s="44"/>
      <c r="M131" s="258"/>
      <c r="N131" s="259"/>
      <c r="O131" s="91"/>
      <c r="P131" s="91"/>
      <c r="Q131" s="91"/>
      <c r="R131" s="91"/>
      <c r="S131" s="91"/>
      <c r="T131" s="92"/>
      <c r="U131" s="38"/>
      <c r="V131" s="38"/>
      <c r="W131" s="38"/>
      <c r="X131" s="38"/>
      <c r="Y131" s="38"/>
      <c r="Z131" s="38"/>
      <c r="AA131" s="38"/>
      <c r="AB131" s="38"/>
      <c r="AC131" s="38"/>
      <c r="AD131" s="38"/>
      <c r="AE131" s="38"/>
      <c r="AT131" s="17" t="s">
        <v>170</v>
      </c>
      <c r="AU131" s="17" t="s">
        <v>82</v>
      </c>
    </row>
    <row r="132" s="2" customFormat="1">
      <c r="A132" s="38"/>
      <c r="B132" s="39"/>
      <c r="C132" s="40"/>
      <c r="D132" s="256" t="s">
        <v>195</v>
      </c>
      <c r="E132" s="40"/>
      <c r="F132" s="260" t="s">
        <v>1188</v>
      </c>
      <c r="G132" s="40"/>
      <c r="H132" s="40"/>
      <c r="I132" s="154"/>
      <c r="J132" s="40"/>
      <c r="K132" s="40"/>
      <c r="L132" s="44"/>
      <c r="M132" s="258"/>
      <c r="N132" s="259"/>
      <c r="O132" s="91"/>
      <c r="P132" s="91"/>
      <c r="Q132" s="91"/>
      <c r="R132" s="91"/>
      <c r="S132" s="91"/>
      <c r="T132" s="92"/>
      <c r="U132" s="38"/>
      <c r="V132" s="38"/>
      <c r="W132" s="38"/>
      <c r="X132" s="38"/>
      <c r="Y132" s="38"/>
      <c r="Z132" s="38"/>
      <c r="AA132" s="38"/>
      <c r="AB132" s="38"/>
      <c r="AC132" s="38"/>
      <c r="AD132" s="38"/>
      <c r="AE132" s="38"/>
      <c r="AT132" s="17" t="s">
        <v>195</v>
      </c>
      <c r="AU132" s="17" t="s">
        <v>82</v>
      </c>
    </row>
    <row r="133" s="12" customFormat="1" ht="22.8" customHeight="1">
      <c r="A133" s="12"/>
      <c r="B133" s="227"/>
      <c r="C133" s="228"/>
      <c r="D133" s="229" t="s">
        <v>72</v>
      </c>
      <c r="E133" s="241" t="s">
        <v>823</v>
      </c>
      <c r="F133" s="241" t="s">
        <v>824</v>
      </c>
      <c r="G133" s="228"/>
      <c r="H133" s="228"/>
      <c r="I133" s="231"/>
      <c r="J133" s="242">
        <f>BK133</f>
        <v>0</v>
      </c>
      <c r="K133" s="228"/>
      <c r="L133" s="233"/>
      <c r="M133" s="234"/>
      <c r="N133" s="235"/>
      <c r="O133" s="235"/>
      <c r="P133" s="236">
        <f>SUM(P134:P136)</f>
        <v>0</v>
      </c>
      <c r="Q133" s="235"/>
      <c r="R133" s="236">
        <f>SUM(R134:R136)</f>
        <v>0</v>
      </c>
      <c r="S133" s="235"/>
      <c r="T133" s="237">
        <f>SUM(T134:T136)</f>
        <v>0</v>
      </c>
      <c r="U133" s="12"/>
      <c r="V133" s="12"/>
      <c r="W133" s="12"/>
      <c r="X133" s="12"/>
      <c r="Y133" s="12"/>
      <c r="Z133" s="12"/>
      <c r="AA133" s="12"/>
      <c r="AB133" s="12"/>
      <c r="AC133" s="12"/>
      <c r="AD133" s="12"/>
      <c r="AE133" s="12"/>
      <c r="AR133" s="238" t="s">
        <v>203</v>
      </c>
      <c r="AT133" s="239" t="s">
        <v>72</v>
      </c>
      <c r="AU133" s="239" t="s">
        <v>80</v>
      </c>
      <c r="AY133" s="238" t="s">
        <v>161</v>
      </c>
      <c r="BK133" s="240">
        <f>SUM(BK134:BK136)</f>
        <v>0</v>
      </c>
    </row>
    <row r="134" s="2" customFormat="1" ht="16.5" customHeight="1">
      <c r="A134" s="38"/>
      <c r="B134" s="39"/>
      <c r="C134" s="243" t="s">
        <v>188</v>
      </c>
      <c r="D134" s="243" t="s">
        <v>163</v>
      </c>
      <c r="E134" s="244" t="s">
        <v>825</v>
      </c>
      <c r="F134" s="245" t="s">
        <v>824</v>
      </c>
      <c r="G134" s="246" t="s">
        <v>815</v>
      </c>
      <c r="H134" s="247">
        <v>1</v>
      </c>
      <c r="I134" s="248"/>
      <c r="J134" s="249">
        <f>ROUND(I134*H134,2)</f>
        <v>0</v>
      </c>
      <c r="K134" s="245" t="s">
        <v>167</v>
      </c>
      <c r="L134" s="44"/>
      <c r="M134" s="250" t="s">
        <v>1</v>
      </c>
      <c r="N134" s="251" t="s">
        <v>38</v>
      </c>
      <c r="O134" s="91"/>
      <c r="P134" s="252">
        <f>O134*H134</f>
        <v>0</v>
      </c>
      <c r="Q134" s="252">
        <v>0</v>
      </c>
      <c r="R134" s="252">
        <f>Q134*H134</f>
        <v>0</v>
      </c>
      <c r="S134" s="252">
        <v>0</v>
      </c>
      <c r="T134" s="253">
        <f>S134*H134</f>
        <v>0</v>
      </c>
      <c r="U134" s="38"/>
      <c r="V134" s="38"/>
      <c r="W134" s="38"/>
      <c r="X134" s="38"/>
      <c r="Y134" s="38"/>
      <c r="Z134" s="38"/>
      <c r="AA134" s="38"/>
      <c r="AB134" s="38"/>
      <c r="AC134" s="38"/>
      <c r="AD134" s="38"/>
      <c r="AE134" s="38"/>
      <c r="AR134" s="254" t="s">
        <v>816</v>
      </c>
      <c r="AT134" s="254" t="s">
        <v>163</v>
      </c>
      <c r="AU134" s="254" t="s">
        <v>82</v>
      </c>
      <c r="AY134" s="17" t="s">
        <v>161</v>
      </c>
      <c r="BE134" s="255">
        <f>IF(N134="základní",J134,0)</f>
        <v>0</v>
      </c>
      <c r="BF134" s="255">
        <f>IF(N134="snížená",J134,0)</f>
        <v>0</v>
      </c>
      <c r="BG134" s="255">
        <f>IF(N134="zákl. přenesená",J134,0)</f>
        <v>0</v>
      </c>
      <c r="BH134" s="255">
        <f>IF(N134="sníž. přenesená",J134,0)</f>
        <v>0</v>
      </c>
      <c r="BI134" s="255">
        <f>IF(N134="nulová",J134,0)</f>
        <v>0</v>
      </c>
      <c r="BJ134" s="17" t="s">
        <v>80</v>
      </c>
      <c r="BK134" s="255">
        <f>ROUND(I134*H134,2)</f>
        <v>0</v>
      </c>
      <c r="BL134" s="17" t="s">
        <v>816</v>
      </c>
      <c r="BM134" s="254" t="s">
        <v>2051</v>
      </c>
    </row>
    <row r="135" s="2" customFormat="1">
      <c r="A135" s="38"/>
      <c r="B135" s="39"/>
      <c r="C135" s="40"/>
      <c r="D135" s="256" t="s">
        <v>170</v>
      </c>
      <c r="E135" s="40"/>
      <c r="F135" s="257" t="s">
        <v>824</v>
      </c>
      <c r="G135" s="40"/>
      <c r="H135" s="40"/>
      <c r="I135" s="154"/>
      <c r="J135" s="40"/>
      <c r="K135" s="40"/>
      <c r="L135" s="44"/>
      <c r="M135" s="258"/>
      <c r="N135" s="259"/>
      <c r="O135" s="91"/>
      <c r="P135" s="91"/>
      <c r="Q135" s="91"/>
      <c r="R135" s="91"/>
      <c r="S135" s="91"/>
      <c r="T135" s="92"/>
      <c r="U135" s="38"/>
      <c r="V135" s="38"/>
      <c r="W135" s="38"/>
      <c r="X135" s="38"/>
      <c r="Y135" s="38"/>
      <c r="Z135" s="38"/>
      <c r="AA135" s="38"/>
      <c r="AB135" s="38"/>
      <c r="AC135" s="38"/>
      <c r="AD135" s="38"/>
      <c r="AE135" s="38"/>
      <c r="AT135" s="17" t="s">
        <v>170</v>
      </c>
      <c r="AU135" s="17" t="s">
        <v>82</v>
      </c>
    </row>
    <row r="136" s="2" customFormat="1">
      <c r="A136" s="38"/>
      <c r="B136" s="39"/>
      <c r="C136" s="40"/>
      <c r="D136" s="256" t="s">
        <v>195</v>
      </c>
      <c r="E136" s="40"/>
      <c r="F136" s="260" t="s">
        <v>2052</v>
      </c>
      <c r="G136" s="40"/>
      <c r="H136" s="40"/>
      <c r="I136" s="154"/>
      <c r="J136" s="40"/>
      <c r="K136" s="40"/>
      <c r="L136" s="44"/>
      <c r="M136" s="258"/>
      <c r="N136" s="259"/>
      <c r="O136" s="91"/>
      <c r="P136" s="91"/>
      <c r="Q136" s="91"/>
      <c r="R136" s="91"/>
      <c r="S136" s="91"/>
      <c r="T136" s="92"/>
      <c r="U136" s="38"/>
      <c r="V136" s="38"/>
      <c r="W136" s="38"/>
      <c r="X136" s="38"/>
      <c r="Y136" s="38"/>
      <c r="Z136" s="38"/>
      <c r="AA136" s="38"/>
      <c r="AB136" s="38"/>
      <c r="AC136" s="38"/>
      <c r="AD136" s="38"/>
      <c r="AE136" s="38"/>
      <c r="AT136" s="17" t="s">
        <v>195</v>
      </c>
      <c r="AU136" s="17" t="s">
        <v>82</v>
      </c>
    </row>
    <row r="137" s="12" customFormat="1" ht="22.8" customHeight="1">
      <c r="A137" s="12"/>
      <c r="B137" s="227"/>
      <c r="C137" s="228"/>
      <c r="D137" s="229" t="s">
        <v>72</v>
      </c>
      <c r="E137" s="241" t="s">
        <v>828</v>
      </c>
      <c r="F137" s="241" t="s">
        <v>829</v>
      </c>
      <c r="G137" s="228"/>
      <c r="H137" s="228"/>
      <c r="I137" s="231"/>
      <c r="J137" s="242">
        <f>BK137</f>
        <v>0</v>
      </c>
      <c r="K137" s="228"/>
      <c r="L137" s="233"/>
      <c r="M137" s="234"/>
      <c r="N137" s="235"/>
      <c r="O137" s="235"/>
      <c r="P137" s="236">
        <f>SUM(P138:P140)</f>
        <v>0</v>
      </c>
      <c r="Q137" s="235"/>
      <c r="R137" s="236">
        <f>SUM(R138:R140)</f>
        <v>0</v>
      </c>
      <c r="S137" s="235"/>
      <c r="T137" s="237">
        <f>SUM(T138:T140)</f>
        <v>0</v>
      </c>
      <c r="U137" s="12"/>
      <c r="V137" s="12"/>
      <c r="W137" s="12"/>
      <c r="X137" s="12"/>
      <c r="Y137" s="12"/>
      <c r="Z137" s="12"/>
      <c r="AA137" s="12"/>
      <c r="AB137" s="12"/>
      <c r="AC137" s="12"/>
      <c r="AD137" s="12"/>
      <c r="AE137" s="12"/>
      <c r="AR137" s="238" t="s">
        <v>203</v>
      </c>
      <c r="AT137" s="239" t="s">
        <v>72</v>
      </c>
      <c r="AU137" s="239" t="s">
        <v>80</v>
      </c>
      <c r="AY137" s="238" t="s">
        <v>161</v>
      </c>
      <c r="BK137" s="240">
        <f>SUM(BK138:BK140)</f>
        <v>0</v>
      </c>
    </row>
    <row r="138" s="2" customFormat="1" ht="16.5" customHeight="1">
      <c r="A138" s="38"/>
      <c r="B138" s="39"/>
      <c r="C138" s="243" t="s">
        <v>168</v>
      </c>
      <c r="D138" s="243" t="s">
        <v>163</v>
      </c>
      <c r="E138" s="244" t="s">
        <v>1196</v>
      </c>
      <c r="F138" s="245" t="s">
        <v>1197</v>
      </c>
      <c r="G138" s="246" t="s">
        <v>815</v>
      </c>
      <c r="H138" s="247">
        <v>1</v>
      </c>
      <c r="I138" s="248"/>
      <c r="J138" s="249">
        <f>ROUND(I138*H138,2)</f>
        <v>0</v>
      </c>
      <c r="K138" s="245" t="s">
        <v>167</v>
      </c>
      <c r="L138" s="44"/>
      <c r="M138" s="250" t="s">
        <v>1</v>
      </c>
      <c r="N138" s="251" t="s">
        <v>38</v>
      </c>
      <c r="O138" s="91"/>
      <c r="P138" s="252">
        <f>O138*H138</f>
        <v>0</v>
      </c>
      <c r="Q138" s="252">
        <v>0</v>
      </c>
      <c r="R138" s="252">
        <f>Q138*H138</f>
        <v>0</v>
      </c>
      <c r="S138" s="252">
        <v>0</v>
      </c>
      <c r="T138" s="253">
        <f>S138*H138</f>
        <v>0</v>
      </c>
      <c r="U138" s="38"/>
      <c r="V138" s="38"/>
      <c r="W138" s="38"/>
      <c r="X138" s="38"/>
      <c r="Y138" s="38"/>
      <c r="Z138" s="38"/>
      <c r="AA138" s="38"/>
      <c r="AB138" s="38"/>
      <c r="AC138" s="38"/>
      <c r="AD138" s="38"/>
      <c r="AE138" s="38"/>
      <c r="AR138" s="254" t="s">
        <v>816</v>
      </c>
      <c r="AT138" s="254" t="s">
        <v>163</v>
      </c>
      <c r="AU138" s="254" t="s">
        <v>82</v>
      </c>
      <c r="AY138" s="17" t="s">
        <v>161</v>
      </c>
      <c r="BE138" s="255">
        <f>IF(N138="základní",J138,0)</f>
        <v>0</v>
      </c>
      <c r="BF138" s="255">
        <f>IF(N138="snížená",J138,0)</f>
        <v>0</v>
      </c>
      <c r="BG138" s="255">
        <f>IF(N138="zákl. přenesená",J138,0)</f>
        <v>0</v>
      </c>
      <c r="BH138" s="255">
        <f>IF(N138="sníž. přenesená",J138,0)</f>
        <v>0</v>
      </c>
      <c r="BI138" s="255">
        <f>IF(N138="nulová",J138,0)</f>
        <v>0</v>
      </c>
      <c r="BJ138" s="17" t="s">
        <v>80</v>
      </c>
      <c r="BK138" s="255">
        <f>ROUND(I138*H138,2)</f>
        <v>0</v>
      </c>
      <c r="BL138" s="17" t="s">
        <v>816</v>
      </c>
      <c r="BM138" s="254" t="s">
        <v>2053</v>
      </c>
    </row>
    <row r="139" s="2" customFormat="1">
      <c r="A139" s="38"/>
      <c r="B139" s="39"/>
      <c r="C139" s="40"/>
      <c r="D139" s="256" t="s">
        <v>170</v>
      </c>
      <c r="E139" s="40"/>
      <c r="F139" s="257" t="s">
        <v>1197</v>
      </c>
      <c r="G139" s="40"/>
      <c r="H139" s="40"/>
      <c r="I139" s="154"/>
      <c r="J139" s="40"/>
      <c r="K139" s="40"/>
      <c r="L139" s="44"/>
      <c r="M139" s="258"/>
      <c r="N139" s="259"/>
      <c r="O139" s="91"/>
      <c r="P139" s="91"/>
      <c r="Q139" s="91"/>
      <c r="R139" s="91"/>
      <c r="S139" s="91"/>
      <c r="T139" s="92"/>
      <c r="U139" s="38"/>
      <c r="V139" s="38"/>
      <c r="W139" s="38"/>
      <c r="X139" s="38"/>
      <c r="Y139" s="38"/>
      <c r="Z139" s="38"/>
      <c r="AA139" s="38"/>
      <c r="AB139" s="38"/>
      <c r="AC139" s="38"/>
      <c r="AD139" s="38"/>
      <c r="AE139" s="38"/>
      <c r="AT139" s="17" t="s">
        <v>170</v>
      </c>
      <c r="AU139" s="17" t="s">
        <v>82</v>
      </c>
    </row>
    <row r="140" s="2" customFormat="1">
      <c r="A140" s="38"/>
      <c r="B140" s="39"/>
      <c r="C140" s="40"/>
      <c r="D140" s="256" t="s">
        <v>195</v>
      </c>
      <c r="E140" s="40"/>
      <c r="F140" s="260" t="s">
        <v>1637</v>
      </c>
      <c r="G140" s="40"/>
      <c r="H140" s="40"/>
      <c r="I140" s="154"/>
      <c r="J140" s="40"/>
      <c r="K140" s="40"/>
      <c r="L140" s="44"/>
      <c r="M140" s="306"/>
      <c r="N140" s="307"/>
      <c r="O140" s="308"/>
      <c r="P140" s="308"/>
      <c r="Q140" s="308"/>
      <c r="R140" s="308"/>
      <c r="S140" s="308"/>
      <c r="T140" s="309"/>
      <c r="U140" s="38"/>
      <c r="V140" s="38"/>
      <c r="W140" s="38"/>
      <c r="X140" s="38"/>
      <c r="Y140" s="38"/>
      <c r="Z140" s="38"/>
      <c r="AA140" s="38"/>
      <c r="AB140" s="38"/>
      <c r="AC140" s="38"/>
      <c r="AD140" s="38"/>
      <c r="AE140" s="38"/>
      <c r="AT140" s="17" t="s">
        <v>195</v>
      </c>
      <c r="AU140" s="17" t="s">
        <v>82</v>
      </c>
    </row>
    <row r="141" s="2" customFormat="1" ht="6.96" customHeight="1">
      <c r="A141" s="38"/>
      <c r="B141" s="66"/>
      <c r="C141" s="67"/>
      <c r="D141" s="67"/>
      <c r="E141" s="67"/>
      <c r="F141" s="67"/>
      <c r="G141" s="67"/>
      <c r="H141" s="67"/>
      <c r="I141" s="192"/>
      <c r="J141" s="67"/>
      <c r="K141" s="67"/>
      <c r="L141" s="44"/>
      <c r="M141" s="38"/>
      <c r="O141" s="38"/>
      <c r="P141" s="38"/>
      <c r="Q141" s="38"/>
      <c r="R141" s="38"/>
      <c r="S141" s="38"/>
      <c r="T141" s="38"/>
      <c r="U141" s="38"/>
      <c r="V141" s="38"/>
      <c r="W141" s="38"/>
      <c r="X141" s="38"/>
      <c r="Y141" s="38"/>
      <c r="Z141" s="38"/>
      <c r="AA141" s="38"/>
      <c r="AB141" s="38"/>
      <c r="AC141" s="38"/>
      <c r="AD141" s="38"/>
      <c r="AE141" s="38"/>
    </row>
  </sheetData>
  <sheetProtection sheet="1" autoFilter="0" formatColumns="0" formatRows="0" objects="1" scenarios="1" spinCount="100000" saltValue="szNvYCuroXT39KjbFVTho7r5C3zPBlPhKGAtjbwPymW6y7WQFzfgtHUG/OgZHayFE9s1sDDMI/gXCz9gKfGWzQ==" hashValue="z4bYRSNcPsvcDDnCocG3Cb4iG2zECmAxYNL0nCUG+J/EA8e2HSVfUvQxEjAu6+Nv/Rbs416ALeAC5+iaqK4PjQ==" algorithmName="SHA-512" password="CC35"/>
  <autoFilter ref="C123:K140"/>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6"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6"/>
      <c r="L2" s="1"/>
      <c r="M2" s="1"/>
      <c r="N2" s="1"/>
      <c r="O2" s="1"/>
      <c r="P2" s="1"/>
      <c r="Q2" s="1"/>
      <c r="R2" s="1"/>
      <c r="S2" s="1"/>
      <c r="T2" s="1"/>
      <c r="U2" s="1"/>
      <c r="V2" s="1"/>
      <c r="AT2" s="17" t="s">
        <v>86</v>
      </c>
    </row>
    <row r="3" s="1" customFormat="1" ht="6.96" customHeight="1">
      <c r="B3" s="147"/>
      <c r="C3" s="148"/>
      <c r="D3" s="148"/>
      <c r="E3" s="148"/>
      <c r="F3" s="148"/>
      <c r="G3" s="148"/>
      <c r="H3" s="148"/>
      <c r="I3" s="149"/>
      <c r="J3" s="148"/>
      <c r="K3" s="148"/>
      <c r="L3" s="20"/>
      <c r="AT3" s="17" t="s">
        <v>82</v>
      </c>
    </row>
    <row r="4" s="1" customFormat="1" ht="24.96" customHeight="1">
      <c r="B4" s="20"/>
      <c r="D4" s="150" t="s">
        <v>124</v>
      </c>
      <c r="I4" s="146"/>
      <c r="L4" s="20"/>
      <c r="M4" s="151" t="s">
        <v>10</v>
      </c>
      <c r="AT4" s="17" t="s">
        <v>4</v>
      </c>
    </row>
    <row r="5" s="1" customFormat="1" ht="6.96" customHeight="1">
      <c r="B5" s="20"/>
      <c r="I5" s="146"/>
      <c r="L5" s="20"/>
    </row>
    <row r="6" s="1" customFormat="1" ht="12" customHeight="1">
      <c r="B6" s="20"/>
      <c r="D6" s="152" t="s">
        <v>16</v>
      </c>
      <c r="I6" s="146"/>
      <c r="L6" s="20"/>
    </row>
    <row r="7" s="1" customFormat="1" ht="16.5" customHeight="1">
      <c r="B7" s="20"/>
      <c r="E7" s="153" t="str">
        <f>'Rekapitulace zakázky'!K6</f>
        <v>Oprava MO Petrohrad - Kryry</v>
      </c>
      <c r="F7" s="152"/>
      <c r="G7" s="152"/>
      <c r="H7" s="152"/>
      <c r="I7" s="146"/>
      <c r="L7" s="20"/>
    </row>
    <row r="8" s="1" customFormat="1" ht="12" customHeight="1">
      <c r="B8" s="20"/>
      <c r="D8" s="152" t="s">
        <v>125</v>
      </c>
      <c r="I8" s="146"/>
      <c r="L8" s="20"/>
    </row>
    <row r="9" s="2" customFormat="1" ht="16.5" customHeight="1">
      <c r="A9" s="38"/>
      <c r="B9" s="44"/>
      <c r="C9" s="38"/>
      <c r="D9" s="38"/>
      <c r="E9" s="153" t="s">
        <v>126</v>
      </c>
      <c r="F9" s="38"/>
      <c r="G9" s="38"/>
      <c r="H9" s="38"/>
      <c r="I9" s="154"/>
      <c r="J9" s="38"/>
      <c r="K9" s="38"/>
      <c r="L9" s="63"/>
      <c r="S9" s="38"/>
      <c r="T9" s="38"/>
      <c r="U9" s="38"/>
      <c r="V9" s="38"/>
      <c r="W9" s="38"/>
      <c r="X9" s="38"/>
      <c r="Y9" s="38"/>
      <c r="Z9" s="38"/>
      <c r="AA9" s="38"/>
      <c r="AB9" s="38"/>
      <c r="AC9" s="38"/>
      <c r="AD9" s="38"/>
      <c r="AE9" s="38"/>
    </row>
    <row r="10" s="2" customFormat="1" ht="12" customHeight="1">
      <c r="A10" s="38"/>
      <c r="B10" s="44"/>
      <c r="C10" s="38"/>
      <c r="D10" s="152" t="s">
        <v>127</v>
      </c>
      <c r="E10" s="38"/>
      <c r="F10" s="38"/>
      <c r="G10" s="38"/>
      <c r="H10" s="38"/>
      <c r="I10" s="154"/>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5" t="s">
        <v>128</v>
      </c>
      <c r="F11" s="38"/>
      <c r="G11" s="38"/>
      <c r="H11" s="38"/>
      <c r="I11" s="154"/>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154"/>
      <c r="J12" s="38"/>
      <c r="K12" s="38"/>
      <c r="L12" s="63"/>
      <c r="S12" s="38"/>
      <c r="T12" s="38"/>
      <c r="U12" s="38"/>
      <c r="V12" s="38"/>
      <c r="W12" s="38"/>
      <c r="X12" s="38"/>
      <c r="Y12" s="38"/>
      <c r="Z12" s="38"/>
      <c r="AA12" s="38"/>
      <c r="AB12" s="38"/>
      <c r="AC12" s="38"/>
      <c r="AD12" s="38"/>
      <c r="AE12" s="38"/>
    </row>
    <row r="13" s="2" customFormat="1" ht="12" customHeight="1">
      <c r="A13" s="38"/>
      <c r="B13" s="44"/>
      <c r="C13" s="38"/>
      <c r="D13" s="152" t="s">
        <v>18</v>
      </c>
      <c r="E13" s="38"/>
      <c r="F13" s="141" t="s">
        <v>1</v>
      </c>
      <c r="G13" s="38"/>
      <c r="H13" s="38"/>
      <c r="I13" s="156"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2" t="s">
        <v>20</v>
      </c>
      <c r="E14" s="38"/>
      <c r="F14" s="141" t="s">
        <v>21</v>
      </c>
      <c r="G14" s="38"/>
      <c r="H14" s="38"/>
      <c r="I14" s="156" t="s">
        <v>22</v>
      </c>
      <c r="J14" s="157" t="str">
        <f>'Rekapitulace zakázky'!AN8</f>
        <v>16. 8. 2019</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54"/>
      <c r="J15" s="38"/>
      <c r="K15" s="38"/>
      <c r="L15" s="63"/>
      <c r="S15" s="38"/>
      <c r="T15" s="38"/>
      <c r="U15" s="38"/>
      <c r="V15" s="38"/>
      <c r="W15" s="38"/>
      <c r="X15" s="38"/>
      <c r="Y15" s="38"/>
      <c r="Z15" s="38"/>
      <c r="AA15" s="38"/>
      <c r="AB15" s="38"/>
      <c r="AC15" s="38"/>
      <c r="AD15" s="38"/>
      <c r="AE15" s="38"/>
    </row>
    <row r="16" s="2" customFormat="1" ht="12" customHeight="1">
      <c r="A16" s="38"/>
      <c r="B16" s="44"/>
      <c r="C16" s="38"/>
      <c r="D16" s="152" t="s">
        <v>24</v>
      </c>
      <c r="E16" s="38"/>
      <c r="F16" s="38"/>
      <c r="G16" s="38"/>
      <c r="H16" s="38"/>
      <c r="I16" s="156" t="s">
        <v>25</v>
      </c>
      <c r="J16" s="141" t="str">
        <f>IF('Rekapitulace zakázky'!AN10="","",'Rekapitulace zakázky'!AN10)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zakázky'!E11="","",'Rekapitulace zakázky'!E11)</f>
        <v xml:space="preserve"> </v>
      </c>
      <c r="F17" s="38"/>
      <c r="G17" s="38"/>
      <c r="H17" s="38"/>
      <c r="I17" s="156" t="s">
        <v>26</v>
      </c>
      <c r="J17" s="141" t="str">
        <f>IF('Rekapitulace zakázky'!AN11="","",'Rekapitulace zakázky'!AN11)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54"/>
      <c r="J18" s="38"/>
      <c r="K18" s="38"/>
      <c r="L18" s="63"/>
      <c r="S18" s="38"/>
      <c r="T18" s="38"/>
      <c r="U18" s="38"/>
      <c r="V18" s="38"/>
      <c r="W18" s="38"/>
      <c r="X18" s="38"/>
      <c r="Y18" s="38"/>
      <c r="Z18" s="38"/>
      <c r="AA18" s="38"/>
      <c r="AB18" s="38"/>
      <c r="AC18" s="38"/>
      <c r="AD18" s="38"/>
      <c r="AE18" s="38"/>
    </row>
    <row r="19" s="2" customFormat="1" ht="12" customHeight="1">
      <c r="A19" s="38"/>
      <c r="B19" s="44"/>
      <c r="C19" s="38"/>
      <c r="D19" s="152" t="s">
        <v>27</v>
      </c>
      <c r="E19" s="38"/>
      <c r="F19" s="38"/>
      <c r="G19" s="38"/>
      <c r="H19" s="38"/>
      <c r="I19" s="156" t="s">
        <v>25</v>
      </c>
      <c r="J19" s="33" t="str">
        <f>'Rekapitulace zakázky'!AN13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41"/>
      <c r="G20" s="141"/>
      <c r="H20" s="141"/>
      <c r="I20" s="156" t="s">
        <v>26</v>
      </c>
      <c r="J20" s="33" t="str">
        <f>'Rekapitulace zakázky'!AN14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54"/>
      <c r="J21" s="38"/>
      <c r="K21" s="38"/>
      <c r="L21" s="63"/>
      <c r="S21" s="38"/>
      <c r="T21" s="38"/>
      <c r="U21" s="38"/>
      <c r="V21" s="38"/>
      <c r="W21" s="38"/>
      <c r="X21" s="38"/>
      <c r="Y21" s="38"/>
      <c r="Z21" s="38"/>
      <c r="AA21" s="38"/>
      <c r="AB21" s="38"/>
      <c r="AC21" s="38"/>
      <c r="AD21" s="38"/>
      <c r="AE21" s="38"/>
    </row>
    <row r="22" s="2" customFormat="1" ht="12" customHeight="1">
      <c r="A22" s="38"/>
      <c r="B22" s="44"/>
      <c r="C22" s="38"/>
      <c r="D22" s="152" t="s">
        <v>29</v>
      </c>
      <c r="E22" s="38"/>
      <c r="F22" s="38"/>
      <c r="G22" s="38"/>
      <c r="H22" s="38"/>
      <c r="I22" s="156" t="s">
        <v>25</v>
      </c>
      <c r="J22" s="141" t="str">
        <f>IF('Rekapitulace zakázky'!AN16="","",'Rekapitulace zakázky'!AN16)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zakázky'!E17="","",'Rekapitulace zakázky'!E17)</f>
        <v xml:space="preserve"> </v>
      </c>
      <c r="F23" s="38"/>
      <c r="G23" s="38"/>
      <c r="H23" s="38"/>
      <c r="I23" s="156" t="s">
        <v>26</v>
      </c>
      <c r="J23" s="141" t="str">
        <f>IF('Rekapitulace zakázky'!AN17="","",'Rekapitulace zakázky'!AN17)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54"/>
      <c r="J24" s="38"/>
      <c r="K24" s="38"/>
      <c r="L24" s="63"/>
      <c r="S24" s="38"/>
      <c r="T24" s="38"/>
      <c r="U24" s="38"/>
      <c r="V24" s="38"/>
      <c r="W24" s="38"/>
      <c r="X24" s="38"/>
      <c r="Y24" s="38"/>
      <c r="Z24" s="38"/>
      <c r="AA24" s="38"/>
      <c r="AB24" s="38"/>
      <c r="AC24" s="38"/>
      <c r="AD24" s="38"/>
      <c r="AE24" s="38"/>
    </row>
    <row r="25" s="2" customFormat="1" ht="12" customHeight="1">
      <c r="A25" s="38"/>
      <c r="B25" s="44"/>
      <c r="C25" s="38"/>
      <c r="D25" s="152" t="s">
        <v>31</v>
      </c>
      <c r="E25" s="38"/>
      <c r="F25" s="38"/>
      <c r="G25" s="38"/>
      <c r="H25" s="38"/>
      <c r="I25" s="156" t="s">
        <v>25</v>
      </c>
      <c r="J25" s="141" t="str">
        <f>IF('Rekapitulace zakázky'!AN19="","",'Rekapitulace zakázky'!AN19)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zakázky'!E20="","",'Rekapitulace zakázky'!E20)</f>
        <v xml:space="preserve"> </v>
      </c>
      <c r="F26" s="38"/>
      <c r="G26" s="38"/>
      <c r="H26" s="38"/>
      <c r="I26" s="156" t="s">
        <v>26</v>
      </c>
      <c r="J26" s="141" t="str">
        <f>IF('Rekapitulace zakázky'!AN20="","",'Rekapitulace zakázky'!AN20)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54"/>
      <c r="J27" s="38"/>
      <c r="K27" s="38"/>
      <c r="L27" s="63"/>
      <c r="S27" s="38"/>
      <c r="T27" s="38"/>
      <c r="U27" s="38"/>
      <c r="V27" s="38"/>
      <c r="W27" s="38"/>
      <c r="X27" s="38"/>
      <c r="Y27" s="38"/>
      <c r="Z27" s="38"/>
      <c r="AA27" s="38"/>
      <c r="AB27" s="38"/>
      <c r="AC27" s="38"/>
      <c r="AD27" s="38"/>
      <c r="AE27" s="38"/>
    </row>
    <row r="28" s="2" customFormat="1" ht="12" customHeight="1">
      <c r="A28" s="38"/>
      <c r="B28" s="44"/>
      <c r="C28" s="38"/>
      <c r="D28" s="152" t="s">
        <v>32</v>
      </c>
      <c r="E28" s="38"/>
      <c r="F28" s="38"/>
      <c r="G28" s="38"/>
      <c r="H28" s="38"/>
      <c r="I28" s="154"/>
      <c r="J28" s="38"/>
      <c r="K28" s="38"/>
      <c r="L28" s="63"/>
      <c r="S28" s="38"/>
      <c r="T28" s="38"/>
      <c r="U28" s="38"/>
      <c r="V28" s="38"/>
      <c r="W28" s="38"/>
      <c r="X28" s="38"/>
      <c r="Y28" s="38"/>
      <c r="Z28" s="38"/>
      <c r="AA28" s="38"/>
      <c r="AB28" s="38"/>
      <c r="AC28" s="38"/>
      <c r="AD28" s="38"/>
      <c r="AE28" s="38"/>
    </row>
    <row r="29" s="8" customFormat="1" ht="16.5" customHeight="1">
      <c r="A29" s="158"/>
      <c r="B29" s="159"/>
      <c r="C29" s="158"/>
      <c r="D29" s="158"/>
      <c r="E29" s="160" t="s">
        <v>1</v>
      </c>
      <c r="F29" s="160"/>
      <c r="G29" s="160"/>
      <c r="H29" s="160"/>
      <c r="I29" s="161"/>
      <c r="J29" s="158"/>
      <c r="K29" s="158"/>
      <c r="L29" s="162"/>
      <c r="S29" s="158"/>
      <c r="T29" s="158"/>
      <c r="U29" s="158"/>
      <c r="V29" s="158"/>
      <c r="W29" s="158"/>
      <c r="X29" s="158"/>
      <c r="Y29" s="158"/>
      <c r="Z29" s="158"/>
      <c r="AA29" s="158"/>
      <c r="AB29" s="158"/>
      <c r="AC29" s="158"/>
      <c r="AD29" s="158"/>
      <c r="AE29" s="158"/>
    </row>
    <row r="30" s="2" customFormat="1" ht="6.96" customHeight="1">
      <c r="A30" s="38"/>
      <c r="B30" s="44"/>
      <c r="C30" s="38"/>
      <c r="D30" s="38"/>
      <c r="E30" s="38"/>
      <c r="F30" s="38"/>
      <c r="G30" s="38"/>
      <c r="H30" s="38"/>
      <c r="I30" s="154"/>
      <c r="J30" s="38"/>
      <c r="K30" s="38"/>
      <c r="L30" s="63"/>
      <c r="S30" s="38"/>
      <c r="T30" s="38"/>
      <c r="U30" s="38"/>
      <c r="V30" s="38"/>
      <c r="W30" s="38"/>
      <c r="X30" s="38"/>
      <c r="Y30" s="38"/>
      <c r="Z30" s="38"/>
      <c r="AA30" s="38"/>
      <c r="AB30" s="38"/>
      <c r="AC30" s="38"/>
      <c r="AD30" s="38"/>
      <c r="AE30" s="38"/>
    </row>
    <row r="3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s="2" customFormat="1" ht="25.44" customHeight="1">
      <c r="A32" s="38"/>
      <c r="B32" s="44"/>
      <c r="C32" s="38"/>
      <c r="D32" s="165" t="s">
        <v>33</v>
      </c>
      <c r="E32" s="38"/>
      <c r="F32" s="38"/>
      <c r="G32" s="38"/>
      <c r="H32" s="38"/>
      <c r="I32" s="154"/>
      <c r="J32" s="166">
        <f>ROUND(J132, 2)</f>
        <v>0</v>
      </c>
      <c r="K32" s="38"/>
      <c r="L32" s="63"/>
      <c r="S32" s="38"/>
      <c r="T32" s="38"/>
      <c r="U32" s="38"/>
      <c r="V32" s="38"/>
      <c r="W32" s="38"/>
      <c r="X32" s="38"/>
      <c r="Y32" s="38"/>
      <c r="Z32" s="38"/>
      <c r="AA32" s="38"/>
      <c r="AB32" s="38"/>
      <c r="AC32" s="38"/>
      <c r="AD32" s="38"/>
      <c r="AE32" s="38"/>
    </row>
    <row r="33" s="2" customFormat="1" ht="6.96" customHeight="1">
      <c r="A33" s="38"/>
      <c r="B33" s="44"/>
      <c r="C33" s="38"/>
      <c r="D33" s="163"/>
      <c r="E33" s="163"/>
      <c r="F33" s="163"/>
      <c r="G33" s="163"/>
      <c r="H33" s="163"/>
      <c r="I33" s="164"/>
      <c r="J33" s="163"/>
      <c r="K33" s="163"/>
      <c r="L33" s="63"/>
      <c r="S33" s="38"/>
      <c r="T33" s="38"/>
      <c r="U33" s="38"/>
      <c r="V33" s="38"/>
      <c r="W33" s="38"/>
      <c r="X33" s="38"/>
      <c r="Y33" s="38"/>
      <c r="Z33" s="38"/>
      <c r="AA33" s="38"/>
      <c r="AB33" s="38"/>
      <c r="AC33" s="38"/>
      <c r="AD33" s="38"/>
      <c r="AE33" s="38"/>
    </row>
    <row r="34" s="2" customFormat="1" ht="14.4" customHeight="1">
      <c r="A34" s="38"/>
      <c r="B34" s="44"/>
      <c r="C34" s="38"/>
      <c r="D34" s="38"/>
      <c r="E34" s="38"/>
      <c r="F34" s="167" t="s">
        <v>35</v>
      </c>
      <c r="G34" s="38"/>
      <c r="H34" s="38"/>
      <c r="I34" s="168" t="s">
        <v>34</v>
      </c>
      <c r="J34" s="167" t="s">
        <v>36</v>
      </c>
      <c r="K34" s="38"/>
      <c r="L34" s="63"/>
      <c r="S34" s="38"/>
      <c r="T34" s="38"/>
      <c r="U34" s="38"/>
      <c r="V34" s="38"/>
      <c r="W34" s="38"/>
      <c r="X34" s="38"/>
      <c r="Y34" s="38"/>
      <c r="Z34" s="38"/>
      <c r="AA34" s="38"/>
      <c r="AB34" s="38"/>
      <c r="AC34" s="38"/>
      <c r="AD34" s="38"/>
      <c r="AE34" s="38"/>
    </row>
    <row r="35" s="2" customFormat="1" ht="14.4" customHeight="1">
      <c r="A35" s="38"/>
      <c r="B35" s="44"/>
      <c r="C35" s="38"/>
      <c r="D35" s="169" t="s">
        <v>37</v>
      </c>
      <c r="E35" s="152" t="s">
        <v>38</v>
      </c>
      <c r="F35" s="170">
        <f>ROUND((SUM(BE132:BE580)),  2)</f>
        <v>0</v>
      </c>
      <c r="G35" s="38"/>
      <c r="H35" s="38"/>
      <c r="I35" s="171">
        <v>0.20999999999999999</v>
      </c>
      <c r="J35" s="170">
        <f>ROUND(((SUM(BE132:BE580))*I35),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2" t="s">
        <v>39</v>
      </c>
      <c r="F36" s="170">
        <f>ROUND((SUM(BF132:BF580)),  2)</f>
        <v>0</v>
      </c>
      <c r="G36" s="38"/>
      <c r="H36" s="38"/>
      <c r="I36" s="171">
        <v>0.14999999999999999</v>
      </c>
      <c r="J36" s="170">
        <f>ROUND(((SUM(BF132:BF580))*I36),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40</v>
      </c>
      <c r="F37" s="170">
        <f>ROUND((SUM(BG132:BG580)),  2)</f>
        <v>0</v>
      </c>
      <c r="G37" s="38"/>
      <c r="H37" s="38"/>
      <c r="I37" s="171">
        <v>0.20999999999999999</v>
      </c>
      <c r="J37" s="170">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2" t="s">
        <v>41</v>
      </c>
      <c r="F38" s="170">
        <f>ROUND((SUM(BH132:BH580)),  2)</f>
        <v>0</v>
      </c>
      <c r="G38" s="38"/>
      <c r="H38" s="38"/>
      <c r="I38" s="171">
        <v>0.14999999999999999</v>
      </c>
      <c r="J38" s="170">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2" t="s">
        <v>42</v>
      </c>
      <c r="F39" s="170">
        <f>ROUND((SUM(BI132:BI580)),  2)</f>
        <v>0</v>
      </c>
      <c r="G39" s="38"/>
      <c r="H39" s="38"/>
      <c r="I39" s="171">
        <v>0</v>
      </c>
      <c r="J39" s="170">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s="2" customFormat="1" ht="25.44" customHeight="1">
      <c r="A41" s="38"/>
      <c r="B41" s="44"/>
      <c r="C41" s="172"/>
      <c r="D41" s="173" t="s">
        <v>43</v>
      </c>
      <c r="E41" s="174"/>
      <c r="F41" s="174"/>
      <c r="G41" s="175" t="s">
        <v>44</v>
      </c>
      <c r="H41" s="176" t="s">
        <v>45</v>
      </c>
      <c r="I41" s="177"/>
      <c r="J41" s="178">
        <f>SUM(J32:J39)</f>
        <v>0</v>
      </c>
      <c r="K41" s="179"/>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154"/>
      <c r="J42" s="38"/>
      <c r="K42" s="38"/>
      <c r="L42" s="63"/>
      <c r="S42" s="38"/>
      <c r="T42" s="38"/>
      <c r="U42" s="38"/>
      <c r="V42" s="38"/>
      <c r="W42" s="38"/>
      <c r="X42" s="38"/>
      <c r="Y42" s="38"/>
      <c r="Z42" s="38"/>
      <c r="AA42" s="38"/>
      <c r="AB42" s="38"/>
      <c r="AC42" s="38"/>
      <c r="AD42" s="38"/>
      <c r="AE42" s="38"/>
    </row>
    <row r="43" s="1" customFormat="1" ht="14.4" customHeight="1">
      <c r="B43" s="20"/>
      <c r="I43" s="146"/>
      <c r="L43" s="20"/>
    </row>
    <row r="44" s="1" customFormat="1" ht="14.4" customHeight="1">
      <c r="B44" s="20"/>
      <c r="I44" s="146"/>
      <c r="L44" s="20"/>
    </row>
    <row r="45" s="1" customFormat="1" ht="14.4" customHeight="1">
      <c r="B45" s="20"/>
      <c r="I45" s="146"/>
      <c r="L45" s="20"/>
    </row>
    <row r="46" s="1" customFormat="1" ht="14.4" customHeight="1">
      <c r="B46" s="20"/>
      <c r="I46" s="146"/>
      <c r="L46" s="20"/>
    </row>
    <row r="47" s="1" customFormat="1" ht="14.4" customHeight="1">
      <c r="B47" s="20"/>
      <c r="I47" s="146"/>
      <c r="L47" s="20"/>
    </row>
    <row r="48" s="1" customFormat="1" ht="14.4" customHeight="1">
      <c r="B48" s="20"/>
      <c r="I48" s="146"/>
      <c r="L48" s="20"/>
    </row>
    <row r="49" s="1" customFormat="1" ht="14.4" customHeight="1">
      <c r="B49" s="20"/>
      <c r="I49" s="146"/>
      <c r="L49" s="20"/>
    </row>
    <row r="50" s="2" customFormat="1" ht="14.4" customHeight="1">
      <c r="B50" s="63"/>
      <c r="D50" s="180" t="s">
        <v>46</v>
      </c>
      <c r="E50" s="181"/>
      <c r="F50" s="181"/>
      <c r="G50" s="180" t="s">
        <v>47</v>
      </c>
      <c r="H50" s="181"/>
      <c r="I50" s="182"/>
      <c r="J50" s="181"/>
      <c r="K50" s="181"/>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83" t="s">
        <v>48</v>
      </c>
      <c r="E61" s="184"/>
      <c r="F61" s="185" t="s">
        <v>49</v>
      </c>
      <c r="G61" s="183" t="s">
        <v>48</v>
      </c>
      <c r="H61" s="184"/>
      <c r="I61" s="186"/>
      <c r="J61" s="187" t="s">
        <v>49</v>
      </c>
      <c r="K61" s="184"/>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80" t="s">
        <v>50</v>
      </c>
      <c r="E65" s="188"/>
      <c r="F65" s="188"/>
      <c r="G65" s="180" t="s">
        <v>51</v>
      </c>
      <c r="H65" s="188"/>
      <c r="I65" s="189"/>
      <c r="J65" s="188"/>
      <c r="K65" s="18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83" t="s">
        <v>48</v>
      </c>
      <c r="E76" s="184"/>
      <c r="F76" s="185" t="s">
        <v>49</v>
      </c>
      <c r="G76" s="183" t="s">
        <v>48</v>
      </c>
      <c r="H76" s="184"/>
      <c r="I76" s="186"/>
      <c r="J76" s="187" t="s">
        <v>49</v>
      </c>
      <c r="K76" s="184"/>
      <c r="L76" s="63"/>
      <c r="S76" s="38"/>
      <c r="T76" s="38"/>
      <c r="U76" s="38"/>
      <c r="V76" s="38"/>
      <c r="W76" s="38"/>
      <c r="X76" s="38"/>
      <c r="Y76" s="38"/>
      <c r="Z76" s="38"/>
      <c r="AA76" s="38"/>
      <c r="AB76" s="38"/>
      <c r="AC76" s="38"/>
      <c r="AD76" s="38"/>
      <c r="AE76" s="38"/>
    </row>
    <row r="77"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8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s="2" customFormat="1" ht="24.96" customHeight="1">
      <c r="A82" s="38"/>
      <c r="B82" s="39"/>
      <c r="C82" s="23" t="s">
        <v>129</v>
      </c>
      <c r="D82" s="40"/>
      <c r="E82" s="40"/>
      <c r="F82" s="40"/>
      <c r="G82" s="40"/>
      <c r="H82" s="40"/>
      <c r="I82" s="15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96" t="str">
        <f>E7</f>
        <v>Oprava MO Petrohrad - Kryry</v>
      </c>
      <c r="F85" s="32"/>
      <c r="G85" s="32"/>
      <c r="H85" s="32"/>
      <c r="I85" s="154"/>
      <c r="J85" s="40"/>
      <c r="K85" s="40"/>
      <c r="L85" s="63"/>
      <c r="S85" s="38"/>
      <c r="T85" s="38"/>
      <c r="U85" s="38"/>
      <c r="V85" s="38"/>
      <c r="W85" s="38"/>
      <c r="X85" s="38"/>
      <c r="Y85" s="38"/>
      <c r="Z85" s="38"/>
      <c r="AA85" s="38"/>
      <c r="AB85" s="38"/>
      <c r="AC85" s="38"/>
      <c r="AD85" s="38"/>
      <c r="AE85" s="38"/>
    </row>
    <row r="86" s="1" customFormat="1" ht="12" customHeight="1">
      <c r="B86" s="21"/>
      <c r="C86" s="32" t="s">
        <v>125</v>
      </c>
      <c r="D86" s="22"/>
      <c r="E86" s="22"/>
      <c r="F86" s="22"/>
      <c r="G86" s="22"/>
      <c r="H86" s="22"/>
      <c r="I86" s="146"/>
      <c r="J86" s="22"/>
      <c r="K86" s="22"/>
      <c r="L86" s="20"/>
    </row>
    <row r="87" s="2" customFormat="1" ht="16.5" customHeight="1">
      <c r="A87" s="38"/>
      <c r="B87" s="39"/>
      <c r="C87" s="40"/>
      <c r="D87" s="40"/>
      <c r="E87" s="196" t="s">
        <v>126</v>
      </c>
      <c r="F87" s="40"/>
      <c r="G87" s="40"/>
      <c r="H87" s="40"/>
      <c r="I87" s="154"/>
      <c r="J87" s="40"/>
      <c r="K87" s="40"/>
      <c r="L87" s="63"/>
      <c r="S87" s="38"/>
      <c r="T87" s="38"/>
      <c r="U87" s="38"/>
      <c r="V87" s="38"/>
      <c r="W87" s="38"/>
      <c r="X87" s="38"/>
      <c r="Y87" s="38"/>
      <c r="Z87" s="38"/>
      <c r="AA87" s="38"/>
      <c r="AB87" s="38"/>
      <c r="AC87" s="38"/>
      <c r="AD87" s="38"/>
      <c r="AE87" s="38"/>
    </row>
    <row r="88" s="2" customFormat="1" ht="12" customHeight="1">
      <c r="A88" s="38"/>
      <c r="B88" s="39"/>
      <c r="C88" s="32" t="s">
        <v>127</v>
      </c>
      <c r="D88" s="40"/>
      <c r="E88" s="40"/>
      <c r="F88" s="40"/>
      <c r="G88" s="40"/>
      <c r="H88" s="40"/>
      <c r="I88" s="154"/>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001 - ZRN - most km 163,520</v>
      </c>
      <c r="F89" s="40"/>
      <c r="G89" s="40"/>
      <c r="H89" s="40"/>
      <c r="I89" s="154"/>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156" t="s">
        <v>22</v>
      </c>
      <c r="J91" s="79" t="str">
        <f>IF(J14="","",J14)</f>
        <v>16. 8. 2019</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154"/>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156"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156"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s="2" customFormat="1" ht="29.28" customHeight="1">
      <c r="A96" s="38"/>
      <c r="B96" s="39"/>
      <c r="C96" s="197" t="s">
        <v>130</v>
      </c>
      <c r="D96" s="198"/>
      <c r="E96" s="198"/>
      <c r="F96" s="198"/>
      <c r="G96" s="198"/>
      <c r="H96" s="198"/>
      <c r="I96" s="199"/>
      <c r="J96" s="200" t="s">
        <v>131</v>
      </c>
      <c r="K96" s="198"/>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154"/>
      <c r="J97" s="40"/>
      <c r="K97" s="40"/>
      <c r="L97" s="63"/>
      <c r="S97" s="38"/>
      <c r="T97" s="38"/>
      <c r="U97" s="38"/>
      <c r="V97" s="38"/>
      <c r="W97" s="38"/>
      <c r="X97" s="38"/>
      <c r="Y97" s="38"/>
      <c r="Z97" s="38"/>
      <c r="AA97" s="38"/>
      <c r="AB97" s="38"/>
      <c r="AC97" s="38"/>
      <c r="AD97" s="38"/>
      <c r="AE97" s="38"/>
    </row>
    <row r="98" s="2" customFormat="1" ht="22.8" customHeight="1">
      <c r="A98" s="38"/>
      <c r="B98" s="39"/>
      <c r="C98" s="201" t="s">
        <v>132</v>
      </c>
      <c r="D98" s="40"/>
      <c r="E98" s="40"/>
      <c r="F98" s="40"/>
      <c r="G98" s="40"/>
      <c r="H98" s="40"/>
      <c r="I98" s="154"/>
      <c r="J98" s="110">
        <f>J132</f>
        <v>0</v>
      </c>
      <c r="K98" s="40"/>
      <c r="L98" s="63"/>
      <c r="S98" s="38"/>
      <c r="T98" s="38"/>
      <c r="U98" s="38"/>
      <c r="V98" s="38"/>
      <c r="W98" s="38"/>
      <c r="X98" s="38"/>
      <c r="Y98" s="38"/>
      <c r="Z98" s="38"/>
      <c r="AA98" s="38"/>
      <c r="AB98" s="38"/>
      <c r="AC98" s="38"/>
      <c r="AD98" s="38"/>
      <c r="AE98" s="38"/>
      <c r="AU98" s="17" t="s">
        <v>133</v>
      </c>
    </row>
    <row r="99" s="9" customFormat="1" ht="24.96" customHeight="1">
      <c r="A99" s="9"/>
      <c r="B99" s="202"/>
      <c r="C99" s="203"/>
      <c r="D99" s="204" t="s">
        <v>134</v>
      </c>
      <c r="E99" s="205"/>
      <c r="F99" s="205"/>
      <c r="G99" s="205"/>
      <c r="H99" s="205"/>
      <c r="I99" s="206"/>
      <c r="J99" s="207">
        <f>J133</f>
        <v>0</v>
      </c>
      <c r="K99" s="203"/>
      <c r="L99" s="208"/>
      <c r="S99" s="9"/>
      <c r="T99" s="9"/>
      <c r="U99" s="9"/>
      <c r="V99" s="9"/>
      <c r="W99" s="9"/>
      <c r="X99" s="9"/>
      <c r="Y99" s="9"/>
      <c r="Z99" s="9"/>
      <c r="AA99" s="9"/>
      <c r="AB99" s="9"/>
      <c r="AC99" s="9"/>
      <c r="AD99" s="9"/>
      <c r="AE99" s="9"/>
    </row>
    <row r="100" s="10" customFormat="1" ht="19.92" customHeight="1">
      <c r="A100" s="10"/>
      <c r="B100" s="209"/>
      <c r="C100" s="133"/>
      <c r="D100" s="210" t="s">
        <v>135</v>
      </c>
      <c r="E100" s="211"/>
      <c r="F100" s="211"/>
      <c r="G100" s="211"/>
      <c r="H100" s="211"/>
      <c r="I100" s="212"/>
      <c r="J100" s="213">
        <f>J134</f>
        <v>0</v>
      </c>
      <c r="K100" s="133"/>
      <c r="L100" s="214"/>
      <c r="S100" s="10"/>
      <c r="T100" s="10"/>
      <c r="U100" s="10"/>
      <c r="V100" s="10"/>
      <c r="W100" s="10"/>
      <c r="X100" s="10"/>
      <c r="Y100" s="10"/>
      <c r="Z100" s="10"/>
      <c r="AA100" s="10"/>
      <c r="AB100" s="10"/>
      <c r="AC100" s="10"/>
      <c r="AD100" s="10"/>
      <c r="AE100" s="10"/>
    </row>
    <row r="101" s="10" customFormat="1" ht="19.92" customHeight="1">
      <c r="A101" s="10"/>
      <c r="B101" s="209"/>
      <c r="C101" s="133"/>
      <c r="D101" s="210" t="s">
        <v>136</v>
      </c>
      <c r="E101" s="211"/>
      <c r="F101" s="211"/>
      <c r="G101" s="211"/>
      <c r="H101" s="211"/>
      <c r="I101" s="212"/>
      <c r="J101" s="213">
        <f>J242</f>
        <v>0</v>
      </c>
      <c r="K101" s="133"/>
      <c r="L101" s="214"/>
      <c r="S101" s="10"/>
      <c r="T101" s="10"/>
      <c r="U101" s="10"/>
      <c r="V101" s="10"/>
      <c r="W101" s="10"/>
      <c r="X101" s="10"/>
      <c r="Y101" s="10"/>
      <c r="Z101" s="10"/>
      <c r="AA101" s="10"/>
      <c r="AB101" s="10"/>
      <c r="AC101" s="10"/>
      <c r="AD101" s="10"/>
      <c r="AE101" s="10"/>
    </row>
    <row r="102" s="10" customFormat="1" ht="19.92" customHeight="1">
      <c r="A102" s="10"/>
      <c r="B102" s="209"/>
      <c r="C102" s="133"/>
      <c r="D102" s="210" t="s">
        <v>137</v>
      </c>
      <c r="E102" s="211"/>
      <c r="F102" s="211"/>
      <c r="G102" s="211"/>
      <c r="H102" s="211"/>
      <c r="I102" s="212"/>
      <c r="J102" s="213">
        <f>J269</f>
        <v>0</v>
      </c>
      <c r="K102" s="133"/>
      <c r="L102" s="214"/>
      <c r="S102" s="10"/>
      <c r="T102" s="10"/>
      <c r="U102" s="10"/>
      <c r="V102" s="10"/>
      <c r="W102" s="10"/>
      <c r="X102" s="10"/>
      <c r="Y102" s="10"/>
      <c r="Z102" s="10"/>
      <c r="AA102" s="10"/>
      <c r="AB102" s="10"/>
      <c r="AC102" s="10"/>
      <c r="AD102" s="10"/>
      <c r="AE102" s="10"/>
    </row>
    <row r="103" s="10" customFormat="1" ht="19.92" customHeight="1">
      <c r="A103" s="10"/>
      <c r="B103" s="209"/>
      <c r="C103" s="133"/>
      <c r="D103" s="210" t="s">
        <v>138</v>
      </c>
      <c r="E103" s="211"/>
      <c r="F103" s="211"/>
      <c r="G103" s="211"/>
      <c r="H103" s="211"/>
      <c r="I103" s="212"/>
      <c r="J103" s="213">
        <f>J306</f>
        <v>0</v>
      </c>
      <c r="K103" s="133"/>
      <c r="L103" s="214"/>
      <c r="S103" s="10"/>
      <c r="T103" s="10"/>
      <c r="U103" s="10"/>
      <c r="V103" s="10"/>
      <c r="W103" s="10"/>
      <c r="X103" s="10"/>
      <c r="Y103" s="10"/>
      <c r="Z103" s="10"/>
      <c r="AA103" s="10"/>
      <c r="AB103" s="10"/>
      <c r="AC103" s="10"/>
      <c r="AD103" s="10"/>
      <c r="AE103" s="10"/>
    </row>
    <row r="104" s="10" customFormat="1" ht="19.92" customHeight="1">
      <c r="A104" s="10"/>
      <c r="B104" s="209"/>
      <c r="C104" s="133"/>
      <c r="D104" s="210" t="s">
        <v>139</v>
      </c>
      <c r="E104" s="211"/>
      <c r="F104" s="211"/>
      <c r="G104" s="211"/>
      <c r="H104" s="211"/>
      <c r="I104" s="212"/>
      <c r="J104" s="213">
        <f>J333</f>
        <v>0</v>
      </c>
      <c r="K104" s="133"/>
      <c r="L104" s="214"/>
      <c r="S104" s="10"/>
      <c r="T104" s="10"/>
      <c r="U104" s="10"/>
      <c r="V104" s="10"/>
      <c r="W104" s="10"/>
      <c r="X104" s="10"/>
      <c r="Y104" s="10"/>
      <c r="Z104" s="10"/>
      <c r="AA104" s="10"/>
      <c r="AB104" s="10"/>
      <c r="AC104" s="10"/>
      <c r="AD104" s="10"/>
      <c r="AE104" s="10"/>
    </row>
    <row r="105" s="10" customFormat="1" ht="19.92" customHeight="1">
      <c r="A105" s="10"/>
      <c r="B105" s="209"/>
      <c r="C105" s="133"/>
      <c r="D105" s="210" t="s">
        <v>140</v>
      </c>
      <c r="E105" s="211"/>
      <c r="F105" s="211"/>
      <c r="G105" s="211"/>
      <c r="H105" s="211"/>
      <c r="I105" s="212"/>
      <c r="J105" s="213">
        <f>J343</f>
        <v>0</v>
      </c>
      <c r="K105" s="133"/>
      <c r="L105" s="214"/>
      <c r="S105" s="10"/>
      <c r="T105" s="10"/>
      <c r="U105" s="10"/>
      <c r="V105" s="10"/>
      <c r="W105" s="10"/>
      <c r="X105" s="10"/>
      <c r="Y105" s="10"/>
      <c r="Z105" s="10"/>
      <c r="AA105" s="10"/>
      <c r="AB105" s="10"/>
      <c r="AC105" s="10"/>
      <c r="AD105" s="10"/>
      <c r="AE105" s="10"/>
    </row>
    <row r="106" s="10" customFormat="1" ht="19.92" customHeight="1">
      <c r="A106" s="10"/>
      <c r="B106" s="209"/>
      <c r="C106" s="133"/>
      <c r="D106" s="210" t="s">
        <v>141</v>
      </c>
      <c r="E106" s="211"/>
      <c r="F106" s="211"/>
      <c r="G106" s="211"/>
      <c r="H106" s="211"/>
      <c r="I106" s="212"/>
      <c r="J106" s="213">
        <f>J504</f>
        <v>0</v>
      </c>
      <c r="K106" s="133"/>
      <c r="L106" s="214"/>
      <c r="S106" s="10"/>
      <c r="T106" s="10"/>
      <c r="U106" s="10"/>
      <c r="V106" s="10"/>
      <c r="W106" s="10"/>
      <c r="X106" s="10"/>
      <c r="Y106" s="10"/>
      <c r="Z106" s="10"/>
      <c r="AA106" s="10"/>
      <c r="AB106" s="10"/>
      <c r="AC106" s="10"/>
      <c r="AD106" s="10"/>
      <c r="AE106" s="10"/>
    </row>
    <row r="107" s="10" customFormat="1" ht="19.92" customHeight="1">
      <c r="A107" s="10"/>
      <c r="B107" s="209"/>
      <c r="C107" s="133"/>
      <c r="D107" s="210" t="s">
        <v>142</v>
      </c>
      <c r="E107" s="211"/>
      <c r="F107" s="211"/>
      <c r="G107" s="211"/>
      <c r="H107" s="211"/>
      <c r="I107" s="212"/>
      <c r="J107" s="213">
        <f>J538</f>
        <v>0</v>
      </c>
      <c r="K107" s="133"/>
      <c r="L107" s="214"/>
      <c r="S107" s="10"/>
      <c r="T107" s="10"/>
      <c r="U107" s="10"/>
      <c r="V107" s="10"/>
      <c r="W107" s="10"/>
      <c r="X107" s="10"/>
      <c r="Y107" s="10"/>
      <c r="Z107" s="10"/>
      <c r="AA107" s="10"/>
      <c r="AB107" s="10"/>
      <c r="AC107" s="10"/>
      <c r="AD107" s="10"/>
      <c r="AE107" s="10"/>
    </row>
    <row r="108" s="9" customFormat="1" ht="24.96" customHeight="1">
      <c r="A108" s="9"/>
      <c r="B108" s="202"/>
      <c r="C108" s="203"/>
      <c r="D108" s="204" t="s">
        <v>143</v>
      </c>
      <c r="E108" s="205"/>
      <c r="F108" s="205"/>
      <c r="G108" s="205"/>
      <c r="H108" s="205"/>
      <c r="I108" s="206"/>
      <c r="J108" s="207">
        <f>J543</f>
        <v>0</v>
      </c>
      <c r="K108" s="203"/>
      <c r="L108" s="208"/>
      <c r="S108" s="9"/>
      <c r="T108" s="9"/>
      <c r="U108" s="9"/>
      <c r="V108" s="9"/>
      <c r="W108" s="9"/>
      <c r="X108" s="9"/>
      <c r="Y108" s="9"/>
      <c r="Z108" s="9"/>
      <c r="AA108" s="9"/>
      <c r="AB108" s="9"/>
      <c r="AC108" s="9"/>
      <c r="AD108" s="9"/>
      <c r="AE108" s="9"/>
    </row>
    <row r="109" s="10" customFormat="1" ht="19.92" customHeight="1">
      <c r="A109" s="10"/>
      <c r="B109" s="209"/>
      <c r="C109" s="133"/>
      <c r="D109" s="210" t="s">
        <v>144</v>
      </c>
      <c r="E109" s="211"/>
      <c r="F109" s="211"/>
      <c r="G109" s="211"/>
      <c r="H109" s="211"/>
      <c r="I109" s="212"/>
      <c r="J109" s="213">
        <f>J544</f>
        <v>0</v>
      </c>
      <c r="K109" s="133"/>
      <c r="L109" s="214"/>
      <c r="S109" s="10"/>
      <c r="T109" s="10"/>
      <c r="U109" s="10"/>
      <c r="V109" s="10"/>
      <c r="W109" s="10"/>
      <c r="X109" s="10"/>
      <c r="Y109" s="10"/>
      <c r="Z109" s="10"/>
      <c r="AA109" s="10"/>
      <c r="AB109" s="10"/>
      <c r="AC109" s="10"/>
      <c r="AD109" s="10"/>
      <c r="AE109" s="10"/>
    </row>
    <row r="110" s="10" customFormat="1" ht="19.92" customHeight="1">
      <c r="A110" s="10"/>
      <c r="B110" s="209"/>
      <c r="C110" s="133"/>
      <c r="D110" s="210" t="s">
        <v>145</v>
      </c>
      <c r="E110" s="211"/>
      <c r="F110" s="211"/>
      <c r="G110" s="211"/>
      <c r="H110" s="211"/>
      <c r="I110" s="212"/>
      <c r="J110" s="213">
        <f>J576</f>
        <v>0</v>
      </c>
      <c r="K110" s="133"/>
      <c r="L110" s="214"/>
      <c r="S110" s="10"/>
      <c r="T110" s="10"/>
      <c r="U110" s="10"/>
      <c r="V110" s="10"/>
      <c r="W110" s="10"/>
      <c r="X110" s="10"/>
      <c r="Y110" s="10"/>
      <c r="Z110" s="10"/>
      <c r="AA110" s="10"/>
      <c r="AB110" s="10"/>
      <c r="AC110" s="10"/>
      <c r="AD110" s="10"/>
      <c r="AE110" s="10"/>
    </row>
    <row r="111" s="2" customFormat="1" ht="21.84" customHeight="1">
      <c r="A111" s="38"/>
      <c r="B111" s="39"/>
      <c r="C111" s="40"/>
      <c r="D111" s="40"/>
      <c r="E111" s="40"/>
      <c r="F111" s="40"/>
      <c r="G111" s="40"/>
      <c r="H111" s="40"/>
      <c r="I111" s="154"/>
      <c r="J111" s="40"/>
      <c r="K111" s="40"/>
      <c r="L111" s="63"/>
      <c r="S111" s="38"/>
      <c r="T111" s="38"/>
      <c r="U111" s="38"/>
      <c r="V111" s="38"/>
      <c r="W111" s="38"/>
      <c r="X111" s="38"/>
      <c r="Y111" s="38"/>
      <c r="Z111" s="38"/>
      <c r="AA111" s="38"/>
      <c r="AB111" s="38"/>
      <c r="AC111" s="38"/>
      <c r="AD111" s="38"/>
      <c r="AE111" s="38"/>
    </row>
    <row r="112" s="2" customFormat="1" ht="6.96" customHeight="1">
      <c r="A112" s="38"/>
      <c r="B112" s="66"/>
      <c r="C112" s="67"/>
      <c r="D112" s="67"/>
      <c r="E112" s="67"/>
      <c r="F112" s="67"/>
      <c r="G112" s="67"/>
      <c r="H112" s="67"/>
      <c r="I112" s="192"/>
      <c r="J112" s="67"/>
      <c r="K112" s="67"/>
      <c r="L112" s="63"/>
      <c r="S112" s="38"/>
      <c r="T112" s="38"/>
      <c r="U112" s="38"/>
      <c r="V112" s="38"/>
      <c r="W112" s="38"/>
      <c r="X112" s="38"/>
      <c r="Y112" s="38"/>
      <c r="Z112" s="38"/>
      <c r="AA112" s="38"/>
      <c r="AB112" s="38"/>
      <c r="AC112" s="38"/>
      <c r="AD112" s="38"/>
      <c r="AE112" s="38"/>
    </row>
    <row r="116" s="2" customFormat="1" ht="6.96" customHeight="1">
      <c r="A116" s="38"/>
      <c r="B116" s="68"/>
      <c r="C116" s="69"/>
      <c r="D116" s="69"/>
      <c r="E116" s="69"/>
      <c r="F116" s="69"/>
      <c r="G116" s="69"/>
      <c r="H116" s="69"/>
      <c r="I116" s="195"/>
      <c r="J116" s="69"/>
      <c r="K116" s="69"/>
      <c r="L116" s="63"/>
      <c r="S116" s="38"/>
      <c r="T116" s="38"/>
      <c r="U116" s="38"/>
      <c r="V116" s="38"/>
      <c r="W116" s="38"/>
      <c r="X116" s="38"/>
      <c r="Y116" s="38"/>
      <c r="Z116" s="38"/>
      <c r="AA116" s="38"/>
      <c r="AB116" s="38"/>
      <c r="AC116" s="38"/>
      <c r="AD116" s="38"/>
      <c r="AE116" s="38"/>
    </row>
    <row r="117" s="2" customFormat="1" ht="24.96" customHeight="1">
      <c r="A117" s="38"/>
      <c r="B117" s="39"/>
      <c r="C117" s="23" t="s">
        <v>146</v>
      </c>
      <c r="D117" s="40"/>
      <c r="E117" s="40"/>
      <c r="F117" s="40"/>
      <c r="G117" s="40"/>
      <c r="H117" s="40"/>
      <c r="I117" s="154"/>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154"/>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16</v>
      </c>
      <c r="D119" s="40"/>
      <c r="E119" s="40"/>
      <c r="F119" s="40"/>
      <c r="G119" s="40"/>
      <c r="H119" s="40"/>
      <c r="I119" s="154"/>
      <c r="J119" s="40"/>
      <c r="K119" s="40"/>
      <c r="L119" s="63"/>
      <c r="S119" s="38"/>
      <c r="T119" s="38"/>
      <c r="U119" s="38"/>
      <c r="V119" s="38"/>
      <c r="W119" s="38"/>
      <c r="X119" s="38"/>
      <c r="Y119" s="38"/>
      <c r="Z119" s="38"/>
      <c r="AA119" s="38"/>
      <c r="AB119" s="38"/>
      <c r="AC119" s="38"/>
      <c r="AD119" s="38"/>
      <c r="AE119" s="38"/>
    </row>
    <row r="120" s="2" customFormat="1" ht="16.5" customHeight="1">
      <c r="A120" s="38"/>
      <c r="B120" s="39"/>
      <c r="C120" s="40"/>
      <c r="D120" s="40"/>
      <c r="E120" s="196" t="str">
        <f>E7</f>
        <v>Oprava MO Petrohrad - Kryry</v>
      </c>
      <c r="F120" s="32"/>
      <c r="G120" s="32"/>
      <c r="H120" s="32"/>
      <c r="I120" s="154"/>
      <c r="J120" s="40"/>
      <c r="K120" s="40"/>
      <c r="L120" s="63"/>
      <c r="S120" s="38"/>
      <c r="T120" s="38"/>
      <c r="U120" s="38"/>
      <c r="V120" s="38"/>
      <c r="W120" s="38"/>
      <c r="X120" s="38"/>
      <c r="Y120" s="38"/>
      <c r="Z120" s="38"/>
      <c r="AA120" s="38"/>
      <c r="AB120" s="38"/>
      <c r="AC120" s="38"/>
      <c r="AD120" s="38"/>
      <c r="AE120" s="38"/>
    </row>
    <row r="121" s="1" customFormat="1" ht="12" customHeight="1">
      <c r="B121" s="21"/>
      <c r="C121" s="32" t="s">
        <v>125</v>
      </c>
      <c r="D121" s="22"/>
      <c r="E121" s="22"/>
      <c r="F121" s="22"/>
      <c r="G121" s="22"/>
      <c r="H121" s="22"/>
      <c r="I121" s="146"/>
      <c r="J121" s="22"/>
      <c r="K121" s="22"/>
      <c r="L121" s="20"/>
    </row>
    <row r="122" s="2" customFormat="1" ht="16.5" customHeight="1">
      <c r="A122" s="38"/>
      <c r="B122" s="39"/>
      <c r="C122" s="40"/>
      <c r="D122" s="40"/>
      <c r="E122" s="196" t="s">
        <v>126</v>
      </c>
      <c r="F122" s="40"/>
      <c r="G122" s="40"/>
      <c r="H122" s="40"/>
      <c r="I122" s="154"/>
      <c r="J122" s="40"/>
      <c r="K122" s="40"/>
      <c r="L122" s="63"/>
      <c r="S122" s="38"/>
      <c r="T122" s="38"/>
      <c r="U122" s="38"/>
      <c r="V122" s="38"/>
      <c r="W122" s="38"/>
      <c r="X122" s="38"/>
      <c r="Y122" s="38"/>
      <c r="Z122" s="38"/>
      <c r="AA122" s="38"/>
      <c r="AB122" s="38"/>
      <c r="AC122" s="38"/>
      <c r="AD122" s="38"/>
      <c r="AE122" s="38"/>
    </row>
    <row r="123" s="2" customFormat="1" ht="12" customHeight="1">
      <c r="A123" s="38"/>
      <c r="B123" s="39"/>
      <c r="C123" s="32" t="s">
        <v>127</v>
      </c>
      <c r="D123" s="40"/>
      <c r="E123" s="40"/>
      <c r="F123" s="40"/>
      <c r="G123" s="40"/>
      <c r="H123" s="40"/>
      <c r="I123" s="154"/>
      <c r="J123" s="40"/>
      <c r="K123" s="40"/>
      <c r="L123" s="63"/>
      <c r="S123" s="38"/>
      <c r="T123" s="38"/>
      <c r="U123" s="38"/>
      <c r="V123" s="38"/>
      <c r="W123" s="38"/>
      <c r="X123" s="38"/>
      <c r="Y123" s="38"/>
      <c r="Z123" s="38"/>
      <c r="AA123" s="38"/>
      <c r="AB123" s="38"/>
      <c r="AC123" s="38"/>
      <c r="AD123" s="38"/>
      <c r="AE123" s="38"/>
    </row>
    <row r="124" s="2" customFormat="1" ht="16.5" customHeight="1">
      <c r="A124" s="38"/>
      <c r="B124" s="39"/>
      <c r="C124" s="40"/>
      <c r="D124" s="40"/>
      <c r="E124" s="76" t="str">
        <f>E11</f>
        <v>001 - ZRN - most km 163,520</v>
      </c>
      <c r="F124" s="40"/>
      <c r="G124" s="40"/>
      <c r="H124" s="40"/>
      <c r="I124" s="154"/>
      <c r="J124" s="40"/>
      <c r="K124" s="40"/>
      <c r="L124" s="63"/>
      <c r="S124" s="38"/>
      <c r="T124" s="38"/>
      <c r="U124" s="38"/>
      <c r="V124" s="38"/>
      <c r="W124" s="38"/>
      <c r="X124" s="38"/>
      <c r="Y124" s="38"/>
      <c r="Z124" s="38"/>
      <c r="AA124" s="38"/>
      <c r="AB124" s="38"/>
      <c r="AC124" s="38"/>
      <c r="AD124" s="38"/>
      <c r="AE124" s="38"/>
    </row>
    <row r="125" s="2" customFormat="1" ht="6.96" customHeight="1">
      <c r="A125" s="38"/>
      <c r="B125" s="39"/>
      <c r="C125" s="40"/>
      <c r="D125" s="40"/>
      <c r="E125" s="40"/>
      <c r="F125" s="40"/>
      <c r="G125" s="40"/>
      <c r="H125" s="40"/>
      <c r="I125" s="154"/>
      <c r="J125" s="40"/>
      <c r="K125" s="40"/>
      <c r="L125" s="63"/>
      <c r="S125" s="38"/>
      <c r="T125" s="38"/>
      <c r="U125" s="38"/>
      <c r="V125" s="38"/>
      <c r="W125" s="38"/>
      <c r="X125" s="38"/>
      <c r="Y125" s="38"/>
      <c r="Z125" s="38"/>
      <c r="AA125" s="38"/>
      <c r="AB125" s="38"/>
      <c r="AC125" s="38"/>
      <c r="AD125" s="38"/>
      <c r="AE125" s="38"/>
    </row>
    <row r="126" s="2" customFormat="1" ht="12" customHeight="1">
      <c r="A126" s="38"/>
      <c r="B126" s="39"/>
      <c r="C126" s="32" t="s">
        <v>20</v>
      </c>
      <c r="D126" s="40"/>
      <c r="E126" s="40"/>
      <c r="F126" s="27" t="str">
        <f>F14</f>
        <v xml:space="preserve"> </v>
      </c>
      <c r="G126" s="40"/>
      <c r="H126" s="40"/>
      <c r="I126" s="156" t="s">
        <v>22</v>
      </c>
      <c r="J126" s="79" t="str">
        <f>IF(J14="","",J14)</f>
        <v>16. 8. 2019</v>
      </c>
      <c r="K126" s="40"/>
      <c r="L126" s="63"/>
      <c r="S126" s="38"/>
      <c r="T126" s="38"/>
      <c r="U126" s="38"/>
      <c r="V126" s="38"/>
      <c r="W126" s="38"/>
      <c r="X126" s="38"/>
      <c r="Y126" s="38"/>
      <c r="Z126" s="38"/>
      <c r="AA126" s="38"/>
      <c r="AB126" s="38"/>
      <c r="AC126" s="38"/>
      <c r="AD126" s="38"/>
      <c r="AE126" s="38"/>
    </row>
    <row r="127" s="2" customFormat="1" ht="6.96" customHeight="1">
      <c r="A127" s="38"/>
      <c r="B127" s="39"/>
      <c r="C127" s="40"/>
      <c r="D127" s="40"/>
      <c r="E127" s="40"/>
      <c r="F127" s="40"/>
      <c r="G127" s="40"/>
      <c r="H127" s="40"/>
      <c r="I127" s="154"/>
      <c r="J127" s="40"/>
      <c r="K127" s="40"/>
      <c r="L127" s="63"/>
      <c r="S127" s="38"/>
      <c r="T127" s="38"/>
      <c r="U127" s="38"/>
      <c r="V127" s="38"/>
      <c r="W127" s="38"/>
      <c r="X127" s="38"/>
      <c r="Y127" s="38"/>
      <c r="Z127" s="38"/>
      <c r="AA127" s="38"/>
      <c r="AB127" s="38"/>
      <c r="AC127" s="38"/>
      <c r="AD127" s="38"/>
      <c r="AE127" s="38"/>
    </row>
    <row r="128" s="2" customFormat="1" ht="15.15" customHeight="1">
      <c r="A128" s="38"/>
      <c r="B128" s="39"/>
      <c r="C128" s="32" t="s">
        <v>24</v>
      </c>
      <c r="D128" s="40"/>
      <c r="E128" s="40"/>
      <c r="F128" s="27" t="str">
        <f>E17</f>
        <v xml:space="preserve"> </v>
      </c>
      <c r="G128" s="40"/>
      <c r="H128" s="40"/>
      <c r="I128" s="156" t="s">
        <v>29</v>
      </c>
      <c r="J128" s="36" t="str">
        <f>E23</f>
        <v xml:space="preserve"> </v>
      </c>
      <c r="K128" s="40"/>
      <c r="L128" s="63"/>
      <c r="S128" s="38"/>
      <c r="T128" s="38"/>
      <c r="U128" s="38"/>
      <c r="V128" s="38"/>
      <c r="W128" s="38"/>
      <c r="X128" s="38"/>
      <c r="Y128" s="38"/>
      <c r="Z128" s="38"/>
      <c r="AA128" s="38"/>
      <c r="AB128" s="38"/>
      <c r="AC128" s="38"/>
      <c r="AD128" s="38"/>
      <c r="AE128" s="38"/>
    </row>
    <row r="129" s="2" customFormat="1" ht="15.15" customHeight="1">
      <c r="A129" s="38"/>
      <c r="B129" s="39"/>
      <c r="C129" s="32" t="s">
        <v>27</v>
      </c>
      <c r="D129" s="40"/>
      <c r="E129" s="40"/>
      <c r="F129" s="27" t="str">
        <f>IF(E20="","",E20)</f>
        <v>Vyplň údaj</v>
      </c>
      <c r="G129" s="40"/>
      <c r="H129" s="40"/>
      <c r="I129" s="156" t="s">
        <v>31</v>
      </c>
      <c r="J129" s="36" t="str">
        <f>E26</f>
        <v xml:space="preserve"> </v>
      </c>
      <c r="K129" s="40"/>
      <c r="L129" s="63"/>
      <c r="S129" s="38"/>
      <c r="T129" s="38"/>
      <c r="U129" s="38"/>
      <c r="V129" s="38"/>
      <c r="W129" s="38"/>
      <c r="X129" s="38"/>
      <c r="Y129" s="38"/>
      <c r="Z129" s="38"/>
      <c r="AA129" s="38"/>
      <c r="AB129" s="38"/>
      <c r="AC129" s="38"/>
      <c r="AD129" s="38"/>
      <c r="AE129" s="38"/>
    </row>
    <row r="130" s="2" customFormat="1" ht="10.32" customHeight="1">
      <c r="A130" s="38"/>
      <c r="B130" s="39"/>
      <c r="C130" s="40"/>
      <c r="D130" s="40"/>
      <c r="E130" s="40"/>
      <c r="F130" s="40"/>
      <c r="G130" s="40"/>
      <c r="H130" s="40"/>
      <c r="I130" s="154"/>
      <c r="J130" s="40"/>
      <c r="K130" s="40"/>
      <c r="L130" s="63"/>
      <c r="S130" s="38"/>
      <c r="T130" s="38"/>
      <c r="U130" s="38"/>
      <c r="V130" s="38"/>
      <c r="W130" s="38"/>
      <c r="X130" s="38"/>
      <c r="Y130" s="38"/>
      <c r="Z130" s="38"/>
      <c r="AA130" s="38"/>
      <c r="AB130" s="38"/>
      <c r="AC130" s="38"/>
      <c r="AD130" s="38"/>
      <c r="AE130" s="38"/>
    </row>
    <row r="131" s="11" customFormat="1" ht="29.28" customHeight="1">
      <c r="A131" s="215"/>
      <c r="B131" s="216"/>
      <c r="C131" s="217" t="s">
        <v>147</v>
      </c>
      <c r="D131" s="218" t="s">
        <v>58</v>
      </c>
      <c r="E131" s="218" t="s">
        <v>54</v>
      </c>
      <c r="F131" s="218" t="s">
        <v>55</v>
      </c>
      <c r="G131" s="218" t="s">
        <v>148</v>
      </c>
      <c r="H131" s="218" t="s">
        <v>149</v>
      </c>
      <c r="I131" s="219" t="s">
        <v>150</v>
      </c>
      <c r="J131" s="218" t="s">
        <v>131</v>
      </c>
      <c r="K131" s="220" t="s">
        <v>151</v>
      </c>
      <c r="L131" s="221"/>
      <c r="M131" s="100" t="s">
        <v>1</v>
      </c>
      <c r="N131" s="101" t="s">
        <v>37</v>
      </c>
      <c r="O131" s="101" t="s">
        <v>152</v>
      </c>
      <c r="P131" s="101" t="s">
        <v>153</v>
      </c>
      <c r="Q131" s="101" t="s">
        <v>154</v>
      </c>
      <c r="R131" s="101" t="s">
        <v>155</v>
      </c>
      <c r="S131" s="101" t="s">
        <v>156</v>
      </c>
      <c r="T131" s="102" t="s">
        <v>157</v>
      </c>
      <c r="U131" s="215"/>
      <c r="V131" s="215"/>
      <c r="W131" s="215"/>
      <c r="X131" s="215"/>
      <c r="Y131" s="215"/>
      <c r="Z131" s="215"/>
      <c r="AA131" s="215"/>
      <c r="AB131" s="215"/>
      <c r="AC131" s="215"/>
      <c r="AD131" s="215"/>
      <c r="AE131" s="215"/>
    </row>
    <row r="132" s="2" customFormat="1" ht="22.8" customHeight="1">
      <c r="A132" s="38"/>
      <c r="B132" s="39"/>
      <c r="C132" s="107" t="s">
        <v>158</v>
      </c>
      <c r="D132" s="40"/>
      <c r="E132" s="40"/>
      <c r="F132" s="40"/>
      <c r="G132" s="40"/>
      <c r="H132" s="40"/>
      <c r="I132" s="154"/>
      <c r="J132" s="222">
        <f>BK132</f>
        <v>0</v>
      </c>
      <c r="K132" s="40"/>
      <c r="L132" s="44"/>
      <c r="M132" s="103"/>
      <c r="N132" s="223"/>
      <c r="O132" s="104"/>
      <c r="P132" s="224">
        <f>P133+P543</f>
        <v>0</v>
      </c>
      <c r="Q132" s="104"/>
      <c r="R132" s="224">
        <f>R133+R543</f>
        <v>889.92129641762006</v>
      </c>
      <c r="S132" s="104"/>
      <c r="T132" s="225">
        <f>T133+T543</f>
        <v>237.60086759999999</v>
      </c>
      <c r="U132" s="38"/>
      <c r="V132" s="38"/>
      <c r="W132" s="38"/>
      <c r="X132" s="38"/>
      <c r="Y132" s="38"/>
      <c r="Z132" s="38"/>
      <c r="AA132" s="38"/>
      <c r="AB132" s="38"/>
      <c r="AC132" s="38"/>
      <c r="AD132" s="38"/>
      <c r="AE132" s="38"/>
      <c r="AT132" s="17" t="s">
        <v>72</v>
      </c>
      <c r="AU132" s="17" t="s">
        <v>133</v>
      </c>
      <c r="BK132" s="226">
        <f>BK133+BK543</f>
        <v>0</v>
      </c>
    </row>
    <row r="133" s="12" customFormat="1" ht="25.92" customHeight="1">
      <c r="A133" s="12"/>
      <c r="B133" s="227"/>
      <c r="C133" s="228"/>
      <c r="D133" s="229" t="s">
        <v>72</v>
      </c>
      <c r="E133" s="230" t="s">
        <v>159</v>
      </c>
      <c r="F133" s="230" t="s">
        <v>160</v>
      </c>
      <c r="G133" s="228"/>
      <c r="H133" s="228"/>
      <c r="I133" s="231"/>
      <c r="J133" s="232">
        <f>BK133</f>
        <v>0</v>
      </c>
      <c r="K133" s="228"/>
      <c r="L133" s="233"/>
      <c r="M133" s="234"/>
      <c r="N133" s="235"/>
      <c r="O133" s="235"/>
      <c r="P133" s="236">
        <f>P134+P242+P269+P306+P333+P343+P504+P538</f>
        <v>0</v>
      </c>
      <c r="Q133" s="235"/>
      <c r="R133" s="236">
        <f>R134+R242+R269+R306+R333+R343+R504+R538</f>
        <v>889.68911118762003</v>
      </c>
      <c r="S133" s="235"/>
      <c r="T133" s="237">
        <f>T134+T242+T269+T306+T333+T343+T504+T538</f>
        <v>237.60086759999999</v>
      </c>
      <c r="U133" s="12"/>
      <c r="V133" s="12"/>
      <c r="W133" s="12"/>
      <c r="X133" s="12"/>
      <c r="Y133" s="12"/>
      <c r="Z133" s="12"/>
      <c r="AA133" s="12"/>
      <c r="AB133" s="12"/>
      <c r="AC133" s="12"/>
      <c r="AD133" s="12"/>
      <c r="AE133" s="12"/>
      <c r="AR133" s="238" t="s">
        <v>80</v>
      </c>
      <c r="AT133" s="239" t="s">
        <v>72</v>
      </c>
      <c r="AU133" s="239" t="s">
        <v>73</v>
      </c>
      <c r="AY133" s="238" t="s">
        <v>161</v>
      </c>
      <c r="BK133" s="240">
        <f>BK134+BK242+BK269+BK306+BK333+BK343+BK504+BK538</f>
        <v>0</v>
      </c>
    </row>
    <row r="134" s="12" customFormat="1" ht="22.8" customHeight="1">
      <c r="A134" s="12"/>
      <c r="B134" s="227"/>
      <c r="C134" s="228"/>
      <c r="D134" s="229" t="s">
        <v>72</v>
      </c>
      <c r="E134" s="241" t="s">
        <v>80</v>
      </c>
      <c r="F134" s="241" t="s">
        <v>162</v>
      </c>
      <c r="G134" s="228"/>
      <c r="H134" s="228"/>
      <c r="I134" s="231"/>
      <c r="J134" s="242">
        <f>BK134</f>
        <v>0</v>
      </c>
      <c r="K134" s="228"/>
      <c r="L134" s="233"/>
      <c r="M134" s="234"/>
      <c r="N134" s="235"/>
      <c r="O134" s="235"/>
      <c r="P134" s="236">
        <f>SUM(P135:P241)</f>
        <v>0</v>
      </c>
      <c r="Q134" s="235"/>
      <c r="R134" s="236">
        <f>SUM(R135:R241)</f>
        <v>66.873359405000016</v>
      </c>
      <c r="S134" s="235"/>
      <c r="T134" s="237">
        <f>SUM(T135:T241)</f>
        <v>0</v>
      </c>
      <c r="U134" s="12"/>
      <c r="V134" s="12"/>
      <c r="W134" s="12"/>
      <c r="X134" s="12"/>
      <c r="Y134" s="12"/>
      <c r="Z134" s="12"/>
      <c r="AA134" s="12"/>
      <c r="AB134" s="12"/>
      <c r="AC134" s="12"/>
      <c r="AD134" s="12"/>
      <c r="AE134" s="12"/>
      <c r="AR134" s="238" t="s">
        <v>80</v>
      </c>
      <c r="AT134" s="239" t="s">
        <v>72</v>
      </c>
      <c r="AU134" s="239" t="s">
        <v>80</v>
      </c>
      <c r="AY134" s="238" t="s">
        <v>161</v>
      </c>
      <c r="BK134" s="240">
        <f>SUM(BK135:BK241)</f>
        <v>0</v>
      </c>
    </row>
    <row r="135" s="2" customFormat="1" ht="24" customHeight="1">
      <c r="A135" s="38"/>
      <c r="B135" s="39"/>
      <c r="C135" s="243" t="s">
        <v>80</v>
      </c>
      <c r="D135" s="243" t="s">
        <v>163</v>
      </c>
      <c r="E135" s="244" t="s">
        <v>164</v>
      </c>
      <c r="F135" s="245" t="s">
        <v>165</v>
      </c>
      <c r="G135" s="246" t="s">
        <v>166</v>
      </c>
      <c r="H135" s="247">
        <v>450</v>
      </c>
      <c r="I135" s="248"/>
      <c r="J135" s="249">
        <f>ROUND(I135*H135,2)</f>
        <v>0</v>
      </c>
      <c r="K135" s="245" t="s">
        <v>167</v>
      </c>
      <c r="L135" s="44"/>
      <c r="M135" s="250" t="s">
        <v>1</v>
      </c>
      <c r="N135" s="251" t="s">
        <v>38</v>
      </c>
      <c r="O135" s="91"/>
      <c r="P135" s="252">
        <f>O135*H135</f>
        <v>0</v>
      </c>
      <c r="Q135" s="252">
        <v>0</v>
      </c>
      <c r="R135" s="252">
        <f>Q135*H135</f>
        <v>0</v>
      </c>
      <c r="S135" s="252">
        <v>0</v>
      </c>
      <c r="T135" s="253">
        <f>S135*H135</f>
        <v>0</v>
      </c>
      <c r="U135" s="38"/>
      <c r="V135" s="38"/>
      <c r="W135" s="38"/>
      <c r="X135" s="38"/>
      <c r="Y135" s="38"/>
      <c r="Z135" s="38"/>
      <c r="AA135" s="38"/>
      <c r="AB135" s="38"/>
      <c r="AC135" s="38"/>
      <c r="AD135" s="38"/>
      <c r="AE135" s="38"/>
      <c r="AR135" s="254" t="s">
        <v>168</v>
      </c>
      <c r="AT135" s="254" t="s">
        <v>163</v>
      </c>
      <c r="AU135" s="254" t="s">
        <v>82</v>
      </c>
      <c r="AY135" s="17" t="s">
        <v>161</v>
      </c>
      <c r="BE135" s="255">
        <f>IF(N135="základní",J135,0)</f>
        <v>0</v>
      </c>
      <c r="BF135" s="255">
        <f>IF(N135="snížená",J135,0)</f>
        <v>0</v>
      </c>
      <c r="BG135" s="255">
        <f>IF(N135="zákl. přenesená",J135,0)</f>
        <v>0</v>
      </c>
      <c r="BH135" s="255">
        <f>IF(N135="sníž. přenesená",J135,0)</f>
        <v>0</v>
      </c>
      <c r="BI135" s="255">
        <f>IF(N135="nulová",J135,0)</f>
        <v>0</v>
      </c>
      <c r="BJ135" s="17" t="s">
        <v>80</v>
      </c>
      <c r="BK135" s="255">
        <f>ROUND(I135*H135,2)</f>
        <v>0</v>
      </c>
      <c r="BL135" s="17" t="s">
        <v>168</v>
      </c>
      <c r="BM135" s="254" t="s">
        <v>169</v>
      </c>
    </row>
    <row r="136" s="2" customFormat="1">
      <c r="A136" s="38"/>
      <c r="B136" s="39"/>
      <c r="C136" s="40"/>
      <c r="D136" s="256" t="s">
        <v>170</v>
      </c>
      <c r="E136" s="40"/>
      <c r="F136" s="257" t="s">
        <v>171</v>
      </c>
      <c r="G136" s="40"/>
      <c r="H136" s="40"/>
      <c r="I136" s="154"/>
      <c r="J136" s="40"/>
      <c r="K136" s="40"/>
      <c r="L136" s="44"/>
      <c r="M136" s="258"/>
      <c r="N136" s="259"/>
      <c r="O136" s="91"/>
      <c r="P136" s="91"/>
      <c r="Q136" s="91"/>
      <c r="R136" s="91"/>
      <c r="S136" s="91"/>
      <c r="T136" s="92"/>
      <c r="U136" s="38"/>
      <c r="V136" s="38"/>
      <c r="W136" s="38"/>
      <c r="X136" s="38"/>
      <c r="Y136" s="38"/>
      <c r="Z136" s="38"/>
      <c r="AA136" s="38"/>
      <c r="AB136" s="38"/>
      <c r="AC136" s="38"/>
      <c r="AD136" s="38"/>
      <c r="AE136" s="38"/>
      <c r="AT136" s="17" t="s">
        <v>170</v>
      </c>
      <c r="AU136" s="17" t="s">
        <v>82</v>
      </c>
    </row>
    <row r="137" s="2" customFormat="1">
      <c r="A137" s="38"/>
      <c r="B137" s="39"/>
      <c r="C137" s="40"/>
      <c r="D137" s="256" t="s">
        <v>172</v>
      </c>
      <c r="E137" s="40"/>
      <c r="F137" s="260" t="s">
        <v>173</v>
      </c>
      <c r="G137" s="40"/>
      <c r="H137" s="40"/>
      <c r="I137" s="154"/>
      <c r="J137" s="40"/>
      <c r="K137" s="40"/>
      <c r="L137" s="44"/>
      <c r="M137" s="258"/>
      <c r="N137" s="259"/>
      <c r="O137" s="91"/>
      <c r="P137" s="91"/>
      <c r="Q137" s="91"/>
      <c r="R137" s="91"/>
      <c r="S137" s="91"/>
      <c r="T137" s="92"/>
      <c r="U137" s="38"/>
      <c r="V137" s="38"/>
      <c r="W137" s="38"/>
      <c r="X137" s="38"/>
      <c r="Y137" s="38"/>
      <c r="Z137" s="38"/>
      <c r="AA137" s="38"/>
      <c r="AB137" s="38"/>
      <c r="AC137" s="38"/>
      <c r="AD137" s="38"/>
      <c r="AE137" s="38"/>
      <c r="AT137" s="17" t="s">
        <v>172</v>
      </c>
      <c r="AU137" s="17" t="s">
        <v>82</v>
      </c>
    </row>
    <row r="138" s="13" customFormat="1">
      <c r="A138" s="13"/>
      <c r="B138" s="261"/>
      <c r="C138" s="262"/>
      <c r="D138" s="256" t="s">
        <v>174</v>
      </c>
      <c r="E138" s="263" t="s">
        <v>1</v>
      </c>
      <c r="F138" s="264" t="s">
        <v>175</v>
      </c>
      <c r="G138" s="262"/>
      <c r="H138" s="263" t="s">
        <v>1</v>
      </c>
      <c r="I138" s="265"/>
      <c r="J138" s="262"/>
      <c r="K138" s="262"/>
      <c r="L138" s="266"/>
      <c r="M138" s="267"/>
      <c r="N138" s="268"/>
      <c r="O138" s="268"/>
      <c r="P138" s="268"/>
      <c r="Q138" s="268"/>
      <c r="R138" s="268"/>
      <c r="S138" s="268"/>
      <c r="T138" s="269"/>
      <c r="U138" s="13"/>
      <c r="V138" s="13"/>
      <c r="W138" s="13"/>
      <c r="X138" s="13"/>
      <c r="Y138" s="13"/>
      <c r="Z138" s="13"/>
      <c r="AA138" s="13"/>
      <c r="AB138" s="13"/>
      <c r="AC138" s="13"/>
      <c r="AD138" s="13"/>
      <c r="AE138" s="13"/>
      <c r="AT138" s="270" t="s">
        <v>174</v>
      </c>
      <c r="AU138" s="270" t="s">
        <v>82</v>
      </c>
      <c r="AV138" s="13" t="s">
        <v>80</v>
      </c>
      <c r="AW138" s="13" t="s">
        <v>30</v>
      </c>
      <c r="AX138" s="13" t="s">
        <v>73</v>
      </c>
      <c r="AY138" s="270" t="s">
        <v>161</v>
      </c>
    </row>
    <row r="139" s="14" customFormat="1">
      <c r="A139" s="14"/>
      <c r="B139" s="271"/>
      <c r="C139" s="272"/>
      <c r="D139" s="256" t="s">
        <v>174</v>
      </c>
      <c r="E139" s="273" t="s">
        <v>1</v>
      </c>
      <c r="F139" s="274" t="s">
        <v>176</v>
      </c>
      <c r="G139" s="272"/>
      <c r="H139" s="275">
        <v>120</v>
      </c>
      <c r="I139" s="276"/>
      <c r="J139" s="272"/>
      <c r="K139" s="272"/>
      <c r="L139" s="277"/>
      <c r="M139" s="278"/>
      <c r="N139" s="279"/>
      <c r="O139" s="279"/>
      <c r="P139" s="279"/>
      <c r="Q139" s="279"/>
      <c r="R139" s="279"/>
      <c r="S139" s="279"/>
      <c r="T139" s="280"/>
      <c r="U139" s="14"/>
      <c r="V139" s="14"/>
      <c r="W139" s="14"/>
      <c r="X139" s="14"/>
      <c r="Y139" s="14"/>
      <c r="Z139" s="14"/>
      <c r="AA139" s="14"/>
      <c r="AB139" s="14"/>
      <c r="AC139" s="14"/>
      <c r="AD139" s="14"/>
      <c r="AE139" s="14"/>
      <c r="AT139" s="281" t="s">
        <v>174</v>
      </c>
      <c r="AU139" s="281" t="s">
        <v>82</v>
      </c>
      <c r="AV139" s="14" t="s">
        <v>82</v>
      </c>
      <c r="AW139" s="14" t="s">
        <v>30</v>
      </c>
      <c r="AX139" s="14" t="s">
        <v>73</v>
      </c>
      <c r="AY139" s="281" t="s">
        <v>161</v>
      </c>
    </row>
    <row r="140" s="14" customFormat="1">
      <c r="A140" s="14"/>
      <c r="B140" s="271"/>
      <c r="C140" s="272"/>
      <c r="D140" s="256" t="s">
        <v>174</v>
      </c>
      <c r="E140" s="273" t="s">
        <v>1</v>
      </c>
      <c r="F140" s="274" t="s">
        <v>177</v>
      </c>
      <c r="G140" s="272"/>
      <c r="H140" s="275">
        <v>120</v>
      </c>
      <c r="I140" s="276"/>
      <c r="J140" s="272"/>
      <c r="K140" s="272"/>
      <c r="L140" s="277"/>
      <c r="M140" s="278"/>
      <c r="N140" s="279"/>
      <c r="O140" s="279"/>
      <c r="P140" s="279"/>
      <c r="Q140" s="279"/>
      <c r="R140" s="279"/>
      <c r="S140" s="279"/>
      <c r="T140" s="280"/>
      <c r="U140" s="14"/>
      <c r="V140" s="14"/>
      <c r="W140" s="14"/>
      <c r="X140" s="14"/>
      <c r="Y140" s="14"/>
      <c r="Z140" s="14"/>
      <c r="AA140" s="14"/>
      <c r="AB140" s="14"/>
      <c r="AC140" s="14"/>
      <c r="AD140" s="14"/>
      <c r="AE140" s="14"/>
      <c r="AT140" s="281" t="s">
        <v>174</v>
      </c>
      <c r="AU140" s="281" t="s">
        <v>82</v>
      </c>
      <c r="AV140" s="14" t="s">
        <v>82</v>
      </c>
      <c r="AW140" s="14" t="s">
        <v>30</v>
      </c>
      <c r="AX140" s="14" t="s">
        <v>73</v>
      </c>
      <c r="AY140" s="281" t="s">
        <v>161</v>
      </c>
    </row>
    <row r="141" s="13" customFormat="1">
      <c r="A141" s="13"/>
      <c r="B141" s="261"/>
      <c r="C141" s="262"/>
      <c r="D141" s="256" t="s">
        <v>174</v>
      </c>
      <c r="E141" s="263" t="s">
        <v>1</v>
      </c>
      <c r="F141" s="264" t="s">
        <v>178</v>
      </c>
      <c r="G141" s="262"/>
      <c r="H141" s="263" t="s">
        <v>1</v>
      </c>
      <c r="I141" s="265"/>
      <c r="J141" s="262"/>
      <c r="K141" s="262"/>
      <c r="L141" s="266"/>
      <c r="M141" s="267"/>
      <c r="N141" s="268"/>
      <c r="O141" s="268"/>
      <c r="P141" s="268"/>
      <c r="Q141" s="268"/>
      <c r="R141" s="268"/>
      <c r="S141" s="268"/>
      <c r="T141" s="269"/>
      <c r="U141" s="13"/>
      <c r="V141" s="13"/>
      <c r="W141" s="13"/>
      <c r="X141" s="13"/>
      <c r="Y141" s="13"/>
      <c r="Z141" s="13"/>
      <c r="AA141" s="13"/>
      <c r="AB141" s="13"/>
      <c r="AC141" s="13"/>
      <c r="AD141" s="13"/>
      <c r="AE141" s="13"/>
      <c r="AT141" s="270" t="s">
        <v>174</v>
      </c>
      <c r="AU141" s="270" t="s">
        <v>82</v>
      </c>
      <c r="AV141" s="13" t="s">
        <v>80</v>
      </c>
      <c r="AW141" s="13" t="s">
        <v>30</v>
      </c>
      <c r="AX141" s="13" t="s">
        <v>73</v>
      </c>
      <c r="AY141" s="270" t="s">
        <v>161</v>
      </c>
    </row>
    <row r="142" s="14" customFormat="1">
      <c r="A142" s="14"/>
      <c r="B142" s="271"/>
      <c r="C142" s="272"/>
      <c r="D142" s="256" t="s">
        <v>174</v>
      </c>
      <c r="E142" s="273" t="s">
        <v>1</v>
      </c>
      <c r="F142" s="274" t="s">
        <v>179</v>
      </c>
      <c r="G142" s="272"/>
      <c r="H142" s="275">
        <v>210</v>
      </c>
      <c r="I142" s="276"/>
      <c r="J142" s="272"/>
      <c r="K142" s="272"/>
      <c r="L142" s="277"/>
      <c r="M142" s="278"/>
      <c r="N142" s="279"/>
      <c r="O142" s="279"/>
      <c r="P142" s="279"/>
      <c r="Q142" s="279"/>
      <c r="R142" s="279"/>
      <c r="S142" s="279"/>
      <c r="T142" s="280"/>
      <c r="U142" s="14"/>
      <c r="V142" s="14"/>
      <c r="W142" s="14"/>
      <c r="X142" s="14"/>
      <c r="Y142" s="14"/>
      <c r="Z142" s="14"/>
      <c r="AA142" s="14"/>
      <c r="AB142" s="14"/>
      <c r="AC142" s="14"/>
      <c r="AD142" s="14"/>
      <c r="AE142" s="14"/>
      <c r="AT142" s="281" t="s">
        <v>174</v>
      </c>
      <c r="AU142" s="281" t="s">
        <v>82</v>
      </c>
      <c r="AV142" s="14" t="s">
        <v>82</v>
      </c>
      <c r="AW142" s="14" t="s">
        <v>30</v>
      </c>
      <c r="AX142" s="14" t="s">
        <v>73</v>
      </c>
      <c r="AY142" s="281" t="s">
        <v>161</v>
      </c>
    </row>
    <row r="143" s="15" customFormat="1">
      <c r="A143" s="15"/>
      <c r="B143" s="282"/>
      <c r="C143" s="283"/>
      <c r="D143" s="256" t="s">
        <v>174</v>
      </c>
      <c r="E143" s="284" t="s">
        <v>1</v>
      </c>
      <c r="F143" s="285" t="s">
        <v>180</v>
      </c>
      <c r="G143" s="283"/>
      <c r="H143" s="286">
        <v>450</v>
      </c>
      <c r="I143" s="287"/>
      <c r="J143" s="283"/>
      <c r="K143" s="283"/>
      <c r="L143" s="288"/>
      <c r="M143" s="289"/>
      <c r="N143" s="290"/>
      <c r="O143" s="290"/>
      <c r="P143" s="290"/>
      <c r="Q143" s="290"/>
      <c r="R143" s="290"/>
      <c r="S143" s="290"/>
      <c r="T143" s="291"/>
      <c r="U143" s="15"/>
      <c r="V143" s="15"/>
      <c r="W143" s="15"/>
      <c r="X143" s="15"/>
      <c r="Y143" s="15"/>
      <c r="Z143" s="15"/>
      <c r="AA143" s="15"/>
      <c r="AB143" s="15"/>
      <c r="AC143" s="15"/>
      <c r="AD143" s="15"/>
      <c r="AE143" s="15"/>
      <c r="AT143" s="292" t="s">
        <v>174</v>
      </c>
      <c r="AU143" s="292" t="s">
        <v>82</v>
      </c>
      <c r="AV143" s="15" t="s">
        <v>168</v>
      </c>
      <c r="AW143" s="15" t="s">
        <v>30</v>
      </c>
      <c r="AX143" s="15" t="s">
        <v>80</v>
      </c>
      <c r="AY143" s="292" t="s">
        <v>161</v>
      </c>
    </row>
    <row r="144" s="2" customFormat="1" ht="24" customHeight="1">
      <c r="A144" s="38"/>
      <c r="B144" s="39"/>
      <c r="C144" s="243" t="s">
        <v>82</v>
      </c>
      <c r="D144" s="243" t="s">
        <v>163</v>
      </c>
      <c r="E144" s="244" t="s">
        <v>181</v>
      </c>
      <c r="F144" s="245" t="s">
        <v>182</v>
      </c>
      <c r="G144" s="246" t="s">
        <v>183</v>
      </c>
      <c r="H144" s="247">
        <v>10.6</v>
      </c>
      <c r="I144" s="248"/>
      <c r="J144" s="249">
        <f>ROUND(I144*H144,2)</f>
        <v>0</v>
      </c>
      <c r="K144" s="245" t="s">
        <v>167</v>
      </c>
      <c r="L144" s="44"/>
      <c r="M144" s="250" t="s">
        <v>1</v>
      </c>
      <c r="N144" s="251" t="s">
        <v>38</v>
      </c>
      <c r="O144" s="91"/>
      <c r="P144" s="252">
        <f>O144*H144</f>
        <v>0</v>
      </c>
      <c r="Q144" s="252">
        <v>0</v>
      </c>
      <c r="R144" s="252">
        <f>Q144*H144</f>
        <v>0</v>
      </c>
      <c r="S144" s="252">
        <v>0</v>
      </c>
      <c r="T144" s="253">
        <f>S144*H144</f>
        <v>0</v>
      </c>
      <c r="U144" s="38"/>
      <c r="V144" s="38"/>
      <c r="W144" s="38"/>
      <c r="X144" s="38"/>
      <c r="Y144" s="38"/>
      <c r="Z144" s="38"/>
      <c r="AA144" s="38"/>
      <c r="AB144" s="38"/>
      <c r="AC144" s="38"/>
      <c r="AD144" s="38"/>
      <c r="AE144" s="38"/>
      <c r="AR144" s="254" t="s">
        <v>168</v>
      </c>
      <c r="AT144" s="254" t="s">
        <v>163</v>
      </c>
      <c r="AU144" s="254" t="s">
        <v>82</v>
      </c>
      <c r="AY144" s="17" t="s">
        <v>161</v>
      </c>
      <c r="BE144" s="255">
        <f>IF(N144="základní",J144,0)</f>
        <v>0</v>
      </c>
      <c r="BF144" s="255">
        <f>IF(N144="snížená",J144,0)</f>
        <v>0</v>
      </c>
      <c r="BG144" s="255">
        <f>IF(N144="zákl. přenesená",J144,0)</f>
        <v>0</v>
      </c>
      <c r="BH144" s="255">
        <f>IF(N144="sníž. přenesená",J144,0)</f>
        <v>0</v>
      </c>
      <c r="BI144" s="255">
        <f>IF(N144="nulová",J144,0)</f>
        <v>0</v>
      </c>
      <c r="BJ144" s="17" t="s">
        <v>80</v>
      </c>
      <c r="BK144" s="255">
        <f>ROUND(I144*H144,2)</f>
        <v>0</v>
      </c>
      <c r="BL144" s="17" t="s">
        <v>168</v>
      </c>
      <c r="BM144" s="254" t="s">
        <v>184</v>
      </c>
    </row>
    <row r="145" s="2" customFormat="1">
      <c r="A145" s="38"/>
      <c r="B145" s="39"/>
      <c r="C145" s="40"/>
      <c r="D145" s="256" t="s">
        <v>170</v>
      </c>
      <c r="E145" s="40"/>
      <c r="F145" s="257" t="s">
        <v>185</v>
      </c>
      <c r="G145" s="40"/>
      <c r="H145" s="40"/>
      <c r="I145" s="154"/>
      <c r="J145" s="40"/>
      <c r="K145" s="40"/>
      <c r="L145" s="44"/>
      <c r="M145" s="258"/>
      <c r="N145" s="259"/>
      <c r="O145" s="91"/>
      <c r="P145" s="91"/>
      <c r="Q145" s="91"/>
      <c r="R145" s="91"/>
      <c r="S145" s="91"/>
      <c r="T145" s="92"/>
      <c r="U145" s="38"/>
      <c r="V145" s="38"/>
      <c r="W145" s="38"/>
      <c r="X145" s="38"/>
      <c r="Y145" s="38"/>
      <c r="Z145" s="38"/>
      <c r="AA145" s="38"/>
      <c r="AB145" s="38"/>
      <c r="AC145" s="38"/>
      <c r="AD145" s="38"/>
      <c r="AE145" s="38"/>
      <c r="AT145" s="17" t="s">
        <v>170</v>
      </c>
      <c r="AU145" s="17" t="s">
        <v>82</v>
      </c>
    </row>
    <row r="146" s="2" customFormat="1">
      <c r="A146" s="38"/>
      <c r="B146" s="39"/>
      <c r="C146" s="40"/>
      <c r="D146" s="256" t="s">
        <v>172</v>
      </c>
      <c r="E146" s="40"/>
      <c r="F146" s="260" t="s">
        <v>186</v>
      </c>
      <c r="G146" s="40"/>
      <c r="H146" s="40"/>
      <c r="I146" s="154"/>
      <c r="J146" s="40"/>
      <c r="K146" s="40"/>
      <c r="L146" s="44"/>
      <c r="M146" s="258"/>
      <c r="N146" s="259"/>
      <c r="O146" s="91"/>
      <c r="P146" s="91"/>
      <c r="Q146" s="91"/>
      <c r="R146" s="91"/>
      <c r="S146" s="91"/>
      <c r="T146" s="92"/>
      <c r="U146" s="38"/>
      <c r="V146" s="38"/>
      <c r="W146" s="38"/>
      <c r="X146" s="38"/>
      <c r="Y146" s="38"/>
      <c r="Z146" s="38"/>
      <c r="AA146" s="38"/>
      <c r="AB146" s="38"/>
      <c r="AC146" s="38"/>
      <c r="AD146" s="38"/>
      <c r="AE146" s="38"/>
      <c r="AT146" s="17" t="s">
        <v>172</v>
      </c>
      <c r="AU146" s="17" t="s">
        <v>82</v>
      </c>
    </row>
    <row r="147" s="14" customFormat="1">
      <c r="A147" s="14"/>
      <c r="B147" s="271"/>
      <c r="C147" s="272"/>
      <c r="D147" s="256" t="s">
        <v>174</v>
      </c>
      <c r="E147" s="273" t="s">
        <v>1</v>
      </c>
      <c r="F147" s="274" t="s">
        <v>187</v>
      </c>
      <c r="G147" s="272"/>
      <c r="H147" s="275">
        <v>10.6</v>
      </c>
      <c r="I147" s="276"/>
      <c r="J147" s="272"/>
      <c r="K147" s="272"/>
      <c r="L147" s="277"/>
      <c r="M147" s="278"/>
      <c r="N147" s="279"/>
      <c r="O147" s="279"/>
      <c r="P147" s="279"/>
      <c r="Q147" s="279"/>
      <c r="R147" s="279"/>
      <c r="S147" s="279"/>
      <c r="T147" s="280"/>
      <c r="U147" s="14"/>
      <c r="V147" s="14"/>
      <c r="W147" s="14"/>
      <c r="X147" s="14"/>
      <c r="Y147" s="14"/>
      <c r="Z147" s="14"/>
      <c r="AA147" s="14"/>
      <c r="AB147" s="14"/>
      <c r="AC147" s="14"/>
      <c r="AD147" s="14"/>
      <c r="AE147" s="14"/>
      <c r="AT147" s="281" t="s">
        <v>174</v>
      </c>
      <c r="AU147" s="281" t="s">
        <v>82</v>
      </c>
      <c r="AV147" s="14" t="s">
        <v>82</v>
      </c>
      <c r="AW147" s="14" t="s">
        <v>30</v>
      </c>
      <c r="AX147" s="14" t="s">
        <v>80</v>
      </c>
      <c r="AY147" s="281" t="s">
        <v>161</v>
      </c>
    </row>
    <row r="148" s="2" customFormat="1" ht="16.5" customHeight="1">
      <c r="A148" s="38"/>
      <c r="B148" s="39"/>
      <c r="C148" s="243" t="s">
        <v>188</v>
      </c>
      <c r="D148" s="243" t="s">
        <v>163</v>
      </c>
      <c r="E148" s="244" t="s">
        <v>189</v>
      </c>
      <c r="F148" s="245" t="s">
        <v>190</v>
      </c>
      <c r="G148" s="246" t="s">
        <v>191</v>
      </c>
      <c r="H148" s="247">
        <v>50</v>
      </c>
      <c r="I148" s="248"/>
      <c r="J148" s="249">
        <f>ROUND(I148*H148,2)</f>
        <v>0</v>
      </c>
      <c r="K148" s="245" t="s">
        <v>167</v>
      </c>
      <c r="L148" s="44"/>
      <c r="M148" s="250" t="s">
        <v>1</v>
      </c>
      <c r="N148" s="251" t="s">
        <v>38</v>
      </c>
      <c r="O148" s="91"/>
      <c r="P148" s="252">
        <f>O148*H148</f>
        <v>0</v>
      </c>
      <c r="Q148" s="252">
        <v>0.017971748100000001</v>
      </c>
      <c r="R148" s="252">
        <f>Q148*H148</f>
        <v>0.89858740500000001</v>
      </c>
      <c r="S148" s="252">
        <v>0</v>
      </c>
      <c r="T148" s="253">
        <f>S148*H148</f>
        <v>0</v>
      </c>
      <c r="U148" s="38"/>
      <c r="V148" s="38"/>
      <c r="W148" s="38"/>
      <c r="X148" s="38"/>
      <c r="Y148" s="38"/>
      <c r="Z148" s="38"/>
      <c r="AA148" s="38"/>
      <c r="AB148" s="38"/>
      <c r="AC148" s="38"/>
      <c r="AD148" s="38"/>
      <c r="AE148" s="38"/>
      <c r="AR148" s="254" t="s">
        <v>168</v>
      </c>
      <c r="AT148" s="254" t="s">
        <v>163</v>
      </c>
      <c r="AU148" s="254" t="s">
        <v>82</v>
      </c>
      <c r="AY148" s="17" t="s">
        <v>161</v>
      </c>
      <c r="BE148" s="255">
        <f>IF(N148="základní",J148,0)</f>
        <v>0</v>
      </c>
      <c r="BF148" s="255">
        <f>IF(N148="snížená",J148,0)</f>
        <v>0</v>
      </c>
      <c r="BG148" s="255">
        <f>IF(N148="zákl. přenesená",J148,0)</f>
        <v>0</v>
      </c>
      <c r="BH148" s="255">
        <f>IF(N148="sníž. přenesená",J148,0)</f>
        <v>0</v>
      </c>
      <c r="BI148" s="255">
        <f>IF(N148="nulová",J148,0)</f>
        <v>0</v>
      </c>
      <c r="BJ148" s="17" t="s">
        <v>80</v>
      </c>
      <c r="BK148" s="255">
        <f>ROUND(I148*H148,2)</f>
        <v>0</v>
      </c>
      <c r="BL148" s="17" t="s">
        <v>168</v>
      </c>
      <c r="BM148" s="254" t="s">
        <v>192</v>
      </c>
    </row>
    <row r="149" s="2" customFormat="1">
      <c r="A149" s="38"/>
      <c r="B149" s="39"/>
      <c r="C149" s="40"/>
      <c r="D149" s="256" t="s">
        <v>170</v>
      </c>
      <c r="E149" s="40"/>
      <c r="F149" s="257" t="s">
        <v>193</v>
      </c>
      <c r="G149" s="40"/>
      <c r="H149" s="40"/>
      <c r="I149" s="154"/>
      <c r="J149" s="40"/>
      <c r="K149" s="40"/>
      <c r="L149" s="44"/>
      <c r="M149" s="258"/>
      <c r="N149" s="259"/>
      <c r="O149" s="91"/>
      <c r="P149" s="91"/>
      <c r="Q149" s="91"/>
      <c r="R149" s="91"/>
      <c r="S149" s="91"/>
      <c r="T149" s="92"/>
      <c r="U149" s="38"/>
      <c r="V149" s="38"/>
      <c r="W149" s="38"/>
      <c r="X149" s="38"/>
      <c r="Y149" s="38"/>
      <c r="Z149" s="38"/>
      <c r="AA149" s="38"/>
      <c r="AB149" s="38"/>
      <c r="AC149" s="38"/>
      <c r="AD149" s="38"/>
      <c r="AE149" s="38"/>
      <c r="AT149" s="17" t="s">
        <v>170</v>
      </c>
      <c r="AU149" s="17" t="s">
        <v>82</v>
      </c>
    </row>
    <row r="150" s="2" customFormat="1">
      <c r="A150" s="38"/>
      <c r="B150" s="39"/>
      <c r="C150" s="40"/>
      <c r="D150" s="256" t="s">
        <v>172</v>
      </c>
      <c r="E150" s="40"/>
      <c r="F150" s="260" t="s">
        <v>194</v>
      </c>
      <c r="G150" s="40"/>
      <c r="H150" s="40"/>
      <c r="I150" s="154"/>
      <c r="J150" s="40"/>
      <c r="K150" s="40"/>
      <c r="L150" s="44"/>
      <c r="M150" s="258"/>
      <c r="N150" s="259"/>
      <c r="O150" s="91"/>
      <c r="P150" s="91"/>
      <c r="Q150" s="91"/>
      <c r="R150" s="91"/>
      <c r="S150" s="91"/>
      <c r="T150" s="92"/>
      <c r="U150" s="38"/>
      <c r="V150" s="38"/>
      <c r="W150" s="38"/>
      <c r="X150" s="38"/>
      <c r="Y150" s="38"/>
      <c r="Z150" s="38"/>
      <c r="AA150" s="38"/>
      <c r="AB150" s="38"/>
      <c r="AC150" s="38"/>
      <c r="AD150" s="38"/>
      <c r="AE150" s="38"/>
      <c r="AT150" s="17" t="s">
        <v>172</v>
      </c>
      <c r="AU150" s="17" t="s">
        <v>82</v>
      </c>
    </row>
    <row r="151" s="2" customFormat="1">
      <c r="A151" s="38"/>
      <c r="B151" s="39"/>
      <c r="C151" s="40"/>
      <c r="D151" s="256" t="s">
        <v>195</v>
      </c>
      <c r="E151" s="40"/>
      <c r="F151" s="260" t="s">
        <v>196</v>
      </c>
      <c r="G151" s="40"/>
      <c r="H151" s="40"/>
      <c r="I151" s="154"/>
      <c r="J151" s="40"/>
      <c r="K151" s="40"/>
      <c r="L151" s="44"/>
      <c r="M151" s="258"/>
      <c r="N151" s="259"/>
      <c r="O151" s="91"/>
      <c r="P151" s="91"/>
      <c r="Q151" s="91"/>
      <c r="R151" s="91"/>
      <c r="S151" s="91"/>
      <c r="T151" s="92"/>
      <c r="U151" s="38"/>
      <c r="V151" s="38"/>
      <c r="W151" s="38"/>
      <c r="X151" s="38"/>
      <c r="Y151" s="38"/>
      <c r="Z151" s="38"/>
      <c r="AA151" s="38"/>
      <c r="AB151" s="38"/>
      <c r="AC151" s="38"/>
      <c r="AD151" s="38"/>
      <c r="AE151" s="38"/>
      <c r="AT151" s="17" t="s">
        <v>195</v>
      </c>
      <c r="AU151" s="17" t="s">
        <v>82</v>
      </c>
    </row>
    <row r="152" s="2" customFormat="1" ht="24" customHeight="1">
      <c r="A152" s="38"/>
      <c r="B152" s="39"/>
      <c r="C152" s="243" t="s">
        <v>168</v>
      </c>
      <c r="D152" s="243" t="s">
        <v>163</v>
      </c>
      <c r="E152" s="244" t="s">
        <v>197</v>
      </c>
      <c r="F152" s="245" t="s">
        <v>198</v>
      </c>
      <c r="G152" s="246" t="s">
        <v>191</v>
      </c>
      <c r="H152" s="247">
        <v>40</v>
      </c>
      <c r="I152" s="248"/>
      <c r="J152" s="249">
        <f>ROUND(I152*H152,2)</f>
        <v>0</v>
      </c>
      <c r="K152" s="245" t="s">
        <v>167</v>
      </c>
      <c r="L152" s="44"/>
      <c r="M152" s="250" t="s">
        <v>1</v>
      </c>
      <c r="N152" s="251" t="s">
        <v>38</v>
      </c>
      <c r="O152" s="91"/>
      <c r="P152" s="252">
        <f>O152*H152</f>
        <v>0</v>
      </c>
      <c r="Q152" s="252">
        <v>0.036904300000000001</v>
      </c>
      <c r="R152" s="252">
        <f>Q152*H152</f>
        <v>1.476172</v>
      </c>
      <c r="S152" s="252">
        <v>0</v>
      </c>
      <c r="T152" s="253">
        <f>S152*H152</f>
        <v>0</v>
      </c>
      <c r="U152" s="38"/>
      <c r="V152" s="38"/>
      <c r="W152" s="38"/>
      <c r="X152" s="38"/>
      <c r="Y152" s="38"/>
      <c r="Z152" s="38"/>
      <c r="AA152" s="38"/>
      <c r="AB152" s="38"/>
      <c r="AC152" s="38"/>
      <c r="AD152" s="38"/>
      <c r="AE152" s="38"/>
      <c r="AR152" s="254" t="s">
        <v>168</v>
      </c>
      <c r="AT152" s="254" t="s">
        <v>163</v>
      </c>
      <c r="AU152" s="254" t="s">
        <v>82</v>
      </c>
      <c r="AY152" s="17" t="s">
        <v>161</v>
      </c>
      <c r="BE152" s="255">
        <f>IF(N152="základní",J152,0)</f>
        <v>0</v>
      </c>
      <c r="BF152" s="255">
        <f>IF(N152="snížená",J152,0)</f>
        <v>0</v>
      </c>
      <c r="BG152" s="255">
        <f>IF(N152="zákl. přenesená",J152,0)</f>
        <v>0</v>
      </c>
      <c r="BH152" s="255">
        <f>IF(N152="sníž. přenesená",J152,0)</f>
        <v>0</v>
      </c>
      <c r="BI152" s="255">
        <f>IF(N152="nulová",J152,0)</f>
        <v>0</v>
      </c>
      <c r="BJ152" s="17" t="s">
        <v>80</v>
      </c>
      <c r="BK152" s="255">
        <f>ROUND(I152*H152,2)</f>
        <v>0</v>
      </c>
      <c r="BL152" s="17" t="s">
        <v>168</v>
      </c>
      <c r="BM152" s="254" t="s">
        <v>199</v>
      </c>
    </row>
    <row r="153" s="2" customFormat="1">
      <c r="A153" s="38"/>
      <c r="B153" s="39"/>
      <c r="C153" s="40"/>
      <c r="D153" s="256" t="s">
        <v>170</v>
      </c>
      <c r="E153" s="40"/>
      <c r="F153" s="257" t="s">
        <v>200</v>
      </c>
      <c r="G153" s="40"/>
      <c r="H153" s="40"/>
      <c r="I153" s="154"/>
      <c r="J153" s="40"/>
      <c r="K153" s="40"/>
      <c r="L153" s="44"/>
      <c r="M153" s="258"/>
      <c r="N153" s="259"/>
      <c r="O153" s="91"/>
      <c r="P153" s="91"/>
      <c r="Q153" s="91"/>
      <c r="R153" s="91"/>
      <c r="S153" s="91"/>
      <c r="T153" s="92"/>
      <c r="U153" s="38"/>
      <c r="V153" s="38"/>
      <c r="W153" s="38"/>
      <c r="X153" s="38"/>
      <c r="Y153" s="38"/>
      <c r="Z153" s="38"/>
      <c r="AA153" s="38"/>
      <c r="AB153" s="38"/>
      <c r="AC153" s="38"/>
      <c r="AD153" s="38"/>
      <c r="AE153" s="38"/>
      <c r="AT153" s="17" t="s">
        <v>170</v>
      </c>
      <c r="AU153" s="17" t="s">
        <v>82</v>
      </c>
    </row>
    <row r="154" s="2" customFormat="1">
      <c r="A154" s="38"/>
      <c r="B154" s="39"/>
      <c r="C154" s="40"/>
      <c r="D154" s="256" t="s">
        <v>172</v>
      </c>
      <c r="E154" s="40"/>
      <c r="F154" s="260" t="s">
        <v>201</v>
      </c>
      <c r="G154" s="40"/>
      <c r="H154" s="40"/>
      <c r="I154" s="154"/>
      <c r="J154" s="40"/>
      <c r="K154" s="40"/>
      <c r="L154" s="44"/>
      <c r="M154" s="258"/>
      <c r="N154" s="259"/>
      <c r="O154" s="91"/>
      <c r="P154" s="91"/>
      <c r="Q154" s="91"/>
      <c r="R154" s="91"/>
      <c r="S154" s="91"/>
      <c r="T154" s="92"/>
      <c r="U154" s="38"/>
      <c r="V154" s="38"/>
      <c r="W154" s="38"/>
      <c r="X154" s="38"/>
      <c r="Y154" s="38"/>
      <c r="Z154" s="38"/>
      <c r="AA154" s="38"/>
      <c r="AB154" s="38"/>
      <c r="AC154" s="38"/>
      <c r="AD154" s="38"/>
      <c r="AE154" s="38"/>
      <c r="AT154" s="17" t="s">
        <v>172</v>
      </c>
      <c r="AU154" s="17" t="s">
        <v>82</v>
      </c>
    </row>
    <row r="155" s="14" customFormat="1">
      <c r="A155" s="14"/>
      <c r="B155" s="271"/>
      <c r="C155" s="272"/>
      <c r="D155" s="256" t="s">
        <v>174</v>
      </c>
      <c r="E155" s="273" t="s">
        <v>1</v>
      </c>
      <c r="F155" s="274" t="s">
        <v>202</v>
      </c>
      <c r="G155" s="272"/>
      <c r="H155" s="275">
        <v>40</v>
      </c>
      <c r="I155" s="276"/>
      <c r="J155" s="272"/>
      <c r="K155" s="272"/>
      <c r="L155" s="277"/>
      <c r="M155" s="278"/>
      <c r="N155" s="279"/>
      <c r="O155" s="279"/>
      <c r="P155" s="279"/>
      <c r="Q155" s="279"/>
      <c r="R155" s="279"/>
      <c r="S155" s="279"/>
      <c r="T155" s="280"/>
      <c r="U155" s="14"/>
      <c r="V155" s="14"/>
      <c r="W155" s="14"/>
      <c r="X155" s="14"/>
      <c r="Y155" s="14"/>
      <c r="Z155" s="14"/>
      <c r="AA155" s="14"/>
      <c r="AB155" s="14"/>
      <c r="AC155" s="14"/>
      <c r="AD155" s="14"/>
      <c r="AE155" s="14"/>
      <c r="AT155" s="281" t="s">
        <v>174</v>
      </c>
      <c r="AU155" s="281" t="s">
        <v>82</v>
      </c>
      <c r="AV155" s="14" t="s">
        <v>82</v>
      </c>
      <c r="AW155" s="14" t="s">
        <v>30</v>
      </c>
      <c r="AX155" s="14" t="s">
        <v>80</v>
      </c>
      <c r="AY155" s="281" t="s">
        <v>161</v>
      </c>
    </row>
    <row r="156" s="2" customFormat="1" ht="16.5" customHeight="1">
      <c r="A156" s="38"/>
      <c r="B156" s="39"/>
      <c r="C156" s="243" t="s">
        <v>203</v>
      </c>
      <c r="D156" s="243" t="s">
        <v>163</v>
      </c>
      <c r="E156" s="244" t="s">
        <v>204</v>
      </c>
      <c r="F156" s="245" t="s">
        <v>205</v>
      </c>
      <c r="G156" s="246" t="s">
        <v>183</v>
      </c>
      <c r="H156" s="247">
        <v>9.9380000000000006</v>
      </c>
      <c r="I156" s="248"/>
      <c r="J156" s="249">
        <f>ROUND(I156*H156,2)</f>
        <v>0</v>
      </c>
      <c r="K156" s="245" t="s">
        <v>167</v>
      </c>
      <c r="L156" s="44"/>
      <c r="M156" s="250" t="s">
        <v>1</v>
      </c>
      <c r="N156" s="251" t="s">
        <v>38</v>
      </c>
      <c r="O156" s="91"/>
      <c r="P156" s="252">
        <f>O156*H156</f>
        <v>0</v>
      </c>
      <c r="Q156" s="252">
        <v>0</v>
      </c>
      <c r="R156" s="252">
        <f>Q156*H156</f>
        <v>0</v>
      </c>
      <c r="S156" s="252">
        <v>0</v>
      </c>
      <c r="T156" s="253">
        <f>S156*H156</f>
        <v>0</v>
      </c>
      <c r="U156" s="38"/>
      <c r="V156" s="38"/>
      <c r="W156" s="38"/>
      <c r="X156" s="38"/>
      <c r="Y156" s="38"/>
      <c r="Z156" s="38"/>
      <c r="AA156" s="38"/>
      <c r="AB156" s="38"/>
      <c r="AC156" s="38"/>
      <c r="AD156" s="38"/>
      <c r="AE156" s="38"/>
      <c r="AR156" s="254" t="s">
        <v>168</v>
      </c>
      <c r="AT156" s="254" t="s">
        <v>163</v>
      </c>
      <c r="AU156" s="254" t="s">
        <v>82</v>
      </c>
      <c r="AY156" s="17" t="s">
        <v>161</v>
      </c>
      <c r="BE156" s="255">
        <f>IF(N156="základní",J156,0)</f>
        <v>0</v>
      </c>
      <c r="BF156" s="255">
        <f>IF(N156="snížená",J156,0)</f>
        <v>0</v>
      </c>
      <c r="BG156" s="255">
        <f>IF(N156="zákl. přenesená",J156,0)</f>
        <v>0</v>
      </c>
      <c r="BH156" s="255">
        <f>IF(N156="sníž. přenesená",J156,0)</f>
        <v>0</v>
      </c>
      <c r="BI156" s="255">
        <f>IF(N156="nulová",J156,0)</f>
        <v>0</v>
      </c>
      <c r="BJ156" s="17" t="s">
        <v>80</v>
      </c>
      <c r="BK156" s="255">
        <f>ROUND(I156*H156,2)</f>
        <v>0</v>
      </c>
      <c r="BL156" s="17" t="s">
        <v>168</v>
      </c>
      <c r="BM156" s="254" t="s">
        <v>206</v>
      </c>
    </row>
    <row r="157" s="2" customFormat="1">
      <c r="A157" s="38"/>
      <c r="B157" s="39"/>
      <c r="C157" s="40"/>
      <c r="D157" s="256" t="s">
        <v>170</v>
      </c>
      <c r="E157" s="40"/>
      <c r="F157" s="257" t="s">
        <v>207</v>
      </c>
      <c r="G157" s="40"/>
      <c r="H157" s="40"/>
      <c r="I157" s="154"/>
      <c r="J157" s="40"/>
      <c r="K157" s="40"/>
      <c r="L157" s="44"/>
      <c r="M157" s="258"/>
      <c r="N157" s="259"/>
      <c r="O157" s="91"/>
      <c r="P157" s="91"/>
      <c r="Q157" s="91"/>
      <c r="R157" s="91"/>
      <c r="S157" s="91"/>
      <c r="T157" s="92"/>
      <c r="U157" s="38"/>
      <c r="V157" s="38"/>
      <c r="W157" s="38"/>
      <c r="X157" s="38"/>
      <c r="Y157" s="38"/>
      <c r="Z157" s="38"/>
      <c r="AA157" s="38"/>
      <c r="AB157" s="38"/>
      <c r="AC157" s="38"/>
      <c r="AD157" s="38"/>
      <c r="AE157" s="38"/>
      <c r="AT157" s="17" t="s">
        <v>170</v>
      </c>
      <c r="AU157" s="17" t="s">
        <v>82</v>
      </c>
    </row>
    <row r="158" s="2" customFormat="1">
      <c r="A158" s="38"/>
      <c r="B158" s="39"/>
      <c r="C158" s="40"/>
      <c r="D158" s="256" t="s">
        <v>172</v>
      </c>
      <c r="E158" s="40"/>
      <c r="F158" s="260" t="s">
        <v>208</v>
      </c>
      <c r="G158" s="40"/>
      <c r="H158" s="40"/>
      <c r="I158" s="154"/>
      <c r="J158" s="40"/>
      <c r="K158" s="40"/>
      <c r="L158" s="44"/>
      <c r="M158" s="258"/>
      <c r="N158" s="259"/>
      <c r="O158" s="91"/>
      <c r="P158" s="91"/>
      <c r="Q158" s="91"/>
      <c r="R158" s="91"/>
      <c r="S158" s="91"/>
      <c r="T158" s="92"/>
      <c r="U158" s="38"/>
      <c r="V158" s="38"/>
      <c r="W158" s="38"/>
      <c r="X158" s="38"/>
      <c r="Y158" s="38"/>
      <c r="Z158" s="38"/>
      <c r="AA158" s="38"/>
      <c r="AB158" s="38"/>
      <c r="AC158" s="38"/>
      <c r="AD158" s="38"/>
      <c r="AE158" s="38"/>
      <c r="AT158" s="17" t="s">
        <v>172</v>
      </c>
      <c r="AU158" s="17" t="s">
        <v>82</v>
      </c>
    </row>
    <row r="159" s="14" customFormat="1">
      <c r="A159" s="14"/>
      <c r="B159" s="271"/>
      <c r="C159" s="272"/>
      <c r="D159" s="256" t="s">
        <v>174</v>
      </c>
      <c r="E159" s="273" t="s">
        <v>1</v>
      </c>
      <c r="F159" s="274" t="s">
        <v>209</v>
      </c>
      <c r="G159" s="272"/>
      <c r="H159" s="275">
        <v>5.258</v>
      </c>
      <c r="I159" s="276"/>
      <c r="J159" s="272"/>
      <c r="K159" s="272"/>
      <c r="L159" s="277"/>
      <c r="M159" s="278"/>
      <c r="N159" s="279"/>
      <c r="O159" s="279"/>
      <c r="P159" s="279"/>
      <c r="Q159" s="279"/>
      <c r="R159" s="279"/>
      <c r="S159" s="279"/>
      <c r="T159" s="280"/>
      <c r="U159" s="14"/>
      <c r="V159" s="14"/>
      <c r="W159" s="14"/>
      <c r="X159" s="14"/>
      <c r="Y159" s="14"/>
      <c r="Z159" s="14"/>
      <c r="AA159" s="14"/>
      <c r="AB159" s="14"/>
      <c r="AC159" s="14"/>
      <c r="AD159" s="14"/>
      <c r="AE159" s="14"/>
      <c r="AT159" s="281" t="s">
        <v>174</v>
      </c>
      <c r="AU159" s="281" t="s">
        <v>82</v>
      </c>
      <c r="AV159" s="14" t="s">
        <v>82</v>
      </c>
      <c r="AW159" s="14" t="s">
        <v>30</v>
      </c>
      <c r="AX159" s="14" t="s">
        <v>73</v>
      </c>
      <c r="AY159" s="281" t="s">
        <v>161</v>
      </c>
    </row>
    <row r="160" s="14" customFormat="1">
      <c r="A160" s="14"/>
      <c r="B160" s="271"/>
      <c r="C160" s="272"/>
      <c r="D160" s="256" t="s">
        <v>174</v>
      </c>
      <c r="E160" s="273" t="s">
        <v>1</v>
      </c>
      <c r="F160" s="274" t="s">
        <v>210</v>
      </c>
      <c r="G160" s="272"/>
      <c r="H160" s="275">
        <v>4.6799999999999997</v>
      </c>
      <c r="I160" s="276"/>
      <c r="J160" s="272"/>
      <c r="K160" s="272"/>
      <c r="L160" s="277"/>
      <c r="M160" s="278"/>
      <c r="N160" s="279"/>
      <c r="O160" s="279"/>
      <c r="P160" s="279"/>
      <c r="Q160" s="279"/>
      <c r="R160" s="279"/>
      <c r="S160" s="279"/>
      <c r="T160" s="280"/>
      <c r="U160" s="14"/>
      <c r="V160" s="14"/>
      <c r="W160" s="14"/>
      <c r="X160" s="14"/>
      <c r="Y160" s="14"/>
      <c r="Z160" s="14"/>
      <c r="AA160" s="14"/>
      <c r="AB160" s="14"/>
      <c r="AC160" s="14"/>
      <c r="AD160" s="14"/>
      <c r="AE160" s="14"/>
      <c r="AT160" s="281" t="s">
        <v>174</v>
      </c>
      <c r="AU160" s="281" t="s">
        <v>82</v>
      </c>
      <c r="AV160" s="14" t="s">
        <v>82</v>
      </c>
      <c r="AW160" s="14" t="s">
        <v>30</v>
      </c>
      <c r="AX160" s="14" t="s">
        <v>73</v>
      </c>
      <c r="AY160" s="281" t="s">
        <v>161</v>
      </c>
    </row>
    <row r="161" s="15" customFormat="1">
      <c r="A161" s="15"/>
      <c r="B161" s="282"/>
      <c r="C161" s="283"/>
      <c r="D161" s="256" t="s">
        <v>174</v>
      </c>
      <c r="E161" s="284" t="s">
        <v>1</v>
      </c>
      <c r="F161" s="285" t="s">
        <v>180</v>
      </c>
      <c r="G161" s="283"/>
      <c r="H161" s="286">
        <v>9.9380000000000006</v>
      </c>
      <c r="I161" s="287"/>
      <c r="J161" s="283"/>
      <c r="K161" s="283"/>
      <c r="L161" s="288"/>
      <c r="M161" s="289"/>
      <c r="N161" s="290"/>
      <c r="O161" s="290"/>
      <c r="P161" s="290"/>
      <c r="Q161" s="290"/>
      <c r="R161" s="290"/>
      <c r="S161" s="290"/>
      <c r="T161" s="291"/>
      <c r="U161" s="15"/>
      <c r="V161" s="15"/>
      <c r="W161" s="15"/>
      <c r="X161" s="15"/>
      <c r="Y161" s="15"/>
      <c r="Z161" s="15"/>
      <c r="AA161" s="15"/>
      <c r="AB161" s="15"/>
      <c r="AC161" s="15"/>
      <c r="AD161" s="15"/>
      <c r="AE161" s="15"/>
      <c r="AT161" s="292" t="s">
        <v>174</v>
      </c>
      <c r="AU161" s="292" t="s">
        <v>82</v>
      </c>
      <c r="AV161" s="15" t="s">
        <v>168</v>
      </c>
      <c r="AW161" s="15" t="s">
        <v>30</v>
      </c>
      <c r="AX161" s="15" t="s">
        <v>80</v>
      </c>
      <c r="AY161" s="292" t="s">
        <v>161</v>
      </c>
    </row>
    <row r="162" s="2" customFormat="1" ht="24" customHeight="1">
      <c r="A162" s="38"/>
      <c r="B162" s="39"/>
      <c r="C162" s="243" t="s">
        <v>211</v>
      </c>
      <c r="D162" s="243" t="s">
        <v>163</v>
      </c>
      <c r="E162" s="244" t="s">
        <v>212</v>
      </c>
      <c r="F162" s="245" t="s">
        <v>213</v>
      </c>
      <c r="G162" s="246" t="s">
        <v>183</v>
      </c>
      <c r="H162" s="247">
        <v>51.887999999999998</v>
      </c>
      <c r="I162" s="248"/>
      <c r="J162" s="249">
        <f>ROUND(I162*H162,2)</f>
        <v>0</v>
      </c>
      <c r="K162" s="245" t="s">
        <v>167</v>
      </c>
      <c r="L162" s="44"/>
      <c r="M162" s="250" t="s">
        <v>1</v>
      </c>
      <c r="N162" s="251" t="s">
        <v>38</v>
      </c>
      <c r="O162" s="91"/>
      <c r="P162" s="252">
        <f>O162*H162</f>
        <v>0</v>
      </c>
      <c r="Q162" s="252">
        <v>0</v>
      </c>
      <c r="R162" s="252">
        <f>Q162*H162</f>
        <v>0</v>
      </c>
      <c r="S162" s="252">
        <v>0</v>
      </c>
      <c r="T162" s="253">
        <f>S162*H162</f>
        <v>0</v>
      </c>
      <c r="U162" s="38"/>
      <c r="V162" s="38"/>
      <c r="W162" s="38"/>
      <c r="X162" s="38"/>
      <c r="Y162" s="38"/>
      <c r="Z162" s="38"/>
      <c r="AA162" s="38"/>
      <c r="AB162" s="38"/>
      <c r="AC162" s="38"/>
      <c r="AD162" s="38"/>
      <c r="AE162" s="38"/>
      <c r="AR162" s="254" t="s">
        <v>168</v>
      </c>
      <c r="AT162" s="254" t="s">
        <v>163</v>
      </c>
      <c r="AU162" s="254" t="s">
        <v>82</v>
      </c>
      <c r="AY162" s="17" t="s">
        <v>161</v>
      </c>
      <c r="BE162" s="255">
        <f>IF(N162="základní",J162,0)</f>
        <v>0</v>
      </c>
      <c r="BF162" s="255">
        <f>IF(N162="snížená",J162,0)</f>
        <v>0</v>
      </c>
      <c r="BG162" s="255">
        <f>IF(N162="zákl. přenesená",J162,0)</f>
        <v>0</v>
      </c>
      <c r="BH162" s="255">
        <f>IF(N162="sníž. přenesená",J162,0)</f>
        <v>0</v>
      </c>
      <c r="BI162" s="255">
        <f>IF(N162="nulová",J162,0)</f>
        <v>0</v>
      </c>
      <c r="BJ162" s="17" t="s">
        <v>80</v>
      </c>
      <c r="BK162" s="255">
        <f>ROUND(I162*H162,2)</f>
        <v>0</v>
      </c>
      <c r="BL162" s="17" t="s">
        <v>168</v>
      </c>
      <c r="BM162" s="254" t="s">
        <v>214</v>
      </c>
    </row>
    <row r="163" s="2" customFormat="1">
      <c r="A163" s="38"/>
      <c r="B163" s="39"/>
      <c r="C163" s="40"/>
      <c r="D163" s="256" t="s">
        <v>170</v>
      </c>
      <c r="E163" s="40"/>
      <c r="F163" s="257" t="s">
        <v>215</v>
      </c>
      <c r="G163" s="40"/>
      <c r="H163" s="40"/>
      <c r="I163" s="154"/>
      <c r="J163" s="40"/>
      <c r="K163" s="40"/>
      <c r="L163" s="44"/>
      <c r="M163" s="258"/>
      <c r="N163" s="259"/>
      <c r="O163" s="91"/>
      <c r="P163" s="91"/>
      <c r="Q163" s="91"/>
      <c r="R163" s="91"/>
      <c r="S163" s="91"/>
      <c r="T163" s="92"/>
      <c r="U163" s="38"/>
      <c r="V163" s="38"/>
      <c r="W163" s="38"/>
      <c r="X163" s="38"/>
      <c r="Y163" s="38"/>
      <c r="Z163" s="38"/>
      <c r="AA163" s="38"/>
      <c r="AB163" s="38"/>
      <c r="AC163" s="38"/>
      <c r="AD163" s="38"/>
      <c r="AE163" s="38"/>
      <c r="AT163" s="17" t="s">
        <v>170</v>
      </c>
      <c r="AU163" s="17" t="s">
        <v>82</v>
      </c>
    </row>
    <row r="164" s="2" customFormat="1">
      <c r="A164" s="38"/>
      <c r="B164" s="39"/>
      <c r="C164" s="40"/>
      <c r="D164" s="256" t="s">
        <v>172</v>
      </c>
      <c r="E164" s="40"/>
      <c r="F164" s="260" t="s">
        <v>216</v>
      </c>
      <c r="G164" s="40"/>
      <c r="H164" s="40"/>
      <c r="I164" s="154"/>
      <c r="J164" s="40"/>
      <c r="K164" s="40"/>
      <c r="L164" s="44"/>
      <c r="M164" s="258"/>
      <c r="N164" s="259"/>
      <c r="O164" s="91"/>
      <c r="P164" s="91"/>
      <c r="Q164" s="91"/>
      <c r="R164" s="91"/>
      <c r="S164" s="91"/>
      <c r="T164" s="92"/>
      <c r="U164" s="38"/>
      <c r="V164" s="38"/>
      <c r="W164" s="38"/>
      <c r="X164" s="38"/>
      <c r="Y164" s="38"/>
      <c r="Z164" s="38"/>
      <c r="AA164" s="38"/>
      <c r="AB164" s="38"/>
      <c r="AC164" s="38"/>
      <c r="AD164" s="38"/>
      <c r="AE164" s="38"/>
      <c r="AT164" s="17" t="s">
        <v>172</v>
      </c>
      <c r="AU164" s="17" t="s">
        <v>82</v>
      </c>
    </row>
    <row r="165" s="14" customFormat="1">
      <c r="A165" s="14"/>
      <c r="B165" s="271"/>
      <c r="C165" s="272"/>
      <c r="D165" s="256" t="s">
        <v>174</v>
      </c>
      <c r="E165" s="273" t="s">
        <v>1</v>
      </c>
      <c r="F165" s="274" t="s">
        <v>217</v>
      </c>
      <c r="G165" s="272"/>
      <c r="H165" s="275">
        <v>51.887999999999998</v>
      </c>
      <c r="I165" s="276"/>
      <c r="J165" s="272"/>
      <c r="K165" s="272"/>
      <c r="L165" s="277"/>
      <c r="M165" s="278"/>
      <c r="N165" s="279"/>
      <c r="O165" s="279"/>
      <c r="P165" s="279"/>
      <c r="Q165" s="279"/>
      <c r="R165" s="279"/>
      <c r="S165" s="279"/>
      <c r="T165" s="280"/>
      <c r="U165" s="14"/>
      <c r="V165" s="14"/>
      <c r="W165" s="14"/>
      <c r="X165" s="14"/>
      <c r="Y165" s="14"/>
      <c r="Z165" s="14"/>
      <c r="AA165" s="14"/>
      <c r="AB165" s="14"/>
      <c r="AC165" s="14"/>
      <c r="AD165" s="14"/>
      <c r="AE165" s="14"/>
      <c r="AT165" s="281" t="s">
        <v>174</v>
      </c>
      <c r="AU165" s="281" t="s">
        <v>82</v>
      </c>
      <c r="AV165" s="14" t="s">
        <v>82</v>
      </c>
      <c r="AW165" s="14" t="s">
        <v>30</v>
      </c>
      <c r="AX165" s="14" t="s">
        <v>80</v>
      </c>
      <c r="AY165" s="281" t="s">
        <v>161</v>
      </c>
    </row>
    <row r="166" s="2" customFormat="1" ht="24" customHeight="1">
      <c r="A166" s="38"/>
      <c r="B166" s="39"/>
      <c r="C166" s="243" t="s">
        <v>218</v>
      </c>
      <c r="D166" s="243" t="s">
        <v>163</v>
      </c>
      <c r="E166" s="244" t="s">
        <v>219</v>
      </c>
      <c r="F166" s="245" t="s">
        <v>220</v>
      </c>
      <c r="G166" s="246" t="s">
        <v>183</v>
      </c>
      <c r="H166" s="247">
        <v>75.856999999999999</v>
      </c>
      <c r="I166" s="248"/>
      <c r="J166" s="249">
        <f>ROUND(I166*H166,2)</f>
        <v>0</v>
      </c>
      <c r="K166" s="245" t="s">
        <v>167</v>
      </c>
      <c r="L166" s="44"/>
      <c r="M166" s="250" t="s">
        <v>1</v>
      </c>
      <c r="N166" s="251" t="s">
        <v>38</v>
      </c>
      <c r="O166" s="91"/>
      <c r="P166" s="252">
        <f>O166*H166</f>
        <v>0</v>
      </c>
      <c r="Q166" s="252">
        <v>0</v>
      </c>
      <c r="R166" s="252">
        <f>Q166*H166</f>
        <v>0</v>
      </c>
      <c r="S166" s="252">
        <v>0</v>
      </c>
      <c r="T166" s="253">
        <f>S166*H166</f>
        <v>0</v>
      </c>
      <c r="U166" s="38"/>
      <c r="V166" s="38"/>
      <c r="W166" s="38"/>
      <c r="X166" s="38"/>
      <c r="Y166" s="38"/>
      <c r="Z166" s="38"/>
      <c r="AA166" s="38"/>
      <c r="AB166" s="38"/>
      <c r="AC166" s="38"/>
      <c r="AD166" s="38"/>
      <c r="AE166" s="38"/>
      <c r="AR166" s="254" t="s">
        <v>168</v>
      </c>
      <c r="AT166" s="254" t="s">
        <v>163</v>
      </c>
      <c r="AU166" s="254" t="s">
        <v>82</v>
      </c>
      <c r="AY166" s="17" t="s">
        <v>161</v>
      </c>
      <c r="BE166" s="255">
        <f>IF(N166="základní",J166,0)</f>
        <v>0</v>
      </c>
      <c r="BF166" s="255">
        <f>IF(N166="snížená",J166,0)</f>
        <v>0</v>
      </c>
      <c r="BG166" s="255">
        <f>IF(N166="zákl. přenesená",J166,0)</f>
        <v>0</v>
      </c>
      <c r="BH166" s="255">
        <f>IF(N166="sníž. přenesená",J166,0)</f>
        <v>0</v>
      </c>
      <c r="BI166" s="255">
        <f>IF(N166="nulová",J166,0)</f>
        <v>0</v>
      </c>
      <c r="BJ166" s="17" t="s">
        <v>80</v>
      </c>
      <c r="BK166" s="255">
        <f>ROUND(I166*H166,2)</f>
        <v>0</v>
      </c>
      <c r="BL166" s="17" t="s">
        <v>168</v>
      </c>
      <c r="BM166" s="254" t="s">
        <v>221</v>
      </c>
    </row>
    <row r="167" s="2" customFormat="1">
      <c r="A167" s="38"/>
      <c r="B167" s="39"/>
      <c r="C167" s="40"/>
      <c r="D167" s="256" t="s">
        <v>170</v>
      </c>
      <c r="E167" s="40"/>
      <c r="F167" s="257" t="s">
        <v>222</v>
      </c>
      <c r="G167" s="40"/>
      <c r="H167" s="40"/>
      <c r="I167" s="154"/>
      <c r="J167" s="40"/>
      <c r="K167" s="40"/>
      <c r="L167" s="44"/>
      <c r="M167" s="258"/>
      <c r="N167" s="259"/>
      <c r="O167" s="91"/>
      <c r="P167" s="91"/>
      <c r="Q167" s="91"/>
      <c r="R167" s="91"/>
      <c r="S167" s="91"/>
      <c r="T167" s="92"/>
      <c r="U167" s="38"/>
      <c r="V167" s="38"/>
      <c r="W167" s="38"/>
      <c r="X167" s="38"/>
      <c r="Y167" s="38"/>
      <c r="Z167" s="38"/>
      <c r="AA167" s="38"/>
      <c r="AB167" s="38"/>
      <c r="AC167" s="38"/>
      <c r="AD167" s="38"/>
      <c r="AE167" s="38"/>
      <c r="AT167" s="17" t="s">
        <v>170</v>
      </c>
      <c r="AU167" s="17" t="s">
        <v>82</v>
      </c>
    </row>
    <row r="168" s="2" customFormat="1">
      <c r="A168" s="38"/>
      <c r="B168" s="39"/>
      <c r="C168" s="40"/>
      <c r="D168" s="256" t="s">
        <v>172</v>
      </c>
      <c r="E168" s="40"/>
      <c r="F168" s="260" t="s">
        <v>223</v>
      </c>
      <c r="G168" s="40"/>
      <c r="H168" s="40"/>
      <c r="I168" s="154"/>
      <c r="J168" s="40"/>
      <c r="K168" s="40"/>
      <c r="L168" s="44"/>
      <c r="M168" s="258"/>
      <c r="N168" s="259"/>
      <c r="O168" s="91"/>
      <c r="P168" s="91"/>
      <c r="Q168" s="91"/>
      <c r="R168" s="91"/>
      <c r="S168" s="91"/>
      <c r="T168" s="92"/>
      <c r="U168" s="38"/>
      <c r="V168" s="38"/>
      <c r="W168" s="38"/>
      <c r="X168" s="38"/>
      <c r="Y168" s="38"/>
      <c r="Z168" s="38"/>
      <c r="AA168" s="38"/>
      <c r="AB168" s="38"/>
      <c r="AC168" s="38"/>
      <c r="AD168" s="38"/>
      <c r="AE168" s="38"/>
      <c r="AT168" s="17" t="s">
        <v>172</v>
      </c>
      <c r="AU168" s="17" t="s">
        <v>82</v>
      </c>
    </row>
    <row r="169" s="14" customFormat="1">
      <c r="A169" s="14"/>
      <c r="B169" s="271"/>
      <c r="C169" s="272"/>
      <c r="D169" s="256" t="s">
        <v>174</v>
      </c>
      <c r="E169" s="273" t="s">
        <v>1</v>
      </c>
      <c r="F169" s="274" t="s">
        <v>224</v>
      </c>
      <c r="G169" s="272"/>
      <c r="H169" s="275">
        <v>21.120000000000001</v>
      </c>
      <c r="I169" s="276"/>
      <c r="J169" s="272"/>
      <c r="K169" s="272"/>
      <c r="L169" s="277"/>
      <c r="M169" s="278"/>
      <c r="N169" s="279"/>
      <c r="O169" s="279"/>
      <c r="P169" s="279"/>
      <c r="Q169" s="279"/>
      <c r="R169" s="279"/>
      <c r="S169" s="279"/>
      <c r="T169" s="280"/>
      <c r="U169" s="14"/>
      <c r="V169" s="14"/>
      <c r="W169" s="14"/>
      <c r="X169" s="14"/>
      <c r="Y169" s="14"/>
      <c r="Z169" s="14"/>
      <c r="AA169" s="14"/>
      <c r="AB169" s="14"/>
      <c r="AC169" s="14"/>
      <c r="AD169" s="14"/>
      <c r="AE169" s="14"/>
      <c r="AT169" s="281" t="s">
        <v>174</v>
      </c>
      <c r="AU169" s="281" t="s">
        <v>82</v>
      </c>
      <c r="AV169" s="14" t="s">
        <v>82</v>
      </c>
      <c r="AW169" s="14" t="s">
        <v>30</v>
      </c>
      <c r="AX169" s="14" t="s">
        <v>73</v>
      </c>
      <c r="AY169" s="281" t="s">
        <v>161</v>
      </c>
    </row>
    <row r="170" s="14" customFormat="1">
      <c r="A170" s="14"/>
      <c r="B170" s="271"/>
      <c r="C170" s="272"/>
      <c r="D170" s="256" t="s">
        <v>174</v>
      </c>
      <c r="E170" s="273" t="s">
        <v>1</v>
      </c>
      <c r="F170" s="274" t="s">
        <v>225</v>
      </c>
      <c r="G170" s="272"/>
      <c r="H170" s="275">
        <v>4.2530000000000001</v>
      </c>
      <c r="I170" s="276"/>
      <c r="J170" s="272"/>
      <c r="K170" s="272"/>
      <c r="L170" s="277"/>
      <c r="M170" s="278"/>
      <c r="N170" s="279"/>
      <c r="O170" s="279"/>
      <c r="P170" s="279"/>
      <c r="Q170" s="279"/>
      <c r="R170" s="279"/>
      <c r="S170" s="279"/>
      <c r="T170" s="280"/>
      <c r="U170" s="14"/>
      <c r="V170" s="14"/>
      <c r="W170" s="14"/>
      <c r="X170" s="14"/>
      <c r="Y170" s="14"/>
      <c r="Z170" s="14"/>
      <c r="AA170" s="14"/>
      <c r="AB170" s="14"/>
      <c r="AC170" s="14"/>
      <c r="AD170" s="14"/>
      <c r="AE170" s="14"/>
      <c r="AT170" s="281" t="s">
        <v>174</v>
      </c>
      <c r="AU170" s="281" t="s">
        <v>82</v>
      </c>
      <c r="AV170" s="14" t="s">
        <v>82</v>
      </c>
      <c r="AW170" s="14" t="s">
        <v>30</v>
      </c>
      <c r="AX170" s="14" t="s">
        <v>73</v>
      </c>
      <c r="AY170" s="281" t="s">
        <v>161</v>
      </c>
    </row>
    <row r="171" s="14" customFormat="1">
      <c r="A171" s="14"/>
      <c r="B171" s="271"/>
      <c r="C171" s="272"/>
      <c r="D171" s="256" t="s">
        <v>174</v>
      </c>
      <c r="E171" s="273" t="s">
        <v>1</v>
      </c>
      <c r="F171" s="274" t="s">
        <v>226</v>
      </c>
      <c r="G171" s="272"/>
      <c r="H171" s="275">
        <v>50.484000000000002</v>
      </c>
      <c r="I171" s="276"/>
      <c r="J171" s="272"/>
      <c r="K171" s="272"/>
      <c r="L171" s="277"/>
      <c r="M171" s="278"/>
      <c r="N171" s="279"/>
      <c r="O171" s="279"/>
      <c r="P171" s="279"/>
      <c r="Q171" s="279"/>
      <c r="R171" s="279"/>
      <c r="S171" s="279"/>
      <c r="T171" s="280"/>
      <c r="U171" s="14"/>
      <c r="V171" s="14"/>
      <c r="W171" s="14"/>
      <c r="X171" s="14"/>
      <c r="Y171" s="14"/>
      <c r="Z171" s="14"/>
      <c r="AA171" s="14"/>
      <c r="AB171" s="14"/>
      <c r="AC171" s="14"/>
      <c r="AD171" s="14"/>
      <c r="AE171" s="14"/>
      <c r="AT171" s="281" t="s">
        <v>174</v>
      </c>
      <c r="AU171" s="281" t="s">
        <v>82</v>
      </c>
      <c r="AV171" s="14" t="s">
        <v>82</v>
      </c>
      <c r="AW171" s="14" t="s">
        <v>30</v>
      </c>
      <c r="AX171" s="14" t="s">
        <v>73</v>
      </c>
      <c r="AY171" s="281" t="s">
        <v>161</v>
      </c>
    </row>
    <row r="172" s="15" customFormat="1">
      <c r="A172" s="15"/>
      <c r="B172" s="282"/>
      <c r="C172" s="283"/>
      <c r="D172" s="256" t="s">
        <v>174</v>
      </c>
      <c r="E172" s="284" t="s">
        <v>1</v>
      </c>
      <c r="F172" s="285" t="s">
        <v>180</v>
      </c>
      <c r="G172" s="283"/>
      <c r="H172" s="286">
        <v>75.856999999999999</v>
      </c>
      <c r="I172" s="287"/>
      <c r="J172" s="283"/>
      <c r="K172" s="283"/>
      <c r="L172" s="288"/>
      <c r="M172" s="289"/>
      <c r="N172" s="290"/>
      <c r="O172" s="290"/>
      <c r="P172" s="290"/>
      <c r="Q172" s="290"/>
      <c r="R172" s="290"/>
      <c r="S172" s="290"/>
      <c r="T172" s="291"/>
      <c r="U172" s="15"/>
      <c r="V172" s="15"/>
      <c r="W172" s="15"/>
      <c r="X172" s="15"/>
      <c r="Y172" s="15"/>
      <c r="Z172" s="15"/>
      <c r="AA172" s="15"/>
      <c r="AB172" s="15"/>
      <c r="AC172" s="15"/>
      <c r="AD172" s="15"/>
      <c r="AE172" s="15"/>
      <c r="AT172" s="292" t="s">
        <v>174</v>
      </c>
      <c r="AU172" s="292" t="s">
        <v>82</v>
      </c>
      <c r="AV172" s="15" t="s">
        <v>168</v>
      </c>
      <c r="AW172" s="15" t="s">
        <v>30</v>
      </c>
      <c r="AX172" s="15" t="s">
        <v>80</v>
      </c>
      <c r="AY172" s="292" t="s">
        <v>161</v>
      </c>
    </row>
    <row r="173" s="2" customFormat="1" ht="24" customHeight="1">
      <c r="A173" s="38"/>
      <c r="B173" s="39"/>
      <c r="C173" s="243" t="s">
        <v>227</v>
      </c>
      <c r="D173" s="243" t="s">
        <v>163</v>
      </c>
      <c r="E173" s="244" t="s">
        <v>228</v>
      </c>
      <c r="F173" s="245" t="s">
        <v>229</v>
      </c>
      <c r="G173" s="246" t="s">
        <v>183</v>
      </c>
      <c r="H173" s="247">
        <v>37.929000000000002</v>
      </c>
      <c r="I173" s="248"/>
      <c r="J173" s="249">
        <f>ROUND(I173*H173,2)</f>
        <v>0</v>
      </c>
      <c r="K173" s="245" t="s">
        <v>167</v>
      </c>
      <c r="L173" s="44"/>
      <c r="M173" s="250" t="s">
        <v>1</v>
      </c>
      <c r="N173" s="251" t="s">
        <v>38</v>
      </c>
      <c r="O173" s="91"/>
      <c r="P173" s="252">
        <f>O173*H173</f>
        <v>0</v>
      </c>
      <c r="Q173" s="252">
        <v>0</v>
      </c>
      <c r="R173" s="252">
        <f>Q173*H173</f>
        <v>0</v>
      </c>
      <c r="S173" s="252">
        <v>0</v>
      </c>
      <c r="T173" s="253">
        <f>S173*H173</f>
        <v>0</v>
      </c>
      <c r="U173" s="38"/>
      <c r="V173" s="38"/>
      <c r="W173" s="38"/>
      <c r="X173" s="38"/>
      <c r="Y173" s="38"/>
      <c r="Z173" s="38"/>
      <c r="AA173" s="38"/>
      <c r="AB173" s="38"/>
      <c r="AC173" s="38"/>
      <c r="AD173" s="38"/>
      <c r="AE173" s="38"/>
      <c r="AR173" s="254" t="s">
        <v>168</v>
      </c>
      <c r="AT173" s="254" t="s">
        <v>163</v>
      </c>
      <c r="AU173" s="254" t="s">
        <v>82</v>
      </c>
      <c r="AY173" s="17" t="s">
        <v>161</v>
      </c>
      <c r="BE173" s="255">
        <f>IF(N173="základní",J173,0)</f>
        <v>0</v>
      </c>
      <c r="BF173" s="255">
        <f>IF(N173="snížená",J173,0)</f>
        <v>0</v>
      </c>
      <c r="BG173" s="255">
        <f>IF(N173="zákl. přenesená",J173,0)</f>
        <v>0</v>
      </c>
      <c r="BH173" s="255">
        <f>IF(N173="sníž. přenesená",J173,0)</f>
        <v>0</v>
      </c>
      <c r="BI173" s="255">
        <f>IF(N173="nulová",J173,0)</f>
        <v>0</v>
      </c>
      <c r="BJ173" s="17" t="s">
        <v>80</v>
      </c>
      <c r="BK173" s="255">
        <f>ROUND(I173*H173,2)</f>
        <v>0</v>
      </c>
      <c r="BL173" s="17" t="s">
        <v>168</v>
      </c>
      <c r="BM173" s="254" t="s">
        <v>230</v>
      </c>
    </row>
    <row r="174" s="2" customFormat="1">
      <c r="A174" s="38"/>
      <c r="B174" s="39"/>
      <c r="C174" s="40"/>
      <c r="D174" s="256" t="s">
        <v>170</v>
      </c>
      <c r="E174" s="40"/>
      <c r="F174" s="257" t="s">
        <v>231</v>
      </c>
      <c r="G174" s="40"/>
      <c r="H174" s="40"/>
      <c r="I174" s="154"/>
      <c r="J174" s="40"/>
      <c r="K174" s="40"/>
      <c r="L174" s="44"/>
      <c r="M174" s="258"/>
      <c r="N174" s="259"/>
      <c r="O174" s="91"/>
      <c r="P174" s="91"/>
      <c r="Q174" s="91"/>
      <c r="R174" s="91"/>
      <c r="S174" s="91"/>
      <c r="T174" s="92"/>
      <c r="U174" s="38"/>
      <c r="V174" s="38"/>
      <c r="W174" s="38"/>
      <c r="X174" s="38"/>
      <c r="Y174" s="38"/>
      <c r="Z174" s="38"/>
      <c r="AA174" s="38"/>
      <c r="AB174" s="38"/>
      <c r="AC174" s="38"/>
      <c r="AD174" s="38"/>
      <c r="AE174" s="38"/>
      <c r="AT174" s="17" t="s">
        <v>170</v>
      </c>
      <c r="AU174" s="17" t="s">
        <v>82</v>
      </c>
    </row>
    <row r="175" s="2" customFormat="1">
      <c r="A175" s="38"/>
      <c r="B175" s="39"/>
      <c r="C175" s="40"/>
      <c r="D175" s="256" t="s">
        <v>172</v>
      </c>
      <c r="E175" s="40"/>
      <c r="F175" s="260" t="s">
        <v>223</v>
      </c>
      <c r="G175" s="40"/>
      <c r="H175" s="40"/>
      <c r="I175" s="154"/>
      <c r="J175" s="40"/>
      <c r="K175" s="40"/>
      <c r="L175" s="44"/>
      <c r="M175" s="258"/>
      <c r="N175" s="259"/>
      <c r="O175" s="91"/>
      <c r="P175" s="91"/>
      <c r="Q175" s="91"/>
      <c r="R175" s="91"/>
      <c r="S175" s="91"/>
      <c r="T175" s="92"/>
      <c r="U175" s="38"/>
      <c r="V175" s="38"/>
      <c r="W175" s="38"/>
      <c r="X175" s="38"/>
      <c r="Y175" s="38"/>
      <c r="Z175" s="38"/>
      <c r="AA175" s="38"/>
      <c r="AB175" s="38"/>
      <c r="AC175" s="38"/>
      <c r="AD175" s="38"/>
      <c r="AE175" s="38"/>
      <c r="AT175" s="17" t="s">
        <v>172</v>
      </c>
      <c r="AU175" s="17" t="s">
        <v>82</v>
      </c>
    </row>
    <row r="176" s="14" customFormat="1">
      <c r="A176" s="14"/>
      <c r="B176" s="271"/>
      <c r="C176" s="272"/>
      <c r="D176" s="256" t="s">
        <v>174</v>
      </c>
      <c r="E176" s="273" t="s">
        <v>1</v>
      </c>
      <c r="F176" s="274" t="s">
        <v>232</v>
      </c>
      <c r="G176" s="272"/>
      <c r="H176" s="275">
        <v>37.929000000000002</v>
      </c>
      <c r="I176" s="276"/>
      <c r="J176" s="272"/>
      <c r="K176" s="272"/>
      <c r="L176" s="277"/>
      <c r="M176" s="278"/>
      <c r="N176" s="279"/>
      <c r="O176" s="279"/>
      <c r="P176" s="279"/>
      <c r="Q176" s="279"/>
      <c r="R176" s="279"/>
      <c r="S176" s="279"/>
      <c r="T176" s="280"/>
      <c r="U176" s="14"/>
      <c r="V176" s="14"/>
      <c r="W176" s="14"/>
      <c r="X176" s="14"/>
      <c r="Y176" s="14"/>
      <c r="Z176" s="14"/>
      <c r="AA176" s="14"/>
      <c r="AB176" s="14"/>
      <c r="AC176" s="14"/>
      <c r="AD176" s="14"/>
      <c r="AE176" s="14"/>
      <c r="AT176" s="281" t="s">
        <v>174</v>
      </c>
      <c r="AU176" s="281" t="s">
        <v>82</v>
      </c>
      <c r="AV176" s="14" t="s">
        <v>82</v>
      </c>
      <c r="AW176" s="14" t="s">
        <v>30</v>
      </c>
      <c r="AX176" s="14" t="s">
        <v>80</v>
      </c>
      <c r="AY176" s="281" t="s">
        <v>161</v>
      </c>
    </row>
    <row r="177" s="2" customFormat="1" ht="16.5" customHeight="1">
      <c r="A177" s="38"/>
      <c r="B177" s="39"/>
      <c r="C177" s="243" t="s">
        <v>233</v>
      </c>
      <c r="D177" s="243" t="s">
        <v>163</v>
      </c>
      <c r="E177" s="244" t="s">
        <v>234</v>
      </c>
      <c r="F177" s="245" t="s">
        <v>235</v>
      </c>
      <c r="G177" s="246" t="s">
        <v>183</v>
      </c>
      <c r="H177" s="247">
        <v>3.7599999999999998</v>
      </c>
      <c r="I177" s="248"/>
      <c r="J177" s="249">
        <f>ROUND(I177*H177,2)</f>
        <v>0</v>
      </c>
      <c r="K177" s="245" t="s">
        <v>167</v>
      </c>
      <c r="L177" s="44"/>
      <c r="M177" s="250" t="s">
        <v>1</v>
      </c>
      <c r="N177" s="251" t="s">
        <v>38</v>
      </c>
      <c r="O177" s="91"/>
      <c r="P177" s="252">
        <f>O177*H177</f>
        <v>0</v>
      </c>
      <c r="Q177" s="252">
        <v>0</v>
      </c>
      <c r="R177" s="252">
        <f>Q177*H177</f>
        <v>0</v>
      </c>
      <c r="S177" s="252">
        <v>0</v>
      </c>
      <c r="T177" s="253">
        <f>S177*H177</f>
        <v>0</v>
      </c>
      <c r="U177" s="38"/>
      <c r="V177" s="38"/>
      <c r="W177" s="38"/>
      <c r="X177" s="38"/>
      <c r="Y177" s="38"/>
      <c r="Z177" s="38"/>
      <c r="AA177" s="38"/>
      <c r="AB177" s="38"/>
      <c r="AC177" s="38"/>
      <c r="AD177" s="38"/>
      <c r="AE177" s="38"/>
      <c r="AR177" s="254" t="s">
        <v>168</v>
      </c>
      <c r="AT177" s="254" t="s">
        <v>163</v>
      </c>
      <c r="AU177" s="254" t="s">
        <v>82</v>
      </c>
      <c r="AY177" s="17" t="s">
        <v>161</v>
      </c>
      <c r="BE177" s="255">
        <f>IF(N177="základní",J177,0)</f>
        <v>0</v>
      </c>
      <c r="BF177" s="255">
        <f>IF(N177="snížená",J177,0)</f>
        <v>0</v>
      </c>
      <c r="BG177" s="255">
        <f>IF(N177="zákl. přenesená",J177,0)</f>
        <v>0</v>
      </c>
      <c r="BH177" s="255">
        <f>IF(N177="sníž. přenesená",J177,0)</f>
        <v>0</v>
      </c>
      <c r="BI177" s="255">
        <f>IF(N177="nulová",J177,0)</f>
        <v>0</v>
      </c>
      <c r="BJ177" s="17" t="s">
        <v>80</v>
      </c>
      <c r="BK177" s="255">
        <f>ROUND(I177*H177,2)</f>
        <v>0</v>
      </c>
      <c r="BL177" s="17" t="s">
        <v>168</v>
      </c>
      <c r="BM177" s="254" t="s">
        <v>236</v>
      </c>
    </row>
    <row r="178" s="2" customFormat="1">
      <c r="A178" s="38"/>
      <c r="B178" s="39"/>
      <c r="C178" s="40"/>
      <c r="D178" s="256" t="s">
        <v>170</v>
      </c>
      <c r="E178" s="40"/>
      <c r="F178" s="257" t="s">
        <v>237</v>
      </c>
      <c r="G178" s="40"/>
      <c r="H178" s="40"/>
      <c r="I178" s="154"/>
      <c r="J178" s="40"/>
      <c r="K178" s="40"/>
      <c r="L178" s="44"/>
      <c r="M178" s="258"/>
      <c r="N178" s="259"/>
      <c r="O178" s="91"/>
      <c r="P178" s="91"/>
      <c r="Q178" s="91"/>
      <c r="R178" s="91"/>
      <c r="S178" s="91"/>
      <c r="T178" s="92"/>
      <c r="U178" s="38"/>
      <c r="V178" s="38"/>
      <c r="W178" s="38"/>
      <c r="X178" s="38"/>
      <c r="Y178" s="38"/>
      <c r="Z178" s="38"/>
      <c r="AA178" s="38"/>
      <c r="AB178" s="38"/>
      <c r="AC178" s="38"/>
      <c r="AD178" s="38"/>
      <c r="AE178" s="38"/>
      <c r="AT178" s="17" t="s">
        <v>170</v>
      </c>
      <c r="AU178" s="17" t="s">
        <v>82</v>
      </c>
    </row>
    <row r="179" s="2" customFormat="1">
      <c r="A179" s="38"/>
      <c r="B179" s="39"/>
      <c r="C179" s="40"/>
      <c r="D179" s="256" t="s">
        <v>172</v>
      </c>
      <c r="E179" s="40"/>
      <c r="F179" s="260" t="s">
        <v>238</v>
      </c>
      <c r="G179" s="40"/>
      <c r="H179" s="40"/>
      <c r="I179" s="154"/>
      <c r="J179" s="40"/>
      <c r="K179" s="40"/>
      <c r="L179" s="44"/>
      <c r="M179" s="258"/>
      <c r="N179" s="259"/>
      <c r="O179" s="91"/>
      <c r="P179" s="91"/>
      <c r="Q179" s="91"/>
      <c r="R179" s="91"/>
      <c r="S179" s="91"/>
      <c r="T179" s="92"/>
      <c r="U179" s="38"/>
      <c r="V179" s="38"/>
      <c r="W179" s="38"/>
      <c r="X179" s="38"/>
      <c r="Y179" s="38"/>
      <c r="Z179" s="38"/>
      <c r="AA179" s="38"/>
      <c r="AB179" s="38"/>
      <c r="AC179" s="38"/>
      <c r="AD179" s="38"/>
      <c r="AE179" s="38"/>
      <c r="AT179" s="17" t="s">
        <v>172</v>
      </c>
      <c r="AU179" s="17" t="s">
        <v>82</v>
      </c>
    </row>
    <row r="180" s="14" customFormat="1">
      <c r="A180" s="14"/>
      <c r="B180" s="271"/>
      <c r="C180" s="272"/>
      <c r="D180" s="256" t="s">
        <v>174</v>
      </c>
      <c r="E180" s="273" t="s">
        <v>1</v>
      </c>
      <c r="F180" s="274" t="s">
        <v>239</v>
      </c>
      <c r="G180" s="272"/>
      <c r="H180" s="275">
        <v>3.7599999999999998</v>
      </c>
      <c r="I180" s="276"/>
      <c r="J180" s="272"/>
      <c r="K180" s="272"/>
      <c r="L180" s="277"/>
      <c r="M180" s="278"/>
      <c r="N180" s="279"/>
      <c r="O180" s="279"/>
      <c r="P180" s="279"/>
      <c r="Q180" s="279"/>
      <c r="R180" s="279"/>
      <c r="S180" s="279"/>
      <c r="T180" s="280"/>
      <c r="U180" s="14"/>
      <c r="V180" s="14"/>
      <c r="W180" s="14"/>
      <c r="X180" s="14"/>
      <c r="Y180" s="14"/>
      <c r="Z180" s="14"/>
      <c r="AA180" s="14"/>
      <c r="AB180" s="14"/>
      <c r="AC180" s="14"/>
      <c r="AD180" s="14"/>
      <c r="AE180" s="14"/>
      <c r="AT180" s="281" t="s">
        <v>174</v>
      </c>
      <c r="AU180" s="281" t="s">
        <v>82</v>
      </c>
      <c r="AV180" s="14" t="s">
        <v>82</v>
      </c>
      <c r="AW180" s="14" t="s">
        <v>30</v>
      </c>
      <c r="AX180" s="14" t="s">
        <v>80</v>
      </c>
      <c r="AY180" s="281" t="s">
        <v>161</v>
      </c>
    </row>
    <row r="181" s="2" customFormat="1" ht="24" customHeight="1">
      <c r="A181" s="38"/>
      <c r="B181" s="39"/>
      <c r="C181" s="243" t="s">
        <v>240</v>
      </c>
      <c r="D181" s="243" t="s">
        <v>163</v>
      </c>
      <c r="E181" s="244" t="s">
        <v>241</v>
      </c>
      <c r="F181" s="245" t="s">
        <v>242</v>
      </c>
      <c r="G181" s="246" t="s">
        <v>183</v>
      </c>
      <c r="H181" s="247">
        <v>3.7599999999999998</v>
      </c>
      <c r="I181" s="248"/>
      <c r="J181" s="249">
        <f>ROUND(I181*H181,2)</f>
        <v>0</v>
      </c>
      <c r="K181" s="245" t="s">
        <v>167</v>
      </c>
      <c r="L181" s="44"/>
      <c r="M181" s="250" t="s">
        <v>1</v>
      </c>
      <c r="N181" s="251" t="s">
        <v>38</v>
      </c>
      <c r="O181" s="91"/>
      <c r="P181" s="252">
        <f>O181*H181</f>
        <v>0</v>
      </c>
      <c r="Q181" s="252">
        <v>0</v>
      </c>
      <c r="R181" s="252">
        <f>Q181*H181</f>
        <v>0</v>
      </c>
      <c r="S181" s="252">
        <v>0</v>
      </c>
      <c r="T181" s="253">
        <f>S181*H181</f>
        <v>0</v>
      </c>
      <c r="U181" s="38"/>
      <c r="V181" s="38"/>
      <c r="W181" s="38"/>
      <c r="X181" s="38"/>
      <c r="Y181" s="38"/>
      <c r="Z181" s="38"/>
      <c r="AA181" s="38"/>
      <c r="AB181" s="38"/>
      <c r="AC181" s="38"/>
      <c r="AD181" s="38"/>
      <c r="AE181" s="38"/>
      <c r="AR181" s="254" t="s">
        <v>168</v>
      </c>
      <c r="AT181" s="254" t="s">
        <v>163</v>
      </c>
      <c r="AU181" s="254" t="s">
        <v>82</v>
      </c>
      <c r="AY181" s="17" t="s">
        <v>161</v>
      </c>
      <c r="BE181" s="255">
        <f>IF(N181="základní",J181,0)</f>
        <v>0</v>
      </c>
      <c r="BF181" s="255">
        <f>IF(N181="snížená",J181,0)</f>
        <v>0</v>
      </c>
      <c r="BG181" s="255">
        <f>IF(N181="zákl. přenesená",J181,0)</f>
        <v>0</v>
      </c>
      <c r="BH181" s="255">
        <f>IF(N181="sníž. přenesená",J181,0)</f>
        <v>0</v>
      </c>
      <c r="BI181" s="255">
        <f>IF(N181="nulová",J181,0)</f>
        <v>0</v>
      </c>
      <c r="BJ181" s="17" t="s">
        <v>80</v>
      </c>
      <c r="BK181" s="255">
        <f>ROUND(I181*H181,2)</f>
        <v>0</v>
      </c>
      <c r="BL181" s="17" t="s">
        <v>168</v>
      </c>
      <c r="BM181" s="254" t="s">
        <v>243</v>
      </c>
    </row>
    <row r="182" s="2" customFormat="1">
      <c r="A182" s="38"/>
      <c r="B182" s="39"/>
      <c r="C182" s="40"/>
      <c r="D182" s="256" t="s">
        <v>170</v>
      </c>
      <c r="E182" s="40"/>
      <c r="F182" s="257" t="s">
        <v>244</v>
      </c>
      <c r="G182" s="40"/>
      <c r="H182" s="40"/>
      <c r="I182" s="154"/>
      <c r="J182" s="40"/>
      <c r="K182" s="40"/>
      <c r="L182" s="44"/>
      <c r="M182" s="258"/>
      <c r="N182" s="259"/>
      <c r="O182" s="91"/>
      <c r="P182" s="91"/>
      <c r="Q182" s="91"/>
      <c r="R182" s="91"/>
      <c r="S182" s="91"/>
      <c r="T182" s="92"/>
      <c r="U182" s="38"/>
      <c r="V182" s="38"/>
      <c r="W182" s="38"/>
      <c r="X182" s="38"/>
      <c r="Y182" s="38"/>
      <c r="Z182" s="38"/>
      <c r="AA182" s="38"/>
      <c r="AB182" s="38"/>
      <c r="AC182" s="38"/>
      <c r="AD182" s="38"/>
      <c r="AE182" s="38"/>
      <c r="AT182" s="17" t="s">
        <v>170</v>
      </c>
      <c r="AU182" s="17" t="s">
        <v>82</v>
      </c>
    </row>
    <row r="183" s="2" customFormat="1">
      <c r="A183" s="38"/>
      <c r="B183" s="39"/>
      <c r="C183" s="40"/>
      <c r="D183" s="256" t="s">
        <v>172</v>
      </c>
      <c r="E183" s="40"/>
      <c r="F183" s="260" t="s">
        <v>238</v>
      </c>
      <c r="G183" s="40"/>
      <c r="H183" s="40"/>
      <c r="I183" s="154"/>
      <c r="J183" s="40"/>
      <c r="K183" s="40"/>
      <c r="L183" s="44"/>
      <c r="M183" s="258"/>
      <c r="N183" s="259"/>
      <c r="O183" s="91"/>
      <c r="P183" s="91"/>
      <c r="Q183" s="91"/>
      <c r="R183" s="91"/>
      <c r="S183" s="91"/>
      <c r="T183" s="92"/>
      <c r="U183" s="38"/>
      <c r="V183" s="38"/>
      <c r="W183" s="38"/>
      <c r="X183" s="38"/>
      <c r="Y183" s="38"/>
      <c r="Z183" s="38"/>
      <c r="AA183" s="38"/>
      <c r="AB183" s="38"/>
      <c r="AC183" s="38"/>
      <c r="AD183" s="38"/>
      <c r="AE183" s="38"/>
      <c r="AT183" s="17" t="s">
        <v>172</v>
      </c>
      <c r="AU183" s="17" t="s">
        <v>82</v>
      </c>
    </row>
    <row r="184" s="2" customFormat="1" ht="24" customHeight="1">
      <c r="A184" s="38"/>
      <c r="B184" s="39"/>
      <c r="C184" s="243" t="s">
        <v>245</v>
      </c>
      <c r="D184" s="243" t="s">
        <v>163</v>
      </c>
      <c r="E184" s="244" t="s">
        <v>246</v>
      </c>
      <c r="F184" s="245" t="s">
        <v>247</v>
      </c>
      <c r="G184" s="246" t="s">
        <v>183</v>
      </c>
      <c r="H184" s="247">
        <v>9.9380000000000006</v>
      </c>
      <c r="I184" s="248"/>
      <c r="J184" s="249">
        <f>ROUND(I184*H184,2)</f>
        <v>0</v>
      </c>
      <c r="K184" s="245" t="s">
        <v>167</v>
      </c>
      <c r="L184" s="44"/>
      <c r="M184" s="250" t="s">
        <v>1</v>
      </c>
      <c r="N184" s="251" t="s">
        <v>38</v>
      </c>
      <c r="O184" s="91"/>
      <c r="P184" s="252">
        <f>O184*H184</f>
        <v>0</v>
      </c>
      <c r="Q184" s="252">
        <v>0</v>
      </c>
      <c r="R184" s="252">
        <f>Q184*H184</f>
        <v>0</v>
      </c>
      <c r="S184" s="252">
        <v>0</v>
      </c>
      <c r="T184" s="253">
        <f>S184*H184</f>
        <v>0</v>
      </c>
      <c r="U184" s="38"/>
      <c r="V184" s="38"/>
      <c r="W184" s="38"/>
      <c r="X184" s="38"/>
      <c r="Y184" s="38"/>
      <c r="Z184" s="38"/>
      <c r="AA184" s="38"/>
      <c r="AB184" s="38"/>
      <c r="AC184" s="38"/>
      <c r="AD184" s="38"/>
      <c r="AE184" s="38"/>
      <c r="AR184" s="254" t="s">
        <v>168</v>
      </c>
      <c r="AT184" s="254" t="s">
        <v>163</v>
      </c>
      <c r="AU184" s="254" t="s">
        <v>82</v>
      </c>
      <c r="AY184" s="17" t="s">
        <v>161</v>
      </c>
      <c r="BE184" s="255">
        <f>IF(N184="základní",J184,0)</f>
        <v>0</v>
      </c>
      <c r="BF184" s="255">
        <f>IF(N184="snížená",J184,0)</f>
        <v>0</v>
      </c>
      <c r="BG184" s="255">
        <f>IF(N184="zákl. přenesená",J184,0)</f>
        <v>0</v>
      </c>
      <c r="BH184" s="255">
        <f>IF(N184="sníž. přenesená",J184,0)</f>
        <v>0</v>
      </c>
      <c r="BI184" s="255">
        <f>IF(N184="nulová",J184,0)</f>
        <v>0</v>
      </c>
      <c r="BJ184" s="17" t="s">
        <v>80</v>
      </c>
      <c r="BK184" s="255">
        <f>ROUND(I184*H184,2)</f>
        <v>0</v>
      </c>
      <c r="BL184" s="17" t="s">
        <v>168</v>
      </c>
      <c r="BM184" s="254" t="s">
        <v>248</v>
      </c>
    </row>
    <row r="185" s="2" customFormat="1">
      <c r="A185" s="38"/>
      <c r="B185" s="39"/>
      <c r="C185" s="40"/>
      <c r="D185" s="256" t="s">
        <v>170</v>
      </c>
      <c r="E185" s="40"/>
      <c r="F185" s="257" t="s">
        <v>249</v>
      </c>
      <c r="G185" s="40"/>
      <c r="H185" s="40"/>
      <c r="I185" s="154"/>
      <c r="J185" s="40"/>
      <c r="K185" s="40"/>
      <c r="L185" s="44"/>
      <c r="M185" s="258"/>
      <c r="N185" s="259"/>
      <c r="O185" s="91"/>
      <c r="P185" s="91"/>
      <c r="Q185" s="91"/>
      <c r="R185" s="91"/>
      <c r="S185" s="91"/>
      <c r="T185" s="92"/>
      <c r="U185" s="38"/>
      <c r="V185" s="38"/>
      <c r="W185" s="38"/>
      <c r="X185" s="38"/>
      <c r="Y185" s="38"/>
      <c r="Z185" s="38"/>
      <c r="AA185" s="38"/>
      <c r="AB185" s="38"/>
      <c r="AC185" s="38"/>
      <c r="AD185" s="38"/>
      <c r="AE185" s="38"/>
      <c r="AT185" s="17" t="s">
        <v>170</v>
      </c>
      <c r="AU185" s="17" t="s">
        <v>82</v>
      </c>
    </row>
    <row r="186" s="2" customFormat="1">
      <c r="A186" s="38"/>
      <c r="B186" s="39"/>
      <c r="C186" s="40"/>
      <c r="D186" s="256" t="s">
        <v>172</v>
      </c>
      <c r="E186" s="40"/>
      <c r="F186" s="260" t="s">
        <v>250</v>
      </c>
      <c r="G186" s="40"/>
      <c r="H186" s="40"/>
      <c r="I186" s="154"/>
      <c r="J186" s="40"/>
      <c r="K186" s="40"/>
      <c r="L186" s="44"/>
      <c r="M186" s="258"/>
      <c r="N186" s="259"/>
      <c r="O186" s="91"/>
      <c r="P186" s="91"/>
      <c r="Q186" s="91"/>
      <c r="R186" s="91"/>
      <c r="S186" s="91"/>
      <c r="T186" s="92"/>
      <c r="U186" s="38"/>
      <c r="V186" s="38"/>
      <c r="W186" s="38"/>
      <c r="X186" s="38"/>
      <c r="Y186" s="38"/>
      <c r="Z186" s="38"/>
      <c r="AA186" s="38"/>
      <c r="AB186" s="38"/>
      <c r="AC186" s="38"/>
      <c r="AD186" s="38"/>
      <c r="AE186" s="38"/>
      <c r="AT186" s="17" t="s">
        <v>172</v>
      </c>
      <c r="AU186" s="17" t="s">
        <v>82</v>
      </c>
    </row>
    <row r="187" s="2" customFormat="1">
      <c r="A187" s="38"/>
      <c r="B187" s="39"/>
      <c r="C187" s="40"/>
      <c r="D187" s="256" t="s">
        <v>195</v>
      </c>
      <c r="E187" s="40"/>
      <c r="F187" s="260" t="s">
        <v>251</v>
      </c>
      <c r="G187" s="40"/>
      <c r="H187" s="40"/>
      <c r="I187" s="154"/>
      <c r="J187" s="40"/>
      <c r="K187" s="40"/>
      <c r="L187" s="44"/>
      <c r="M187" s="258"/>
      <c r="N187" s="259"/>
      <c r="O187" s="91"/>
      <c r="P187" s="91"/>
      <c r="Q187" s="91"/>
      <c r="R187" s="91"/>
      <c r="S187" s="91"/>
      <c r="T187" s="92"/>
      <c r="U187" s="38"/>
      <c r="V187" s="38"/>
      <c r="W187" s="38"/>
      <c r="X187" s="38"/>
      <c r="Y187" s="38"/>
      <c r="Z187" s="38"/>
      <c r="AA187" s="38"/>
      <c r="AB187" s="38"/>
      <c r="AC187" s="38"/>
      <c r="AD187" s="38"/>
      <c r="AE187" s="38"/>
      <c r="AT187" s="17" t="s">
        <v>195</v>
      </c>
      <c r="AU187" s="17" t="s">
        <v>82</v>
      </c>
    </row>
    <row r="188" s="13" customFormat="1">
      <c r="A188" s="13"/>
      <c r="B188" s="261"/>
      <c r="C188" s="262"/>
      <c r="D188" s="256" t="s">
        <v>174</v>
      </c>
      <c r="E188" s="263" t="s">
        <v>1</v>
      </c>
      <c r="F188" s="264" t="s">
        <v>252</v>
      </c>
      <c r="G188" s="262"/>
      <c r="H188" s="263" t="s">
        <v>1</v>
      </c>
      <c r="I188" s="265"/>
      <c r="J188" s="262"/>
      <c r="K188" s="262"/>
      <c r="L188" s="266"/>
      <c r="M188" s="267"/>
      <c r="N188" s="268"/>
      <c r="O188" s="268"/>
      <c r="P188" s="268"/>
      <c r="Q188" s="268"/>
      <c r="R188" s="268"/>
      <c r="S188" s="268"/>
      <c r="T188" s="269"/>
      <c r="U188" s="13"/>
      <c r="V188" s="13"/>
      <c r="W188" s="13"/>
      <c r="X188" s="13"/>
      <c r="Y188" s="13"/>
      <c r="Z188" s="13"/>
      <c r="AA188" s="13"/>
      <c r="AB188" s="13"/>
      <c r="AC188" s="13"/>
      <c r="AD188" s="13"/>
      <c r="AE188" s="13"/>
      <c r="AT188" s="270" t="s">
        <v>174</v>
      </c>
      <c r="AU188" s="270" t="s">
        <v>82</v>
      </c>
      <c r="AV188" s="13" t="s">
        <v>80</v>
      </c>
      <c r="AW188" s="13" t="s">
        <v>30</v>
      </c>
      <c r="AX188" s="13" t="s">
        <v>73</v>
      </c>
      <c r="AY188" s="270" t="s">
        <v>161</v>
      </c>
    </row>
    <row r="189" s="14" customFormat="1">
      <c r="A189" s="14"/>
      <c r="B189" s="271"/>
      <c r="C189" s="272"/>
      <c r="D189" s="256" t="s">
        <v>174</v>
      </c>
      <c r="E189" s="273" t="s">
        <v>1</v>
      </c>
      <c r="F189" s="274" t="s">
        <v>253</v>
      </c>
      <c r="G189" s="272"/>
      <c r="H189" s="275">
        <v>9.9380000000000006</v>
      </c>
      <c r="I189" s="276"/>
      <c r="J189" s="272"/>
      <c r="K189" s="272"/>
      <c r="L189" s="277"/>
      <c r="M189" s="278"/>
      <c r="N189" s="279"/>
      <c r="O189" s="279"/>
      <c r="P189" s="279"/>
      <c r="Q189" s="279"/>
      <c r="R189" s="279"/>
      <c r="S189" s="279"/>
      <c r="T189" s="280"/>
      <c r="U189" s="14"/>
      <c r="V189" s="14"/>
      <c r="W189" s="14"/>
      <c r="X189" s="14"/>
      <c r="Y189" s="14"/>
      <c r="Z189" s="14"/>
      <c r="AA189" s="14"/>
      <c r="AB189" s="14"/>
      <c r="AC189" s="14"/>
      <c r="AD189" s="14"/>
      <c r="AE189" s="14"/>
      <c r="AT189" s="281" t="s">
        <v>174</v>
      </c>
      <c r="AU189" s="281" t="s">
        <v>82</v>
      </c>
      <c r="AV189" s="14" t="s">
        <v>82</v>
      </c>
      <c r="AW189" s="14" t="s">
        <v>30</v>
      </c>
      <c r="AX189" s="14" t="s">
        <v>80</v>
      </c>
      <c r="AY189" s="281" t="s">
        <v>161</v>
      </c>
    </row>
    <row r="190" s="2" customFormat="1" ht="24" customHeight="1">
      <c r="A190" s="38"/>
      <c r="B190" s="39"/>
      <c r="C190" s="243" t="s">
        <v>254</v>
      </c>
      <c r="D190" s="243" t="s">
        <v>163</v>
      </c>
      <c r="E190" s="244" t="s">
        <v>255</v>
      </c>
      <c r="F190" s="245" t="s">
        <v>256</v>
      </c>
      <c r="G190" s="246" t="s">
        <v>183</v>
      </c>
      <c r="H190" s="247">
        <v>127.74500000000001</v>
      </c>
      <c r="I190" s="248"/>
      <c r="J190" s="249">
        <f>ROUND(I190*H190,2)</f>
        <v>0</v>
      </c>
      <c r="K190" s="245" t="s">
        <v>167</v>
      </c>
      <c r="L190" s="44"/>
      <c r="M190" s="250" t="s">
        <v>1</v>
      </c>
      <c r="N190" s="251" t="s">
        <v>38</v>
      </c>
      <c r="O190" s="91"/>
      <c r="P190" s="252">
        <f>O190*H190</f>
        <v>0</v>
      </c>
      <c r="Q190" s="252">
        <v>0</v>
      </c>
      <c r="R190" s="252">
        <f>Q190*H190</f>
        <v>0</v>
      </c>
      <c r="S190" s="252">
        <v>0</v>
      </c>
      <c r="T190" s="253">
        <f>S190*H190</f>
        <v>0</v>
      </c>
      <c r="U190" s="38"/>
      <c r="V190" s="38"/>
      <c r="W190" s="38"/>
      <c r="X190" s="38"/>
      <c r="Y190" s="38"/>
      <c r="Z190" s="38"/>
      <c r="AA190" s="38"/>
      <c r="AB190" s="38"/>
      <c r="AC190" s="38"/>
      <c r="AD190" s="38"/>
      <c r="AE190" s="38"/>
      <c r="AR190" s="254" t="s">
        <v>168</v>
      </c>
      <c r="AT190" s="254" t="s">
        <v>163</v>
      </c>
      <c r="AU190" s="254" t="s">
        <v>82</v>
      </c>
      <c r="AY190" s="17" t="s">
        <v>161</v>
      </c>
      <c r="BE190" s="255">
        <f>IF(N190="základní",J190,0)</f>
        <v>0</v>
      </c>
      <c r="BF190" s="255">
        <f>IF(N190="snížená",J190,0)</f>
        <v>0</v>
      </c>
      <c r="BG190" s="255">
        <f>IF(N190="zákl. přenesená",J190,0)</f>
        <v>0</v>
      </c>
      <c r="BH190" s="255">
        <f>IF(N190="sníž. přenesená",J190,0)</f>
        <v>0</v>
      </c>
      <c r="BI190" s="255">
        <f>IF(N190="nulová",J190,0)</f>
        <v>0</v>
      </c>
      <c r="BJ190" s="17" t="s">
        <v>80</v>
      </c>
      <c r="BK190" s="255">
        <f>ROUND(I190*H190,2)</f>
        <v>0</v>
      </c>
      <c r="BL190" s="17" t="s">
        <v>168</v>
      </c>
      <c r="BM190" s="254" t="s">
        <v>257</v>
      </c>
    </row>
    <row r="191" s="2" customFormat="1">
      <c r="A191" s="38"/>
      <c r="B191" s="39"/>
      <c r="C191" s="40"/>
      <c r="D191" s="256" t="s">
        <v>170</v>
      </c>
      <c r="E191" s="40"/>
      <c r="F191" s="257" t="s">
        <v>258</v>
      </c>
      <c r="G191" s="40"/>
      <c r="H191" s="40"/>
      <c r="I191" s="154"/>
      <c r="J191" s="40"/>
      <c r="K191" s="40"/>
      <c r="L191" s="44"/>
      <c r="M191" s="258"/>
      <c r="N191" s="259"/>
      <c r="O191" s="91"/>
      <c r="P191" s="91"/>
      <c r="Q191" s="91"/>
      <c r="R191" s="91"/>
      <c r="S191" s="91"/>
      <c r="T191" s="92"/>
      <c r="U191" s="38"/>
      <c r="V191" s="38"/>
      <c r="W191" s="38"/>
      <c r="X191" s="38"/>
      <c r="Y191" s="38"/>
      <c r="Z191" s="38"/>
      <c r="AA191" s="38"/>
      <c r="AB191" s="38"/>
      <c r="AC191" s="38"/>
      <c r="AD191" s="38"/>
      <c r="AE191" s="38"/>
      <c r="AT191" s="17" t="s">
        <v>170</v>
      </c>
      <c r="AU191" s="17" t="s">
        <v>82</v>
      </c>
    </row>
    <row r="192" s="2" customFormat="1">
      <c r="A192" s="38"/>
      <c r="B192" s="39"/>
      <c r="C192" s="40"/>
      <c r="D192" s="256" t="s">
        <v>172</v>
      </c>
      <c r="E192" s="40"/>
      <c r="F192" s="260" t="s">
        <v>250</v>
      </c>
      <c r="G192" s="40"/>
      <c r="H192" s="40"/>
      <c r="I192" s="154"/>
      <c r="J192" s="40"/>
      <c r="K192" s="40"/>
      <c r="L192" s="44"/>
      <c r="M192" s="258"/>
      <c r="N192" s="259"/>
      <c r="O192" s="91"/>
      <c r="P192" s="91"/>
      <c r="Q192" s="91"/>
      <c r="R192" s="91"/>
      <c r="S192" s="91"/>
      <c r="T192" s="92"/>
      <c r="U192" s="38"/>
      <c r="V192" s="38"/>
      <c r="W192" s="38"/>
      <c r="X192" s="38"/>
      <c r="Y192" s="38"/>
      <c r="Z192" s="38"/>
      <c r="AA192" s="38"/>
      <c r="AB192" s="38"/>
      <c r="AC192" s="38"/>
      <c r="AD192" s="38"/>
      <c r="AE192" s="38"/>
      <c r="AT192" s="17" t="s">
        <v>172</v>
      </c>
      <c r="AU192" s="17" t="s">
        <v>82</v>
      </c>
    </row>
    <row r="193" s="13" customFormat="1">
      <c r="A193" s="13"/>
      <c r="B193" s="261"/>
      <c r="C193" s="262"/>
      <c r="D193" s="256" t="s">
        <v>174</v>
      </c>
      <c r="E193" s="263" t="s">
        <v>1</v>
      </c>
      <c r="F193" s="264" t="s">
        <v>259</v>
      </c>
      <c r="G193" s="262"/>
      <c r="H193" s="263" t="s">
        <v>1</v>
      </c>
      <c r="I193" s="265"/>
      <c r="J193" s="262"/>
      <c r="K193" s="262"/>
      <c r="L193" s="266"/>
      <c r="M193" s="267"/>
      <c r="N193" s="268"/>
      <c r="O193" s="268"/>
      <c r="P193" s="268"/>
      <c r="Q193" s="268"/>
      <c r="R193" s="268"/>
      <c r="S193" s="268"/>
      <c r="T193" s="269"/>
      <c r="U193" s="13"/>
      <c r="V193" s="13"/>
      <c r="W193" s="13"/>
      <c r="X193" s="13"/>
      <c r="Y193" s="13"/>
      <c r="Z193" s="13"/>
      <c r="AA193" s="13"/>
      <c r="AB193" s="13"/>
      <c r="AC193" s="13"/>
      <c r="AD193" s="13"/>
      <c r="AE193" s="13"/>
      <c r="AT193" s="270" t="s">
        <v>174</v>
      </c>
      <c r="AU193" s="270" t="s">
        <v>82</v>
      </c>
      <c r="AV193" s="13" t="s">
        <v>80</v>
      </c>
      <c r="AW193" s="13" t="s">
        <v>30</v>
      </c>
      <c r="AX193" s="13" t="s">
        <v>73</v>
      </c>
      <c r="AY193" s="270" t="s">
        <v>161</v>
      </c>
    </row>
    <row r="194" s="14" customFormat="1">
      <c r="A194" s="14"/>
      <c r="B194" s="271"/>
      <c r="C194" s="272"/>
      <c r="D194" s="256" t="s">
        <v>174</v>
      </c>
      <c r="E194" s="273" t="s">
        <v>1</v>
      </c>
      <c r="F194" s="274" t="s">
        <v>260</v>
      </c>
      <c r="G194" s="272"/>
      <c r="H194" s="275">
        <v>127.74500000000001</v>
      </c>
      <c r="I194" s="276"/>
      <c r="J194" s="272"/>
      <c r="K194" s="272"/>
      <c r="L194" s="277"/>
      <c r="M194" s="278"/>
      <c r="N194" s="279"/>
      <c r="O194" s="279"/>
      <c r="P194" s="279"/>
      <c r="Q194" s="279"/>
      <c r="R194" s="279"/>
      <c r="S194" s="279"/>
      <c r="T194" s="280"/>
      <c r="U194" s="14"/>
      <c r="V194" s="14"/>
      <c r="W194" s="14"/>
      <c r="X194" s="14"/>
      <c r="Y194" s="14"/>
      <c r="Z194" s="14"/>
      <c r="AA194" s="14"/>
      <c r="AB194" s="14"/>
      <c r="AC194" s="14"/>
      <c r="AD194" s="14"/>
      <c r="AE194" s="14"/>
      <c r="AT194" s="281" t="s">
        <v>174</v>
      </c>
      <c r="AU194" s="281" t="s">
        <v>82</v>
      </c>
      <c r="AV194" s="14" t="s">
        <v>82</v>
      </c>
      <c r="AW194" s="14" t="s">
        <v>30</v>
      </c>
      <c r="AX194" s="14" t="s">
        <v>80</v>
      </c>
      <c r="AY194" s="281" t="s">
        <v>161</v>
      </c>
    </row>
    <row r="195" s="2" customFormat="1" ht="24" customHeight="1">
      <c r="A195" s="38"/>
      <c r="B195" s="39"/>
      <c r="C195" s="243" t="s">
        <v>261</v>
      </c>
      <c r="D195" s="243" t="s">
        <v>163</v>
      </c>
      <c r="E195" s="244" t="s">
        <v>262</v>
      </c>
      <c r="F195" s="245" t="s">
        <v>263</v>
      </c>
      <c r="G195" s="246" t="s">
        <v>183</v>
      </c>
      <c r="H195" s="247">
        <v>2299.4099999999999</v>
      </c>
      <c r="I195" s="248"/>
      <c r="J195" s="249">
        <f>ROUND(I195*H195,2)</f>
        <v>0</v>
      </c>
      <c r="K195" s="245" t="s">
        <v>167</v>
      </c>
      <c r="L195" s="44"/>
      <c r="M195" s="250" t="s">
        <v>1</v>
      </c>
      <c r="N195" s="251" t="s">
        <v>38</v>
      </c>
      <c r="O195" s="91"/>
      <c r="P195" s="252">
        <f>O195*H195</f>
        <v>0</v>
      </c>
      <c r="Q195" s="252">
        <v>0</v>
      </c>
      <c r="R195" s="252">
        <f>Q195*H195</f>
        <v>0</v>
      </c>
      <c r="S195" s="252">
        <v>0</v>
      </c>
      <c r="T195" s="253">
        <f>S195*H195</f>
        <v>0</v>
      </c>
      <c r="U195" s="38"/>
      <c r="V195" s="38"/>
      <c r="W195" s="38"/>
      <c r="X195" s="38"/>
      <c r="Y195" s="38"/>
      <c r="Z195" s="38"/>
      <c r="AA195" s="38"/>
      <c r="AB195" s="38"/>
      <c r="AC195" s="38"/>
      <c r="AD195" s="38"/>
      <c r="AE195" s="38"/>
      <c r="AR195" s="254" t="s">
        <v>168</v>
      </c>
      <c r="AT195" s="254" t="s">
        <v>163</v>
      </c>
      <c r="AU195" s="254" t="s">
        <v>82</v>
      </c>
      <c r="AY195" s="17" t="s">
        <v>161</v>
      </c>
      <c r="BE195" s="255">
        <f>IF(N195="základní",J195,0)</f>
        <v>0</v>
      </c>
      <c r="BF195" s="255">
        <f>IF(N195="snížená",J195,0)</f>
        <v>0</v>
      </c>
      <c r="BG195" s="255">
        <f>IF(N195="zákl. přenesená",J195,0)</f>
        <v>0</v>
      </c>
      <c r="BH195" s="255">
        <f>IF(N195="sníž. přenesená",J195,0)</f>
        <v>0</v>
      </c>
      <c r="BI195" s="255">
        <f>IF(N195="nulová",J195,0)</f>
        <v>0</v>
      </c>
      <c r="BJ195" s="17" t="s">
        <v>80</v>
      </c>
      <c r="BK195" s="255">
        <f>ROUND(I195*H195,2)</f>
        <v>0</v>
      </c>
      <c r="BL195" s="17" t="s">
        <v>168</v>
      </c>
      <c r="BM195" s="254" t="s">
        <v>264</v>
      </c>
    </row>
    <row r="196" s="2" customFormat="1">
      <c r="A196" s="38"/>
      <c r="B196" s="39"/>
      <c r="C196" s="40"/>
      <c r="D196" s="256" t="s">
        <v>170</v>
      </c>
      <c r="E196" s="40"/>
      <c r="F196" s="257" t="s">
        <v>265</v>
      </c>
      <c r="G196" s="40"/>
      <c r="H196" s="40"/>
      <c r="I196" s="154"/>
      <c r="J196" s="40"/>
      <c r="K196" s="40"/>
      <c r="L196" s="44"/>
      <c r="M196" s="258"/>
      <c r="N196" s="259"/>
      <c r="O196" s="91"/>
      <c r="P196" s="91"/>
      <c r="Q196" s="91"/>
      <c r="R196" s="91"/>
      <c r="S196" s="91"/>
      <c r="T196" s="92"/>
      <c r="U196" s="38"/>
      <c r="V196" s="38"/>
      <c r="W196" s="38"/>
      <c r="X196" s="38"/>
      <c r="Y196" s="38"/>
      <c r="Z196" s="38"/>
      <c r="AA196" s="38"/>
      <c r="AB196" s="38"/>
      <c r="AC196" s="38"/>
      <c r="AD196" s="38"/>
      <c r="AE196" s="38"/>
      <c r="AT196" s="17" t="s">
        <v>170</v>
      </c>
      <c r="AU196" s="17" t="s">
        <v>82</v>
      </c>
    </row>
    <row r="197" s="2" customFormat="1">
      <c r="A197" s="38"/>
      <c r="B197" s="39"/>
      <c r="C197" s="40"/>
      <c r="D197" s="256" t="s">
        <v>172</v>
      </c>
      <c r="E197" s="40"/>
      <c r="F197" s="260" t="s">
        <v>250</v>
      </c>
      <c r="G197" s="40"/>
      <c r="H197" s="40"/>
      <c r="I197" s="154"/>
      <c r="J197" s="40"/>
      <c r="K197" s="40"/>
      <c r="L197" s="44"/>
      <c r="M197" s="258"/>
      <c r="N197" s="259"/>
      <c r="O197" s="91"/>
      <c r="P197" s="91"/>
      <c r="Q197" s="91"/>
      <c r="R197" s="91"/>
      <c r="S197" s="91"/>
      <c r="T197" s="92"/>
      <c r="U197" s="38"/>
      <c r="V197" s="38"/>
      <c r="W197" s="38"/>
      <c r="X197" s="38"/>
      <c r="Y197" s="38"/>
      <c r="Z197" s="38"/>
      <c r="AA197" s="38"/>
      <c r="AB197" s="38"/>
      <c r="AC197" s="38"/>
      <c r="AD197" s="38"/>
      <c r="AE197" s="38"/>
      <c r="AT197" s="17" t="s">
        <v>172</v>
      </c>
      <c r="AU197" s="17" t="s">
        <v>82</v>
      </c>
    </row>
    <row r="198" s="2" customFormat="1">
      <c r="A198" s="38"/>
      <c r="B198" s="39"/>
      <c r="C198" s="40"/>
      <c r="D198" s="256" t="s">
        <v>195</v>
      </c>
      <c r="E198" s="40"/>
      <c r="F198" s="260" t="s">
        <v>266</v>
      </c>
      <c r="G198" s="40"/>
      <c r="H198" s="40"/>
      <c r="I198" s="154"/>
      <c r="J198" s="40"/>
      <c r="K198" s="40"/>
      <c r="L198" s="44"/>
      <c r="M198" s="258"/>
      <c r="N198" s="259"/>
      <c r="O198" s="91"/>
      <c r="P198" s="91"/>
      <c r="Q198" s="91"/>
      <c r="R198" s="91"/>
      <c r="S198" s="91"/>
      <c r="T198" s="92"/>
      <c r="U198" s="38"/>
      <c r="V198" s="38"/>
      <c r="W198" s="38"/>
      <c r="X198" s="38"/>
      <c r="Y198" s="38"/>
      <c r="Z198" s="38"/>
      <c r="AA198" s="38"/>
      <c r="AB198" s="38"/>
      <c r="AC198" s="38"/>
      <c r="AD198" s="38"/>
      <c r="AE198" s="38"/>
      <c r="AT198" s="17" t="s">
        <v>195</v>
      </c>
      <c r="AU198" s="17" t="s">
        <v>82</v>
      </c>
    </row>
    <row r="199" s="14" customFormat="1">
      <c r="A199" s="14"/>
      <c r="B199" s="271"/>
      <c r="C199" s="272"/>
      <c r="D199" s="256" t="s">
        <v>174</v>
      </c>
      <c r="E199" s="273" t="s">
        <v>1</v>
      </c>
      <c r="F199" s="274" t="s">
        <v>267</v>
      </c>
      <c r="G199" s="272"/>
      <c r="H199" s="275">
        <v>2299.4099999999999</v>
      </c>
      <c r="I199" s="276"/>
      <c r="J199" s="272"/>
      <c r="K199" s="272"/>
      <c r="L199" s="277"/>
      <c r="M199" s="278"/>
      <c r="N199" s="279"/>
      <c r="O199" s="279"/>
      <c r="P199" s="279"/>
      <c r="Q199" s="279"/>
      <c r="R199" s="279"/>
      <c r="S199" s="279"/>
      <c r="T199" s="280"/>
      <c r="U199" s="14"/>
      <c r="V199" s="14"/>
      <c r="W199" s="14"/>
      <c r="X199" s="14"/>
      <c r="Y199" s="14"/>
      <c r="Z199" s="14"/>
      <c r="AA199" s="14"/>
      <c r="AB199" s="14"/>
      <c r="AC199" s="14"/>
      <c r="AD199" s="14"/>
      <c r="AE199" s="14"/>
      <c r="AT199" s="281" t="s">
        <v>174</v>
      </c>
      <c r="AU199" s="281" t="s">
        <v>82</v>
      </c>
      <c r="AV199" s="14" t="s">
        <v>82</v>
      </c>
      <c r="AW199" s="14" t="s">
        <v>30</v>
      </c>
      <c r="AX199" s="14" t="s">
        <v>80</v>
      </c>
      <c r="AY199" s="281" t="s">
        <v>161</v>
      </c>
    </row>
    <row r="200" s="2" customFormat="1" ht="16.5" customHeight="1">
      <c r="A200" s="38"/>
      <c r="B200" s="39"/>
      <c r="C200" s="243" t="s">
        <v>268</v>
      </c>
      <c r="D200" s="243" t="s">
        <v>163</v>
      </c>
      <c r="E200" s="244" t="s">
        <v>269</v>
      </c>
      <c r="F200" s="245" t="s">
        <v>270</v>
      </c>
      <c r="G200" s="246" t="s">
        <v>183</v>
      </c>
      <c r="H200" s="247">
        <v>9.9380000000000006</v>
      </c>
      <c r="I200" s="248"/>
      <c r="J200" s="249">
        <f>ROUND(I200*H200,2)</f>
        <v>0</v>
      </c>
      <c r="K200" s="245" t="s">
        <v>167</v>
      </c>
      <c r="L200" s="44"/>
      <c r="M200" s="250" t="s">
        <v>1</v>
      </c>
      <c r="N200" s="251" t="s">
        <v>38</v>
      </c>
      <c r="O200" s="91"/>
      <c r="P200" s="252">
        <f>O200*H200</f>
        <v>0</v>
      </c>
      <c r="Q200" s="252">
        <v>0</v>
      </c>
      <c r="R200" s="252">
        <f>Q200*H200</f>
        <v>0</v>
      </c>
      <c r="S200" s="252">
        <v>0</v>
      </c>
      <c r="T200" s="253">
        <f>S200*H200</f>
        <v>0</v>
      </c>
      <c r="U200" s="38"/>
      <c r="V200" s="38"/>
      <c r="W200" s="38"/>
      <c r="X200" s="38"/>
      <c r="Y200" s="38"/>
      <c r="Z200" s="38"/>
      <c r="AA200" s="38"/>
      <c r="AB200" s="38"/>
      <c r="AC200" s="38"/>
      <c r="AD200" s="38"/>
      <c r="AE200" s="38"/>
      <c r="AR200" s="254" t="s">
        <v>168</v>
      </c>
      <c r="AT200" s="254" t="s">
        <v>163</v>
      </c>
      <c r="AU200" s="254" t="s">
        <v>82</v>
      </c>
      <c r="AY200" s="17" t="s">
        <v>161</v>
      </c>
      <c r="BE200" s="255">
        <f>IF(N200="základní",J200,0)</f>
        <v>0</v>
      </c>
      <c r="BF200" s="255">
        <f>IF(N200="snížená",J200,0)</f>
        <v>0</v>
      </c>
      <c r="BG200" s="255">
        <f>IF(N200="zákl. přenesená",J200,0)</f>
        <v>0</v>
      </c>
      <c r="BH200" s="255">
        <f>IF(N200="sníž. přenesená",J200,0)</f>
        <v>0</v>
      </c>
      <c r="BI200" s="255">
        <f>IF(N200="nulová",J200,0)</f>
        <v>0</v>
      </c>
      <c r="BJ200" s="17" t="s">
        <v>80</v>
      </c>
      <c r="BK200" s="255">
        <f>ROUND(I200*H200,2)</f>
        <v>0</v>
      </c>
      <c r="BL200" s="17" t="s">
        <v>168</v>
      </c>
      <c r="BM200" s="254" t="s">
        <v>271</v>
      </c>
    </row>
    <row r="201" s="2" customFormat="1">
      <c r="A201" s="38"/>
      <c r="B201" s="39"/>
      <c r="C201" s="40"/>
      <c r="D201" s="256" t="s">
        <v>170</v>
      </c>
      <c r="E201" s="40"/>
      <c r="F201" s="257" t="s">
        <v>272</v>
      </c>
      <c r="G201" s="40"/>
      <c r="H201" s="40"/>
      <c r="I201" s="154"/>
      <c r="J201" s="40"/>
      <c r="K201" s="40"/>
      <c r="L201" s="44"/>
      <c r="M201" s="258"/>
      <c r="N201" s="259"/>
      <c r="O201" s="91"/>
      <c r="P201" s="91"/>
      <c r="Q201" s="91"/>
      <c r="R201" s="91"/>
      <c r="S201" s="91"/>
      <c r="T201" s="92"/>
      <c r="U201" s="38"/>
      <c r="V201" s="38"/>
      <c r="W201" s="38"/>
      <c r="X201" s="38"/>
      <c r="Y201" s="38"/>
      <c r="Z201" s="38"/>
      <c r="AA201" s="38"/>
      <c r="AB201" s="38"/>
      <c r="AC201" s="38"/>
      <c r="AD201" s="38"/>
      <c r="AE201" s="38"/>
      <c r="AT201" s="17" t="s">
        <v>170</v>
      </c>
      <c r="AU201" s="17" t="s">
        <v>82</v>
      </c>
    </row>
    <row r="202" s="2" customFormat="1">
      <c r="A202" s="38"/>
      <c r="B202" s="39"/>
      <c r="C202" s="40"/>
      <c r="D202" s="256" t="s">
        <v>172</v>
      </c>
      <c r="E202" s="40"/>
      <c r="F202" s="260" t="s">
        <v>273</v>
      </c>
      <c r="G202" s="40"/>
      <c r="H202" s="40"/>
      <c r="I202" s="154"/>
      <c r="J202" s="40"/>
      <c r="K202" s="40"/>
      <c r="L202" s="44"/>
      <c r="M202" s="258"/>
      <c r="N202" s="259"/>
      <c r="O202" s="91"/>
      <c r="P202" s="91"/>
      <c r="Q202" s="91"/>
      <c r="R202" s="91"/>
      <c r="S202" s="91"/>
      <c r="T202" s="92"/>
      <c r="U202" s="38"/>
      <c r="V202" s="38"/>
      <c r="W202" s="38"/>
      <c r="X202" s="38"/>
      <c r="Y202" s="38"/>
      <c r="Z202" s="38"/>
      <c r="AA202" s="38"/>
      <c r="AB202" s="38"/>
      <c r="AC202" s="38"/>
      <c r="AD202" s="38"/>
      <c r="AE202" s="38"/>
      <c r="AT202" s="17" t="s">
        <v>172</v>
      </c>
      <c r="AU202" s="17" t="s">
        <v>82</v>
      </c>
    </row>
    <row r="203" s="2" customFormat="1">
      <c r="A203" s="38"/>
      <c r="B203" s="39"/>
      <c r="C203" s="40"/>
      <c r="D203" s="256" t="s">
        <v>195</v>
      </c>
      <c r="E203" s="40"/>
      <c r="F203" s="260" t="s">
        <v>251</v>
      </c>
      <c r="G203" s="40"/>
      <c r="H203" s="40"/>
      <c r="I203" s="154"/>
      <c r="J203" s="40"/>
      <c r="K203" s="40"/>
      <c r="L203" s="44"/>
      <c r="M203" s="258"/>
      <c r="N203" s="259"/>
      <c r="O203" s="91"/>
      <c r="P203" s="91"/>
      <c r="Q203" s="91"/>
      <c r="R203" s="91"/>
      <c r="S203" s="91"/>
      <c r="T203" s="92"/>
      <c r="U203" s="38"/>
      <c r="V203" s="38"/>
      <c r="W203" s="38"/>
      <c r="X203" s="38"/>
      <c r="Y203" s="38"/>
      <c r="Z203" s="38"/>
      <c r="AA203" s="38"/>
      <c r="AB203" s="38"/>
      <c r="AC203" s="38"/>
      <c r="AD203" s="38"/>
      <c r="AE203" s="38"/>
      <c r="AT203" s="17" t="s">
        <v>195</v>
      </c>
      <c r="AU203" s="17" t="s">
        <v>82</v>
      </c>
    </row>
    <row r="204" s="14" customFormat="1">
      <c r="A204" s="14"/>
      <c r="B204" s="271"/>
      <c r="C204" s="272"/>
      <c r="D204" s="256" t="s">
        <v>174</v>
      </c>
      <c r="E204" s="273" t="s">
        <v>1</v>
      </c>
      <c r="F204" s="274" t="s">
        <v>253</v>
      </c>
      <c r="G204" s="272"/>
      <c r="H204" s="275">
        <v>9.9380000000000006</v>
      </c>
      <c r="I204" s="276"/>
      <c r="J204" s="272"/>
      <c r="K204" s="272"/>
      <c r="L204" s="277"/>
      <c r="M204" s="278"/>
      <c r="N204" s="279"/>
      <c r="O204" s="279"/>
      <c r="P204" s="279"/>
      <c r="Q204" s="279"/>
      <c r="R204" s="279"/>
      <c r="S204" s="279"/>
      <c r="T204" s="280"/>
      <c r="U204" s="14"/>
      <c r="V204" s="14"/>
      <c r="W204" s="14"/>
      <c r="X204" s="14"/>
      <c r="Y204" s="14"/>
      <c r="Z204" s="14"/>
      <c r="AA204" s="14"/>
      <c r="AB204" s="14"/>
      <c r="AC204" s="14"/>
      <c r="AD204" s="14"/>
      <c r="AE204" s="14"/>
      <c r="AT204" s="281" t="s">
        <v>174</v>
      </c>
      <c r="AU204" s="281" t="s">
        <v>82</v>
      </c>
      <c r="AV204" s="14" t="s">
        <v>82</v>
      </c>
      <c r="AW204" s="14" t="s">
        <v>30</v>
      </c>
      <c r="AX204" s="14" t="s">
        <v>73</v>
      </c>
      <c r="AY204" s="281" t="s">
        <v>161</v>
      </c>
    </row>
    <row r="205" s="15" customFormat="1">
      <c r="A205" s="15"/>
      <c r="B205" s="282"/>
      <c r="C205" s="283"/>
      <c r="D205" s="256" t="s">
        <v>174</v>
      </c>
      <c r="E205" s="284" t="s">
        <v>1</v>
      </c>
      <c r="F205" s="285" t="s">
        <v>180</v>
      </c>
      <c r="G205" s="283"/>
      <c r="H205" s="286">
        <v>9.9380000000000006</v>
      </c>
      <c r="I205" s="287"/>
      <c r="J205" s="283"/>
      <c r="K205" s="283"/>
      <c r="L205" s="288"/>
      <c r="M205" s="289"/>
      <c r="N205" s="290"/>
      <c r="O205" s="290"/>
      <c r="P205" s="290"/>
      <c r="Q205" s="290"/>
      <c r="R205" s="290"/>
      <c r="S205" s="290"/>
      <c r="T205" s="291"/>
      <c r="U205" s="15"/>
      <c r="V205" s="15"/>
      <c r="W205" s="15"/>
      <c r="X205" s="15"/>
      <c r="Y205" s="15"/>
      <c r="Z205" s="15"/>
      <c r="AA205" s="15"/>
      <c r="AB205" s="15"/>
      <c r="AC205" s="15"/>
      <c r="AD205" s="15"/>
      <c r="AE205" s="15"/>
      <c r="AT205" s="292" t="s">
        <v>174</v>
      </c>
      <c r="AU205" s="292" t="s">
        <v>82</v>
      </c>
      <c r="AV205" s="15" t="s">
        <v>168</v>
      </c>
      <c r="AW205" s="15" t="s">
        <v>30</v>
      </c>
      <c r="AX205" s="15" t="s">
        <v>80</v>
      </c>
      <c r="AY205" s="292" t="s">
        <v>161</v>
      </c>
    </row>
    <row r="206" s="2" customFormat="1" ht="24" customHeight="1">
      <c r="A206" s="38"/>
      <c r="B206" s="39"/>
      <c r="C206" s="243" t="s">
        <v>8</v>
      </c>
      <c r="D206" s="243" t="s">
        <v>163</v>
      </c>
      <c r="E206" s="244" t="s">
        <v>274</v>
      </c>
      <c r="F206" s="245" t="s">
        <v>275</v>
      </c>
      <c r="G206" s="246" t="s">
        <v>166</v>
      </c>
      <c r="H206" s="247">
        <v>320</v>
      </c>
      <c r="I206" s="248"/>
      <c r="J206" s="249">
        <f>ROUND(I206*H206,2)</f>
        <v>0</v>
      </c>
      <c r="K206" s="245" t="s">
        <v>167</v>
      </c>
      <c r="L206" s="44"/>
      <c r="M206" s="250" t="s">
        <v>1</v>
      </c>
      <c r="N206" s="251" t="s">
        <v>38</v>
      </c>
      <c r="O206" s="91"/>
      <c r="P206" s="252">
        <f>O206*H206</f>
        <v>0</v>
      </c>
      <c r="Q206" s="252">
        <v>0</v>
      </c>
      <c r="R206" s="252">
        <f>Q206*H206</f>
        <v>0</v>
      </c>
      <c r="S206" s="252">
        <v>0</v>
      </c>
      <c r="T206" s="253">
        <f>S206*H206</f>
        <v>0</v>
      </c>
      <c r="U206" s="38"/>
      <c r="V206" s="38"/>
      <c r="W206" s="38"/>
      <c r="X206" s="38"/>
      <c r="Y206" s="38"/>
      <c r="Z206" s="38"/>
      <c r="AA206" s="38"/>
      <c r="AB206" s="38"/>
      <c r="AC206" s="38"/>
      <c r="AD206" s="38"/>
      <c r="AE206" s="38"/>
      <c r="AR206" s="254" t="s">
        <v>168</v>
      </c>
      <c r="AT206" s="254" t="s">
        <v>163</v>
      </c>
      <c r="AU206" s="254" t="s">
        <v>82</v>
      </c>
      <c r="AY206" s="17" t="s">
        <v>161</v>
      </c>
      <c r="BE206" s="255">
        <f>IF(N206="základní",J206,0)</f>
        <v>0</v>
      </c>
      <c r="BF206" s="255">
        <f>IF(N206="snížená",J206,0)</f>
        <v>0</v>
      </c>
      <c r="BG206" s="255">
        <f>IF(N206="zákl. přenesená",J206,0)</f>
        <v>0</v>
      </c>
      <c r="BH206" s="255">
        <f>IF(N206="sníž. přenesená",J206,0)</f>
        <v>0</v>
      </c>
      <c r="BI206" s="255">
        <f>IF(N206="nulová",J206,0)</f>
        <v>0</v>
      </c>
      <c r="BJ206" s="17" t="s">
        <v>80</v>
      </c>
      <c r="BK206" s="255">
        <f>ROUND(I206*H206,2)</f>
        <v>0</v>
      </c>
      <c r="BL206" s="17" t="s">
        <v>168</v>
      </c>
      <c r="BM206" s="254" t="s">
        <v>276</v>
      </c>
    </row>
    <row r="207" s="2" customFormat="1">
      <c r="A207" s="38"/>
      <c r="B207" s="39"/>
      <c r="C207" s="40"/>
      <c r="D207" s="256" t="s">
        <v>170</v>
      </c>
      <c r="E207" s="40"/>
      <c r="F207" s="257" t="s">
        <v>277</v>
      </c>
      <c r="G207" s="40"/>
      <c r="H207" s="40"/>
      <c r="I207" s="154"/>
      <c r="J207" s="40"/>
      <c r="K207" s="40"/>
      <c r="L207" s="44"/>
      <c r="M207" s="258"/>
      <c r="N207" s="259"/>
      <c r="O207" s="91"/>
      <c r="P207" s="91"/>
      <c r="Q207" s="91"/>
      <c r="R207" s="91"/>
      <c r="S207" s="91"/>
      <c r="T207" s="92"/>
      <c r="U207" s="38"/>
      <c r="V207" s="38"/>
      <c r="W207" s="38"/>
      <c r="X207" s="38"/>
      <c r="Y207" s="38"/>
      <c r="Z207" s="38"/>
      <c r="AA207" s="38"/>
      <c r="AB207" s="38"/>
      <c r="AC207" s="38"/>
      <c r="AD207" s="38"/>
      <c r="AE207" s="38"/>
      <c r="AT207" s="17" t="s">
        <v>170</v>
      </c>
      <c r="AU207" s="17" t="s">
        <v>82</v>
      </c>
    </row>
    <row r="208" s="14" customFormat="1">
      <c r="A208" s="14"/>
      <c r="B208" s="271"/>
      <c r="C208" s="272"/>
      <c r="D208" s="256" t="s">
        <v>174</v>
      </c>
      <c r="E208" s="273" t="s">
        <v>1</v>
      </c>
      <c r="F208" s="274" t="s">
        <v>278</v>
      </c>
      <c r="G208" s="272"/>
      <c r="H208" s="275">
        <v>320</v>
      </c>
      <c r="I208" s="276"/>
      <c r="J208" s="272"/>
      <c r="K208" s="272"/>
      <c r="L208" s="277"/>
      <c r="M208" s="278"/>
      <c r="N208" s="279"/>
      <c r="O208" s="279"/>
      <c r="P208" s="279"/>
      <c r="Q208" s="279"/>
      <c r="R208" s="279"/>
      <c r="S208" s="279"/>
      <c r="T208" s="280"/>
      <c r="U208" s="14"/>
      <c r="V208" s="14"/>
      <c r="W208" s="14"/>
      <c r="X208" s="14"/>
      <c r="Y208" s="14"/>
      <c r="Z208" s="14"/>
      <c r="AA208" s="14"/>
      <c r="AB208" s="14"/>
      <c r="AC208" s="14"/>
      <c r="AD208" s="14"/>
      <c r="AE208" s="14"/>
      <c r="AT208" s="281" t="s">
        <v>174</v>
      </c>
      <c r="AU208" s="281" t="s">
        <v>82</v>
      </c>
      <c r="AV208" s="14" t="s">
        <v>82</v>
      </c>
      <c r="AW208" s="14" t="s">
        <v>30</v>
      </c>
      <c r="AX208" s="14" t="s">
        <v>73</v>
      </c>
      <c r="AY208" s="281" t="s">
        <v>161</v>
      </c>
    </row>
    <row r="209" s="15" customFormat="1">
      <c r="A209" s="15"/>
      <c r="B209" s="282"/>
      <c r="C209" s="283"/>
      <c r="D209" s="256" t="s">
        <v>174</v>
      </c>
      <c r="E209" s="284" t="s">
        <v>1</v>
      </c>
      <c r="F209" s="285" t="s">
        <v>180</v>
      </c>
      <c r="G209" s="283"/>
      <c r="H209" s="286">
        <v>320</v>
      </c>
      <c r="I209" s="287"/>
      <c r="J209" s="283"/>
      <c r="K209" s="283"/>
      <c r="L209" s="288"/>
      <c r="M209" s="289"/>
      <c r="N209" s="290"/>
      <c r="O209" s="290"/>
      <c r="P209" s="290"/>
      <c r="Q209" s="290"/>
      <c r="R209" s="290"/>
      <c r="S209" s="290"/>
      <c r="T209" s="291"/>
      <c r="U209" s="15"/>
      <c r="V209" s="15"/>
      <c r="W209" s="15"/>
      <c r="X209" s="15"/>
      <c r="Y209" s="15"/>
      <c r="Z209" s="15"/>
      <c r="AA209" s="15"/>
      <c r="AB209" s="15"/>
      <c r="AC209" s="15"/>
      <c r="AD209" s="15"/>
      <c r="AE209" s="15"/>
      <c r="AT209" s="292" t="s">
        <v>174</v>
      </c>
      <c r="AU209" s="292" t="s">
        <v>82</v>
      </c>
      <c r="AV209" s="15" t="s">
        <v>168</v>
      </c>
      <c r="AW209" s="15" t="s">
        <v>30</v>
      </c>
      <c r="AX209" s="15" t="s">
        <v>80</v>
      </c>
      <c r="AY209" s="292" t="s">
        <v>161</v>
      </c>
    </row>
    <row r="210" s="2" customFormat="1" ht="24" customHeight="1">
      <c r="A210" s="38"/>
      <c r="B210" s="39"/>
      <c r="C210" s="243" t="s">
        <v>279</v>
      </c>
      <c r="D210" s="243" t="s">
        <v>163</v>
      </c>
      <c r="E210" s="244" t="s">
        <v>280</v>
      </c>
      <c r="F210" s="245" t="s">
        <v>281</v>
      </c>
      <c r="G210" s="246" t="s">
        <v>282</v>
      </c>
      <c r="H210" s="247">
        <v>275.36599999999999</v>
      </c>
      <c r="I210" s="248"/>
      <c r="J210" s="249">
        <f>ROUND(I210*H210,2)</f>
        <v>0</v>
      </c>
      <c r="K210" s="245" t="s">
        <v>167</v>
      </c>
      <c r="L210" s="44"/>
      <c r="M210" s="250" t="s">
        <v>1</v>
      </c>
      <c r="N210" s="251" t="s">
        <v>38</v>
      </c>
      <c r="O210" s="91"/>
      <c r="P210" s="252">
        <f>O210*H210</f>
        <v>0</v>
      </c>
      <c r="Q210" s="252">
        <v>0</v>
      </c>
      <c r="R210" s="252">
        <f>Q210*H210</f>
        <v>0</v>
      </c>
      <c r="S210" s="252">
        <v>0</v>
      </c>
      <c r="T210" s="253">
        <f>S210*H210</f>
        <v>0</v>
      </c>
      <c r="U210" s="38"/>
      <c r="V210" s="38"/>
      <c r="W210" s="38"/>
      <c r="X210" s="38"/>
      <c r="Y210" s="38"/>
      <c r="Z210" s="38"/>
      <c r="AA210" s="38"/>
      <c r="AB210" s="38"/>
      <c r="AC210" s="38"/>
      <c r="AD210" s="38"/>
      <c r="AE210" s="38"/>
      <c r="AR210" s="254" t="s">
        <v>168</v>
      </c>
      <c r="AT210" s="254" t="s">
        <v>163</v>
      </c>
      <c r="AU210" s="254" t="s">
        <v>82</v>
      </c>
      <c r="AY210" s="17" t="s">
        <v>161</v>
      </c>
      <c r="BE210" s="255">
        <f>IF(N210="základní",J210,0)</f>
        <v>0</v>
      </c>
      <c r="BF210" s="255">
        <f>IF(N210="snížená",J210,0)</f>
        <v>0</v>
      </c>
      <c r="BG210" s="255">
        <f>IF(N210="zákl. přenesená",J210,0)</f>
        <v>0</v>
      </c>
      <c r="BH210" s="255">
        <f>IF(N210="sníž. přenesená",J210,0)</f>
        <v>0</v>
      </c>
      <c r="BI210" s="255">
        <f>IF(N210="nulová",J210,0)</f>
        <v>0</v>
      </c>
      <c r="BJ210" s="17" t="s">
        <v>80</v>
      </c>
      <c r="BK210" s="255">
        <f>ROUND(I210*H210,2)</f>
        <v>0</v>
      </c>
      <c r="BL210" s="17" t="s">
        <v>168</v>
      </c>
      <c r="BM210" s="254" t="s">
        <v>283</v>
      </c>
    </row>
    <row r="211" s="2" customFormat="1">
      <c r="A211" s="38"/>
      <c r="B211" s="39"/>
      <c r="C211" s="40"/>
      <c r="D211" s="256" t="s">
        <v>170</v>
      </c>
      <c r="E211" s="40"/>
      <c r="F211" s="257" t="s">
        <v>284</v>
      </c>
      <c r="G211" s="40"/>
      <c r="H211" s="40"/>
      <c r="I211" s="154"/>
      <c r="J211" s="40"/>
      <c r="K211" s="40"/>
      <c r="L211" s="44"/>
      <c r="M211" s="258"/>
      <c r="N211" s="259"/>
      <c r="O211" s="91"/>
      <c r="P211" s="91"/>
      <c r="Q211" s="91"/>
      <c r="R211" s="91"/>
      <c r="S211" s="91"/>
      <c r="T211" s="92"/>
      <c r="U211" s="38"/>
      <c r="V211" s="38"/>
      <c r="W211" s="38"/>
      <c r="X211" s="38"/>
      <c r="Y211" s="38"/>
      <c r="Z211" s="38"/>
      <c r="AA211" s="38"/>
      <c r="AB211" s="38"/>
      <c r="AC211" s="38"/>
      <c r="AD211" s="38"/>
      <c r="AE211" s="38"/>
      <c r="AT211" s="17" t="s">
        <v>170</v>
      </c>
      <c r="AU211" s="17" t="s">
        <v>82</v>
      </c>
    </row>
    <row r="212" s="2" customFormat="1">
      <c r="A212" s="38"/>
      <c r="B212" s="39"/>
      <c r="C212" s="40"/>
      <c r="D212" s="256" t="s">
        <v>172</v>
      </c>
      <c r="E212" s="40"/>
      <c r="F212" s="260" t="s">
        <v>285</v>
      </c>
      <c r="G212" s="40"/>
      <c r="H212" s="40"/>
      <c r="I212" s="154"/>
      <c r="J212" s="40"/>
      <c r="K212" s="40"/>
      <c r="L212" s="44"/>
      <c r="M212" s="258"/>
      <c r="N212" s="259"/>
      <c r="O212" s="91"/>
      <c r="P212" s="91"/>
      <c r="Q212" s="91"/>
      <c r="R212" s="91"/>
      <c r="S212" s="91"/>
      <c r="T212" s="92"/>
      <c r="U212" s="38"/>
      <c r="V212" s="38"/>
      <c r="W212" s="38"/>
      <c r="X212" s="38"/>
      <c r="Y212" s="38"/>
      <c r="Z212" s="38"/>
      <c r="AA212" s="38"/>
      <c r="AB212" s="38"/>
      <c r="AC212" s="38"/>
      <c r="AD212" s="38"/>
      <c r="AE212" s="38"/>
      <c r="AT212" s="17" t="s">
        <v>172</v>
      </c>
      <c r="AU212" s="17" t="s">
        <v>82</v>
      </c>
    </row>
    <row r="213" s="14" customFormat="1">
      <c r="A213" s="14"/>
      <c r="B213" s="271"/>
      <c r="C213" s="272"/>
      <c r="D213" s="256" t="s">
        <v>174</v>
      </c>
      <c r="E213" s="273" t="s">
        <v>1</v>
      </c>
      <c r="F213" s="274" t="s">
        <v>286</v>
      </c>
      <c r="G213" s="272"/>
      <c r="H213" s="275">
        <v>275.36599999999999</v>
      </c>
      <c r="I213" s="276"/>
      <c r="J213" s="272"/>
      <c r="K213" s="272"/>
      <c r="L213" s="277"/>
      <c r="M213" s="278"/>
      <c r="N213" s="279"/>
      <c r="O213" s="279"/>
      <c r="P213" s="279"/>
      <c r="Q213" s="279"/>
      <c r="R213" s="279"/>
      <c r="S213" s="279"/>
      <c r="T213" s="280"/>
      <c r="U213" s="14"/>
      <c r="V213" s="14"/>
      <c r="W213" s="14"/>
      <c r="X213" s="14"/>
      <c r="Y213" s="14"/>
      <c r="Z213" s="14"/>
      <c r="AA213" s="14"/>
      <c r="AB213" s="14"/>
      <c r="AC213" s="14"/>
      <c r="AD213" s="14"/>
      <c r="AE213" s="14"/>
      <c r="AT213" s="281" t="s">
        <v>174</v>
      </c>
      <c r="AU213" s="281" t="s">
        <v>82</v>
      </c>
      <c r="AV213" s="14" t="s">
        <v>82</v>
      </c>
      <c r="AW213" s="14" t="s">
        <v>30</v>
      </c>
      <c r="AX213" s="14" t="s">
        <v>80</v>
      </c>
      <c r="AY213" s="281" t="s">
        <v>161</v>
      </c>
    </row>
    <row r="214" s="2" customFormat="1" ht="24" customHeight="1">
      <c r="A214" s="38"/>
      <c r="B214" s="39"/>
      <c r="C214" s="243" t="s">
        <v>287</v>
      </c>
      <c r="D214" s="243" t="s">
        <v>163</v>
      </c>
      <c r="E214" s="244" t="s">
        <v>288</v>
      </c>
      <c r="F214" s="245" t="s">
        <v>289</v>
      </c>
      <c r="G214" s="246" t="s">
        <v>183</v>
      </c>
      <c r="H214" s="247">
        <v>35.826999999999998</v>
      </c>
      <c r="I214" s="248"/>
      <c r="J214" s="249">
        <f>ROUND(I214*H214,2)</f>
        <v>0</v>
      </c>
      <c r="K214" s="245" t="s">
        <v>167</v>
      </c>
      <c r="L214" s="44"/>
      <c r="M214" s="250" t="s">
        <v>1</v>
      </c>
      <c r="N214" s="251" t="s">
        <v>38</v>
      </c>
      <c r="O214" s="91"/>
      <c r="P214" s="252">
        <f>O214*H214</f>
        <v>0</v>
      </c>
      <c r="Q214" s="252">
        <v>0</v>
      </c>
      <c r="R214" s="252">
        <f>Q214*H214</f>
        <v>0</v>
      </c>
      <c r="S214" s="252">
        <v>0</v>
      </c>
      <c r="T214" s="253">
        <f>S214*H214</f>
        <v>0</v>
      </c>
      <c r="U214" s="38"/>
      <c r="V214" s="38"/>
      <c r="W214" s="38"/>
      <c r="X214" s="38"/>
      <c r="Y214" s="38"/>
      <c r="Z214" s="38"/>
      <c r="AA214" s="38"/>
      <c r="AB214" s="38"/>
      <c r="AC214" s="38"/>
      <c r="AD214" s="38"/>
      <c r="AE214" s="38"/>
      <c r="AR214" s="254" t="s">
        <v>168</v>
      </c>
      <c r="AT214" s="254" t="s">
        <v>163</v>
      </c>
      <c r="AU214" s="254" t="s">
        <v>82</v>
      </c>
      <c r="AY214" s="17" t="s">
        <v>161</v>
      </c>
      <c r="BE214" s="255">
        <f>IF(N214="základní",J214,0)</f>
        <v>0</v>
      </c>
      <c r="BF214" s="255">
        <f>IF(N214="snížená",J214,0)</f>
        <v>0</v>
      </c>
      <c r="BG214" s="255">
        <f>IF(N214="zákl. přenesená",J214,0)</f>
        <v>0</v>
      </c>
      <c r="BH214" s="255">
        <f>IF(N214="sníž. přenesená",J214,0)</f>
        <v>0</v>
      </c>
      <c r="BI214" s="255">
        <f>IF(N214="nulová",J214,0)</f>
        <v>0</v>
      </c>
      <c r="BJ214" s="17" t="s">
        <v>80</v>
      </c>
      <c r="BK214" s="255">
        <f>ROUND(I214*H214,2)</f>
        <v>0</v>
      </c>
      <c r="BL214" s="17" t="s">
        <v>168</v>
      </c>
      <c r="BM214" s="254" t="s">
        <v>290</v>
      </c>
    </row>
    <row r="215" s="2" customFormat="1">
      <c r="A215" s="38"/>
      <c r="B215" s="39"/>
      <c r="C215" s="40"/>
      <c r="D215" s="256" t="s">
        <v>170</v>
      </c>
      <c r="E215" s="40"/>
      <c r="F215" s="257" t="s">
        <v>291</v>
      </c>
      <c r="G215" s="40"/>
      <c r="H215" s="40"/>
      <c r="I215" s="154"/>
      <c r="J215" s="40"/>
      <c r="K215" s="40"/>
      <c r="L215" s="44"/>
      <c r="M215" s="258"/>
      <c r="N215" s="259"/>
      <c r="O215" s="91"/>
      <c r="P215" s="91"/>
      <c r="Q215" s="91"/>
      <c r="R215" s="91"/>
      <c r="S215" s="91"/>
      <c r="T215" s="92"/>
      <c r="U215" s="38"/>
      <c r="V215" s="38"/>
      <c r="W215" s="38"/>
      <c r="X215" s="38"/>
      <c r="Y215" s="38"/>
      <c r="Z215" s="38"/>
      <c r="AA215" s="38"/>
      <c r="AB215" s="38"/>
      <c r="AC215" s="38"/>
      <c r="AD215" s="38"/>
      <c r="AE215" s="38"/>
      <c r="AT215" s="17" t="s">
        <v>170</v>
      </c>
      <c r="AU215" s="17" t="s">
        <v>82</v>
      </c>
    </row>
    <row r="216" s="2" customFormat="1">
      <c r="A216" s="38"/>
      <c r="B216" s="39"/>
      <c r="C216" s="40"/>
      <c r="D216" s="256" t="s">
        <v>172</v>
      </c>
      <c r="E216" s="40"/>
      <c r="F216" s="260" t="s">
        <v>292</v>
      </c>
      <c r="G216" s="40"/>
      <c r="H216" s="40"/>
      <c r="I216" s="154"/>
      <c r="J216" s="40"/>
      <c r="K216" s="40"/>
      <c r="L216" s="44"/>
      <c r="M216" s="258"/>
      <c r="N216" s="259"/>
      <c r="O216" s="91"/>
      <c r="P216" s="91"/>
      <c r="Q216" s="91"/>
      <c r="R216" s="91"/>
      <c r="S216" s="91"/>
      <c r="T216" s="92"/>
      <c r="U216" s="38"/>
      <c r="V216" s="38"/>
      <c r="W216" s="38"/>
      <c r="X216" s="38"/>
      <c r="Y216" s="38"/>
      <c r="Z216" s="38"/>
      <c r="AA216" s="38"/>
      <c r="AB216" s="38"/>
      <c r="AC216" s="38"/>
      <c r="AD216" s="38"/>
      <c r="AE216" s="38"/>
      <c r="AT216" s="17" t="s">
        <v>172</v>
      </c>
      <c r="AU216" s="17" t="s">
        <v>82</v>
      </c>
    </row>
    <row r="217" s="13" customFormat="1">
      <c r="A217" s="13"/>
      <c r="B217" s="261"/>
      <c r="C217" s="262"/>
      <c r="D217" s="256" t="s">
        <v>174</v>
      </c>
      <c r="E217" s="263" t="s">
        <v>1</v>
      </c>
      <c r="F217" s="264" t="s">
        <v>293</v>
      </c>
      <c r="G217" s="262"/>
      <c r="H217" s="263" t="s">
        <v>1</v>
      </c>
      <c r="I217" s="265"/>
      <c r="J217" s="262"/>
      <c r="K217" s="262"/>
      <c r="L217" s="266"/>
      <c r="M217" s="267"/>
      <c r="N217" s="268"/>
      <c r="O217" s="268"/>
      <c r="P217" s="268"/>
      <c r="Q217" s="268"/>
      <c r="R217" s="268"/>
      <c r="S217" s="268"/>
      <c r="T217" s="269"/>
      <c r="U217" s="13"/>
      <c r="V217" s="13"/>
      <c r="W217" s="13"/>
      <c r="X217" s="13"/>
      <c r="Y217" s="13"/>
      <c r="Z217" s="13"/>
      <c r="AA217" s="13"/>
      <c r="AB217" s="13"/>
      <c r="AC217" s="13"/>
      <c r="AD217" s="13"/>
      <c r="AE217" s="13"/>
      <c r="AT217" s="270" t="s">
        <v>174</v>
      </c>
      <c r="AU217" s="270" t="s">
        <v>82</v>
      </c>
      <c r="AV217" s="13" t="s">
        <v>80</v>
      </c>
      <c r="AW217" s="13" t="s">
        <v>30</v>
      </c>
      <c r="AX217" s="13" t="s">
        <v>73</v>
      </c>
      <c r="AY217" s="270" t="s">
        <v>161</v>
      </c>
    </row>
    <row r="218" s="14" customFormat="1">
      <c r="A218" s="14"/>
      <c r="B218" s="271"/>
      <c r="C218" s="272"/>
      <c r="D218" s="256" t="s">
        <v>174</v>
      </c>
      <c r="E218" s="273" t="s">
        <v>1</v>
      </c>
      <c r="F218" s="274" t="s">
        <v>294</v>
      </c>
      <c r="G218" s="272"/>
      <c r="H218" s="275">
        <v>35.826999999999998</v>
      </c>
      <c r="I218" s="276"/>
      <c r="J218" s="272"/>
      <c r="K218" s="272"/>
      <c r="L218" s="277"/>
      <c r="M218" s="278"/>
      <c r="N218" s="279"/>
      <c r="O218" s="279"/>
      <c r="P218" s="279"/>
      <c r="Q218" s="279"/>
      <c r="R218" s="279"/>
      <c r="S218" s="279"/>
      <c r="T218" s="280"/>
      <c r="U218" s="14"/>
      <c r="V218" s="14"/>
      <c r="W218" s="14"/>
      <c r="X218" s="14"/>
      <c r="Y218" s="14"/>
      <c r="Z218" s="14"/>
      <c r="AA218" s="14"/>
      <c r="AB218" s="14"/>
      <c r="AC218" s="14"/>
      <c r="AD218" s="14"/>
      <c r="AE218" s="14"/>
      <c r="AT218" s="281" t="s">
        <v>174</v>
      </c>
      <c r="AU218" s="281" t="s">
        <v>82</v>
      </c>
      <c r="AV218" s="14" t="s">
        <v>82</v>
      </c>
      <c r="AW218" s="14" t="s">
        <v>30</v>
      </c>
      <c r="AX218" s="14" t="s">
        <v>80</v>
      </c>
      <c r="AY218" s="281" t="s">
        <v>161</v>
      </c>
    </row>
    <row r="219" s="2" customFormat="1" ht="16.5" customHeight="1">
      <c r="A219" s="38"/>
      <c r="B219" s="39"/>
      <c r="C219" s="293" t="s">
        <v>295</v>
      </c>
      <c r="D219" s="293" t="s">
        <v>296</v>
      </c>
      <c r="E219" s="294" t="s">
        <v>297</v>
      </c>
      <c r="F219" s="295" t="s">
        <v>298</v>
      </c>
      <c r="G219" s="296" t="s">
        <v>282</v>
      </c>
      <c r="H219" s="297">
        <v>64.489000000000004</v>
      </c>
      <c r="I219" s="298"/>
      <c r="J219" s="299">
        <f>ROUND(I219*H219,2)</f>
        <v>0</v>
      </c>
      <c r="K219" s="295" t="s">
        <v>167</v>
      </c>
      <c r="L219" s="300"/>
      <c r="M219" s="301" t="s">
        <v>1</v>
      </c>
      <c r="N219" s="302" t="s">
        <v>38</v>
      </c>
      <c r="O219" s="91"/>
      <c r="P219" s="252">
        <f>O219*H219</f>
        <v>0</v>
      </c>
      <c r="Q219" s="252">
        <v>1</v>
      </c>
      <c r="R219" s="252">
        <f>Q219*H219</f>
        <v>64.489000000000004</v>
      </c>
      <c r="S219" s="252">
        <v>0</v>
      </c>
      <c r="T219" s="253">
        <f>S219*H219</f>
        <v>0</v>
      </c>
      <c r="U219" s="38"/>
      <c r="V219" s="38"/>
      <c r="W219" s="38"/>
      <c r="X219" s="38"/>
      <c r="Y219" s="38"/>
      <c r="Z219" s="38"/>
      <c r="AA219" s="38"/>
      <c r="AB219" s="38"/>
      <c r="AC219" s="38"/>
      <c r="AD219" s="38"/>
      <c r="AE219" s="38"/>
      <c r="AR219" s="254" t="s">
        <v>227</v>
      </c>
      <c r="AT219" s="254" t="s">
        <v>296</v>
      </c>
      <c r="AU219" s="254" t="s">
        <v>82</v>
      </c>
      <c r="AY219" s="17" t="s">
        <v>161</v>
      </c>
      <c r="BE219" s="255">
        <f>IF(N219="základní",J219,0)</f>
        <v>0</v>
      </c>
      <c r="BF219" s="255">
        <f>IF(N219="snížená",J219,0)</f>
        <v>0</v>
      </c>
      <c r="BG219" s="255">
        <f>IF(N219="zákl. přenesená",J219,0)</f>
        <v>0</v>
      </c>
      <c r="BH219" s="255">
        <f>IF(N219="sníž. přenesená",J219,0)</f>
        <v>0</v>
      </c>
      <c r="BI219" s="255">
        <f>IF(N219="nulová",J219,0)</f>
        <v>0</v>
      </c>
      <c r="BJ219" s="17" t="s">
        <v>80</v>
      </c>
      <c r="BK219" s="255">
        <f>ROUND(I219*H219,2)</f>
        <v>0</v>
      </c>
      <c r="BL219" s="17" t="s">
        <v>168</v>
      </c>
      <c r="BM219" s="254" t="s">
        <v>299</v>
      </c>
    </row>
    <row r="220" s="2" customFormat="1">
      <c r="A220" s="38"/>
      <c r="B220" s="39"/>
      <c r="C220" s="40"/>
      <c r="D220" s="256" t="s">
        <v>170</v>
      </c>
      <c r="E220" s="40"/>
      <c r="F220" s="257" t="s">
        <v>298</v>
      </c>
      <c r="G220" s="40"/>
      <c r="H220" s="40"/>
      <c r="I220" s="154"/>
      <c r="J220" s="40"/>
      <c r="K220" s="40"/>
      <c r="L220" s="44"/>
      <c r="M220" s="258"/>
      <c r="N220" s="259"/>
      <c r="O220" s="91"/>
      <c r="P220" s="91"/>
      <c r="Q220" s="91"/>
      <c r="R220" s="91"/>
      <c r="S220" s="91"/>
      <c r="T220" s="92"/>
      <c r="U220" s="38"/>
      <c r="V220" s="38"/>
      <c r="W220" s="38"/>
      <c r="X220" s="38"/>
      <c r="Y220" s="38"/>
      <c r="Z220" s="38"/>
      <c r="AA220" s="38"/>
      <c r="AB220" s="38"/>
      <c r="AC220" s="38"/>
      <c r="AD220" s="38"/>
      <c r="AE220" s="38"/>
      <c r="AT220" s="17" t="s">
        <v>170</v>
      </c>
      <c r="AU220" s="17" t="s">
        <v>82</v>
      </c>
    </row>
    <row r="221" s="14" customFormat="1">
      <c r="A221" s="14"/>
      <c r="B221" s="271"/>
      <c r="C221" s="272"/>
      <c r="D221" s="256" t="s">
        <v>174</v>
      </c>
      <c r="E221" s="273" t="s">
        <v>1</v>
      </c>
      <c r="F221" s="274" t="s">
        <v>300</v>
      </c>
      <c r="G221" s="272"/>
      <c r="H221" s="275">
        <v>64.489000000000004</v>
      </c>
      <c r="I221" s="276"/>
      <c r="J221" s="272"/>
      <c r="K221" s="272"/>
      <c r="L221" s="277"/>
      <c r="M221" s="278"/>
      <c r="N221" s="279"/>
      <c r="O221" s="279"/>
      <c r="P221" s="279"/>
      <c r="Q221" s="279"/>
      <c r="R221" s="279"/>
      <c r="S221" s="279"/>
      <c r="T221" s="280"/>
      <c r="U221" s="14"/>
      <c r="V221" s="14"/>
      <c r="W221" s="14"/>
      <c r="X221" s="14"/>
      <c r="Y221" s="14"/>
      <c r="Z221" s="14"/>
      <c r="AA221" s="14"/>
      <c r="AB221" s="14"/>
      <c r="AC221" s="14"/>
      <c r="AD221" s="14"/>
      <c r="AE221" s="14"/>
      <c r="AT221" s="281" t="s">
        <v>174</v>
      </c>
      <c r="AU221" s="281" t="s">
        <v>82</v>
      </c>
      <c r="AV221" s="14" t="s">
        <v>82</v>
      </c>
      <c r="AW221" s="14" t="s">
        <v>30</v>
      </c>
      <c r="AX221" s="14" t="s">
        <v>80</v>
      </c>
      <c r="AY221" s="281" t="s">
        <v>161</v>
      </c>
    </row>
    <row r="222" s="2" customFormat="1" ht="16.5" customHeight="1">
      <c r="A222" s="38"/>
      <c r="B222" s="39"/>
      <c r="C222" s="243" t="s">
        <v>301</v>
      </c>
      <c r="D222" s="243" t="s">
        <v>163</v>
      </c>
      <c r="E222" s="244" t="s">
        <v>302</v>
      </c>
      <c r="F222" s="245" t="s">
        <v>303</v>
      </c>
      <c r="G222" s="246" t="s">
        <v>166</v>
      </c>
      <c r="H222" s="247">
        <v>60.299999999999997</v>
      </c>
      <c r="I222" s="248"/>
      <c r="J222" s="249">
        <f>ROUND(I222*H222,2)</f>
        <v>0</v>
      </c>
      <c r="K222" s="245" t="s">
        <v>167</v>
      </c>
      <c r="L222" s="44"/>
      <c r="M222" s="250" t="s">
        <v>1</v>
      </c>
      <c r="N222" s="251" t="s">
        <v>38</v>
      </c>
      <c r="O222" s="91"/>
      <c r="P222" s="252">
        <f>O222*H222</f>
        <v>0</v>
      </c>
      <c r="Q222" s="252">
        <v>0</v>
      </c>
      <c r="R222" s="252">
        <f>Q222*H222</f>
        <v>0</v>
      </c>
      <c r="S222" s="252">
        <v>0</v>
      </c>
      <c r="T222" s="253">
        <f>S222*H222</f>
        <v>0</v>
      </c>
      <c r="U222" s="38"/>
      <c r="V222" s="38"/>
      <c r="W222" s="38"/>
      <c r="X222" s="38"/>
      <c r="Y222" s="38"/>
      <c r="Z222" s="38"/>
      <c r="AA222" s="38"/>
      <c r="AB222" s="38"/>
      <c r="AC222" s="38"/>
      <c r="AD222" s="38"/>
      <c r="AE222" s="38"/>
      <c r="AR222" s="254" t="s">
        <v>168</v>
      </c>
      <c r="AT222" s="254" t="s">
        <v>163</v>
      </c>
      <c r="AU222" s="254" t="s">
        <v>82</v>
      </c>
      <c r="AY222" s="17" t="s">
        <v>161</v>
      </c>
      <c r="BE222" s="255">
        <f>IF(N222="základní",J222,0)</f>
        <v>0</v>
      </c>
      <c r="BF222" s="255">
        <f>IF(N222="snížená",J222,0)</f>
        <v>0</v>
      </c>
      <c r="BG222" s="255">
        <f>IF(N222="zákl. přenesená",J222,0)</f>
        <v>0</v>
      </c>
      <c r="BH222" s="255">
        <f>IF(N222="sníž. přenesená",J222,0)</f>
        <v>0</v>
      </c>
      <c r="BI222" s="255">
        <f>IF(N222="nulová",J222,0)</f>
        <v>0</v>
      </c>
      <c r="BJ222" s="17" t="s">
        <v>80</v>
      </c>
      <c r="BK222" s="255">
        <f>ROUND(I222*H222,2)</f>
        <v>0</v>
      </c>
      <c r="BL222" s="17" t="s">
        <v>168</v>
      </c>
      <c r="BM222" s="254" t="s">
        <v>304</v>
      </c>
    </row>
    <row r="223" s="2" customFormat="1">
      <c r="A223" s="38"/>
      <c r="B223" s="39"/>
      <c r="C223" s="40"/>
      <c r="D223" s="256" t="s">
        <v>170</v>
      </c>
      <c r="E223" s="40"/>
      <c r="F223" s="257" t="s">
        <v>305</v>
      </c>
      <c r="G223" s="40"/>
      <c r="H223" s="40"/>
      <c r="I223" s="154"/>
      <c r="J223" s="40"/>
      <c r="K223" s="40"/>
      <c r="L223" s="44"/>
      <c r="M223" s="258"/>
      <c r="N223" s="259"/>
      <c r="O223" s="91"/>
      <c r="P223" s="91"/>
      <c r="Q223" s="91"/>
      <c r="R223" s="91"/>
      <c r="S223" s="91"/>
      <c r="T223" s="92"/>
      <c r="U223" s="38"/>
      <c r="V223" s="38"/>
      <c r="W223" s="38"/>
      <c r="X223" s="38"/>
      <c r="Y223" s="38"/>
      <c r="Z223" s="38"/>
      <c r="AA223" s="38"/>
      <c r="AB223" s="38"/>
      <c r="AC223" s="38"/>
      <c r="AD223" s="38"/>
      <c r="AE223" s="38"/>
      <c r="AT223" s="17" t="s">
        <v>170</v>
      </c>
      <c r="AU223" s="17" t="s">
        <v>82</v>
      </c>
    </row>
    <row r="224" s="2" customFormat="1">
      <c r="A224" s="38"/>
      <c r="B224" s="39"/>
      <c r="C224" s="40"/>
      <c r="D224" s="256" t="s">
        <v>172</v>
      </c>
      <c r="E224" s="40"/>
      <c r="F224" s="260" t="s">
        <v>306</v>
      </c>
      <c r="G224" s="40"/>
      <c r="H224" s="40"/>
      <c r="I224" s="154"/>
      <c r="J224" s="40"/>
      <c r="K224" s="40"/>
      <c r="L224" s="44"/>
      <c r="M224" s="258"/>
      <c r="N224" s="259"/>
      <c r="O224" s="91"/>
      <c r="P224" s="91"/>
      <c r="Q224" s="91"/>
      <c r="R224" s="91"/>
      <c r="S224" s="91"/>
      <c r="T224" s="92"/>
      <c r="U224" s="38"/>
      <c r="V224" s="38"/>
      <c r="W224" s="38"/>
      <c r="X224" s="38"/>
      <c r="Y224" s="38"/>
      <c r="Z224" s="38"/>
      <c r="AA224" s="38"/>
      <c r="AB224" s="38"/>
      <c r="AC224" s="38"/>
      <c r="AD224" s="38"/>
      <c r="AE224" s="38"/>
      <c r="AT224" s="17" t="s">
        <v>172</v>
      </c>
      <c r="AU224" s="17" t="s">
        <v>82</v>
      </c>
    </row>
    <row r="225" s="14" customFormat="1">
      <c r="A225" s="14"/>
      <c r="B225" s="271"/>
      <c r="C225" s="272"/>
      <c r="D225" s="256" t="s">
        <v>174</v>
      </c>
      <c r="E225" s="273" t="s">
        <v>1</v>
      </c>
      <c r="F225" s="274" t="s">
        <v>307</v>
      </c>
      <c r="G225" s="272"/>
      <c r="H225" s="275">
        <v>60.299999999999997</v>
      </c>
      <c r="I225" s="276"/>
      <c r="J225" s="272"/>
      <c r="K225" s="272"/>
      <c r="L225" s="277"/>
      <c r="M225" s="278"/>
      <c r="N225" s="279"/>
      <c r="O225" s="279"/>
      <c r="P225" s="279"/>
      <c r="Q225" s="279"/>
      <c r="R225" s="279"/>
      <c r="S225" s="279"/>
      <c r="T225" s="280"/>
      <c r="U225" s="14"/>
      <c r="V225" s="14"/>
      <c r="W225" s="14"/>
      <c r="X225" s="14"/>
      <c r="Y225" s="14"/>
      <c r="Z225" s="14"/>
      <c r="AA225" s="14"/>
      <c r="AB225" s="14"/>
      <c r="AC225" s="14"/>
      <c r="AD225" s="14"/>
      <c r="AE225" s="14"/>
      <c r="AT225" s="281" t="s">
        <v>174</v>
      </c>
      <c r="AU225" s="281" t="s">
        <v>82</v>
      </c>
      <c r="AV225" s="14" t="s">
        <v>82</v>
      </c>
      <c r="AW225" s="14" t="s">
        <v>30</v>
      </c>
      <c r="AX225" s="14" t="s">
        <v>80</v>
      </c>
      <c r="AY225" s="281" t="s">
        <v>161</v>
      </c>
    </row>
    <row r="226" s="2" customFormat="1" ht="24" customHeight="1">
      <c r="A226" s="38"/>
      <c r="B226" s="39"/>
      <c r="C226" s="243" t="s">
        <v>308</v>
      </c>
      <c r="D226" s="243" t="s">
        <v>163</v>
      </c>
      <c r="E226" s="244" t="s">
        <v>309</v>
      </c>
      <c r="F226" s="245" t="s">
        <v>310</v>
      </c>
      <c r="G226" s="246" t="s">
        <v>166</v>
      </c>
      <c r="H226" s="247">
        <v>320</v>
      </c>
      <c r="I226" s="248"/>
      <c r="J226" s="249">
        <f>ROUND(I226*H226,2)</f>
        <v>0</v>
      </c>
      <c r="K226" s="245" t="s">
        <v>167</v>
      </c>
      <c r="L226" s="44"/>
      <c r="M226" s="250" t="s">
        <v>1</v>
      </c>
      <c r="N226" s="251" t="s">
        <v>38</v>
      </c>
      <c r="O226" s="91"/>
      <c r="P226" s="252">
        <f>O226*H226</f>
        <v>0</v>
      </c>
      <c r="Q226" s="252">
        <v>0</v>
      </c>
      <c r="R226" s="252">
        <f>Q226*H226</f>
        <v>0</v>
      </c>
      <c r="S226" s="252">
        <v>0</v>
      </c>
      <c r="T226" s="253">
        <f>S226*H226</f>
        <v>0</v>
      </c>
      <c r="U226" s="38"/>
      <c r="V226" s="38"/>
      <c r="W226" s="38"/>
      <c r="X226" s="38"/>
      <c r="Y226" s="38"/>
      <c r="Z226" s="38"/>
      <c r="AA226" s="38"/>
      <c r="AB226" s="38"/>
      <c r="AC226" s="38"/>
      <c r="AD226" s="38"/>
      <c r="AE226" s="38"/>
      <c r="AR226" s="254" t="s">
        <v>168</v>
      </c>
      <c r="AT226" s="254" t="s">
        <v>163</v>
      </c>
      <c r="AU226" s="254" t="s">
        <v>82</v>
      </c>
      <c r="AY226" s="17" t="s">
        <v>161</v>
      </c>
      <c r="BE226" s="255">
        <f>IF(N226="základní",J226,0)</f>
        <v>0</v>
      </c>
      <c r="BF226" s="255">
        <f>IF(N226="snížená",J226,0)</f>
        <v>0</v>
      </c>
      <c r="BG226" s="255">
        <f>IF(N226="zákl. přenesená",J226,0)</f>
        <v>0</v>
      </c>
      <c r="BH226" s="255">
        <f>IF(N226="sníž. přenesená",J226,0)</f>
        <v>0</v>
      </c>
      <c r="BI226" s="255">
        <f>IF(N226="nulová",J226,0)</f>
        <v>0</v>
      </c>
      <c r="BJ226" s="17" t="s">
        <v>80</v>
      </c>
      <c r="BK226" s="255">
        <f>ROUND(I226*H226,2)</f>
        <v>0</v>
      </c>
      <c r="BL226" s="17" t="s">
        <v>168</v>
      </c>
      <c r="BM226" s="254" t="s">
        <v>311</v>
      </c>
    </row>
    <row r="227" s="2" customFormat="1">
      <c r="A227" s="38"/>
      <c r="B227" s="39"/>
      <c r="C227" s="40"/>
      <c r="D227" s="256" t="s">
        <v>170</v>
      </c>
      <c r="E227" s="40"/>
      <c r="F227" s="257" t="s">
        <v>312</v>
      </c>
      <c r="G227" s="40"/>
      <c r="H227" s="40"/>
      <c r="I227" s="154"/>
      <c r="J227" s="40"/>
      <c r="K227" s="40"/>
      <c r="L227" s="44"/>
      <c r="M227" s="258"/>
      <c r="N227" s="259"/>
      <c r="O227" s="91"/>
      <c r="P227" s="91"/>
      <c r="Q227" s="91"/>
      <c r="R227" s="91"/>
      <c r="S227" s="91"/>
      <c r="T227" s="92"/>
      <c r="U227" s="38"/>
      <c r="V227" s="38"/>
      <c r="W227" s="38"/>
      <c r="X227" s="38"/>
      <c r="Y227" s="38"/>
      <c r="Z227" s="38"/>
      <c r="AA227" s="38"/>
      <c r="AB227" s="38"/>
      <c r="AC227" s="38"/>
      <c r="AD227" s="38"/>
      <c r="AE227" s="38"/>
      <c r="AT227" s="17" t="s">
        <v>170</v>
      </c>
      <c r="AU227" s="17" t="s">
        <v>82</v>
      </c>
    </row>
    <row r="228" s="2" customFormat="1">
      <c r="A228" s="38"/>
      <c r="B228" s="39"/>
      <c r="C228" s="40"/>
      <c r="D228" s="256" t="s">
        <v>172</v>
      </c>
      <c r="E228" s="40"/>
      <c r="F228" s="260" t="s">
        <v>313</v>
      </c>
      <c r="G228" s="40"/>
      <c r="H228" s="40"/>
      <c r="I228" s="154"/>
      <c r="J228" s="40"/>
      <c r="K228" s="40"/>
      <c r="L228" s="44"/>
      <c r="M228" s="258"/>
      <c r="N228" s="259"/>
      <c r="O228" s="91"/>
      <c r="P228" s="91"/>
      <c r="Q228" s="91"/>
      <c r="R228" s="91"/>
      <c r="S228" s="91"/>
      <c r="T228" s="92"/>
      <c r="U228" s="38"/>
      <c r="V228" s="38"/>
      <c r="W228" s="38"/>
      <c r="X228" s="38"/>
      <c r="Y228" s="38"/>
      <c r="Z228" s="38"/>
      <c r="AA228" s="38"/>
      <c r="AB228" s="38"/>
      <c r="AC228" s="38"/>
      <c r="AD228" s="38"/>
      <c r="AE228" s="38"/>
      <c r="AT228" s="17" t="s">
        <v>172</v>
      </c>
      <c r="AU228" s="17" t="s">
        <v>82</v>
      </c>
    </row>
    <row r="229" s="14" customFormat="1">
      <c r="A229" s="14"/>
      <c r="B229" s="271"/>
      <c r="C229" s="272"/>
      <c r="D229" s="256" t="s">
        <v>174</v>
      </c>
      <c r="E229" s="273" t="s">
        <v>1</v>
      </c>
      <c r="F229" s="274" t="s">
        <v>314</v>
      </c>
      <c r="G229" s="272"/>
      <c r="H229" s="275">
        <v>320</v>
      </c>
      <c r="I229" s="276"/>
      <c r="J229" s="272"/>
      <c r="K229" s="272"/>
      <c r="L229" s="277"/>
      <c r="M229" s="278"/>
      <c r="N229" s="279"/>
      <c r="O229" s="279"/>
      <c r="P229" s="279"/>
      <c r="Q229" s="279"/>
      <c r="R229" s="279"/>
      <c r="S229" s="279"/>
      <c r="T229" s="280"/>
      <c r="U229" s="14"/>
      <c r="V229" s="14"/>
      <c r="W229" s="14"/>
      <c r="X229" s="14"/>
      <c r="Y229" s="14"/>
      <c r="Z229" s="14"/>
      <c r="AA229" s="14"/>
      <c r="AB229" s="14"/>
      <c r="AC229" s="14"/>
      <c r="AD229" s="14"/>
      <c r="AE229" s="14"/>
      <c r="AT229" s="281" t="s">
        <v>174</v>
      </c>
      <c r="AU229" s="281" t="s">
        <v>82</v>
      </c>
      <c r="AV229" s="14" t="s">
        <v>82</v>
      </c>
      <c r="AW229" s="14" t="s">
        <v>30</v>
      </c>
      <c r="AX229" s="14" t="s">
        <v>80</v>
      </c>
      <c r="AY229" s="281" t="s">
        <v>161</v>
      </c>
    </row>
    <row r="230" s="2" customFormat="1" ht="16.5" customHeight="1">
      <c r="A230" s="38"/>
      <c r="B230" s="39"/>
      <c r="C230" s="293" t="s">
        <v>7</v>
      </c>
      <c r="D230" s="293" t="s">
        <v>296</v>
      </c>
      <c r="E230" s="294" t="s">
        <v>315</v>
      </c>
      <c r="F230" s="295" t="s">
        <v>316</v>
      </c>
      <c r="G230" s="296" t="s">
        <v>317</v>
      </c>
      <c r="H230" s="297">
        <v>9.5999999999999996</v>
      </c>
      <c r="I230" s="298"/>
      <c r="J230" s="299">
        <f>ROUND(I230*H230,2)</f>
        <v>0</v>
      </c>
      <c r="K230" s="295" t="s">
        <v>167</v>
      </c>
      <c r="L230" s="300"/>
      <c r="M230" s="301" t="s">
        <v>1</v>
      </c>
      <c r="N230" s="302" t="s">
        <v>38</v>
      </c>
      <c r="O230" s="91"/>
      <c r="P230" s="252">
        <f>O230*H230</f>
        <v>0</v>
      </c>
      <c r="Q230" s="252">
        <v>0.001</v>
      </c>
      <c r="R230" s="252">
        <f>Q230*H230</f>
        <v>0.0095999999999999992</v>
      </c>
      <c r="S230" s="252">
        <v>0</v>
      </c>
      <c r="T230" s="253">
        <f>S230*H230</f>
        <v>0</v>
      </c>
      <c r="U230" s="38"/>
      <c r="V230" s="38"/>
      <c r="W230" s="38"/>
      <c r="X230" s="38"/>
      <c r="Y230" s="38"/>
      <c r="Z230" s="38"/>
      <c r="AA230" s="38"/>
      <c r="AB230" s="38"/>
      <c r="AC230" s="38"/>
      <c r="AD230" s="38"/>
      <c r="AE230" s="38"/>
      <c r="AR230" s="254" t="s">
        <v>227</v>
      </c>
      <c r="AT230" s="254" t="s">
        <v>296</v>
      </c>
      <c r="AU230" s="254" t="s">
        <v>82</v>
      </c>
      <c r="AY230" s="17" t="s">
        <v>161</v>
      </c>
      <c r="BE230" s="255">
        <f>IF(N230="základní",J230,0)</f>
        <v>0</v>
      </c>
      <c r="BF230" s="255">
        <f>IF(N230="snížená",J230,0)</f>
        <v>0</v>
      </c>
      <c r="BG230" s="255">
        <f>IF(N230="zákl. přenesená",J230,0)</f>
        <v>0</v>
      </c>
      <c r="BH230" s="255">
        <f>IF(N230="sníž. přenesená",J230,0)</f>
        <v>0</v>
      </c>
      <c r="BI230" s="255">
        <f>IF(N230="nulová",J230,0)</f>
        <v>0</v>
      </c>
      <c r="BJ230" s="17" t="s">
        <v>80</v>
      </c>
      <c r="BK230" s="255">
        <f>ROUND(I230*H230,2)</f>
        <v>0</v>
      </c>
      <c r="BL230" s="17" t="s">
        <v>168</v>
      </c>
      <c r="BM230" s="254" t="s">
        <v>318</v>
      </c>
    </row>
    <row r="231" s="2" customFormat="1">
      <c r="A231" s="38"/>
      <c r="B231" s="39"/>
      <c r="C231" s="40"/>
      <c r="D231" s="256" t="s">
        <v>170</v>
      </c>
      <c r="E231" s="40"/>
      <c r="F231" s="257" t="s">
        <v>316</v>
      </c>
      <c r="G231" s="40"/>
      <c r="H231" s="40"/>
      <c r="I231" s="154"/>
      <c r="J231" s="40"/>
      <c r="K231" s="40"/>
      <c r="L231" s="44"/>
      <c r="M231" s="258"/>
      <c r="N231" s="259"/>
      <c r="O231" s="91"/>
      <c r="P231" s="91"/>
      <c r="Q231" s="91"/>
      <c r="R231" s="91"/>
      <c r="S231" s="91"/>
      <c r="T231" s="92"/>
      <c r="U231" s="38"/>
      <c r="V231" s="38"/>
      <c r="W231" s="38"/>
      <c r="X231" s="38"/>
      <c r="Y231" s="38"/>
      <c r="Z231" s="38"/>
      <c r="AA231" s="38"/>
      <c r="AB231" s="38"/>
      <c r="AC231" s="38"/>
      <c r="AD231" s="38"/>
      <c r="AE231" s="38"/>
      <c r="AT231" s="17" t="s">
        <v>170</v>
      </c>
      <c r="AU231" s="17" t="s">
        <v>82</v>
      </c>
    </row>
    <row r="232" s="14" customFormat="1">
      <c r="A232" s="14"/>
      <c r="B232" s="271"/>
      <c r="C232" s="272"/>
      <c r="D232" s="256" t="s">
        <v>174</v>
      </c>
      <c r="E232" s="273" t="s">
        <v>1</v>
      </c>
      <c r="F232" s="274" t="s">
        <v>319</v>
      </c>
      <c r="G232" s="272"/>
      <c r="H232" s="275">
        <v>9.5999999999999996</v>
      </c>
      <c r="I232" s="276"/>
      <c r="J232" s="272"/>
      <c r="K232" s="272"/>
      <c r="L232" s="277"/>
      <c r="M232" s="278"/>
      <c r="N232" s="279"/>
      <c r="O232" s="279"/>
      <c r="P232" s="279"/>
      <c r="Q232" s="279"/>
      <c r="R232" s="279"/>
      <c r="S232" s="279"/>
      <c r="T232" s="280"/>
      <c r="U232" s="14"/>
      <c r="V232" s="14"/>
      <c r="W232" s="14"/>
      <c r="X232" s="14"/>
      <c r="Y232" s="14"/>
      <c r="Z232" s="14"/>
      <c r="AA232" s="14"/>
      <c r="AB232" s="14"/>
      <c r="AC232" s="14"/>
      <c r="AD232" s="14"/>
      <c r="AE232" s="14"/>
      <c r="AT232" s="281" t="s">
        <v>174</v>
      </c>
      <c r="AU232" s="281" t="s">
        <v>82</v>
      </c>
      <c r="AV232" s="14" t="s">
        <v>82</v>
      </c>
      <c r="AW232" s="14" t="s">
        <v>30</v>
      </c>
      <c r="AX232" s="14" t="s">
        <v>80</v>
      </c>
      <c r="AY232" s="281" t="s">
        <v>161</v>
      </c>
    </row>
    <row r="233" s="2" customFormat="1" ht="16.5" customHeight="1">
      <c r="A233" s="38"/>
      <c r="B233" s="39"/>
      <c r="C233" s="243" t="s">
        <v>320</v>
      </c>
      <c r="D233" s="243" t="s">
        <v>163</v>
      </c>
      <c r="E233" s="244" t="s">
        <v>321</v>
      </c>
      <c r="F233" s="245" t="s">
        <v>322</v>
      </c>
      <c r="G233" s="246" t="s">
        <v>166</v>
      </c>
      <c r="H233" s="247">
        <v>320</v>
      </c>
      <c r="I233" s="248"/>
      <c r="J233" s="249">
        <f>ROUND(I233*H233,2)</f>
        <v>0</v>
      </c>
      <c r="K233" s="245" t="s">
        <v>167</v>
      </c>
      <c r="L233" s="44"/>
      <c r="M233" s="250" t="s">
        <v>1</v>
      </c>
      <c r="N233" s="251" t="s">
        <v>38</v>
      </c>
      <c r="O233" s="91"/>
      <c r="P233" s="252">
        <f>O233*H233</f>
        <v>0</v>
      </c>
      <c r="Q233" s="252">
        <v>0</v>
      </c>
      <c r="R233" s="252">
        <f>Q233*H233</f>
        <v>0</v>
      </c>
      <c r="S233" s="252">
        <v>0</v>
      </c>
      <c r="T233" s="253">
        <f>S233*H233</f>
        <v>0</v>
      </c>
      <c r="U233" s="38"/>
      <c r="V233" s="38"/>
      <c r="W233" s="38"/>
      <c r="X233" s="38"/>
      <c r="Y233" s="38"/>
      <c r="Z233" s="38"/>
      <c r="AA233" s="38"/>
      <c r="AB233" s="38"/>
      <c r="AC233" s="38"/>
      <c r="AD233" s="38"/>
      <c r="AE233" s="38"/>
      <c r="AR233" s="254" t="s">
        <v>168</v>
      </c>
      <c r="AT233" s="254" t="s">
        <v>163</v>
      </c>
      <c r="AU233" s="254" t="s">
        <v>82</v>
      </c>
      <c r="AY233" s="17" t="s">
        <v>161</v>
      </c>
      <c r="BE233" s="255">
        <f>IF(N233="základní",J233,0)</f>
        <v>0</v>
      </c>
      <c r="BF233" s="255">
        <f>IF(N233="snížená",J233,0)</f>
        <v>0</v>
      </c>
      <c r="BG233" s="255">
        <f>IF(N233="zákl. přenesená",J233,0)</f>
        <v>0</v>
      </c>
      <c r="BH233" s="255">
        <f>IF(N233="sníž. přenesená",J233,0)</f>
        <v>0</v>
      </c>
      <c r="BI233" s="255">
        <f>IF(N233="nulová",J233,0)</f>
        <v>0</v>
      </c>
      <c r="BJ233" s="17" t="s">
        <v>80</v>
      </c>
      <c r="BK233" s="255">
        <f>ROUND(I233*H233,2)</f>
        <v>0</v>
      </c>
      <c r="BL233" s="17" t="s">
        <v>168</v>
      </c>
      <c r="BM233" s="254" t="s">
        <v>323</v>
      </c>
    </row>
    <row r="234" s="2" customFormat="1">
      <c r="A234" s="38"/>
      <c r="B234" s="39"/>
      <c r="C234" s="40"/>
      <c r="D234" s="256" t="s">
        <v>170</v>
      </c>
      <c r="E234" s="40"/>
      <c r="F234" s="257" t="s">
        <v>324</v>
      </c>
      <c r="G234" s="40"/>
      <c r="H234" s="40"/>
      <c r="I234" s="154"/>
      <c r="J234" s="40"/>
      <c r="K234" s="40"/>
      <c r="L234" s="44"/>
      <c r="M234" s="258"/>
      <c r="N234" s="259"/>
      <c r="O234" s="91"/>
      <c r="P234" s="91"/>
      <c r="Q234" s="91"/>
      <c r="R234" s="91"/>
      <c r="S234" s="91"/>
      <c r="T234" s="92"/>
      <c r="U234" s="38"/>
      <c r="V234" s="38"/>
      <c r="W234" s="38"/>
      <c r="X234" s="38"/>
      <c r="Y234" s="38"/>
      <c r="Z234" s="38"/>
      <c r="AA234" s="38"/>
      <c r="AB234" s="38"/>
      <c r="AC234" s="38"/>
      <c r="AD234" s="38"/>
      <c r="AE234" s="38"/>
      <c r="AT234" s="17" t="s">
        <v>170</v>
      </c>
      <c r="AU234" s="17" t="s">
        <v>82</v>
      </c>
    </row>
    <row r="235" s="2" customFormat="1">
      <c r="A235" s="38"/>
      <c r="B235" s="39"/>
      <c r="C235" s="40"/>
      <c r="D235" s="256" t="s">
        <v>172</v>
      </c>
      <c r="E235" s="40"/>
      <c r="F235" s="260" t="s">
        <v>325</v>
      </c>
      <c r="G235" s="40"/>
      <c r="H235" s="40"/>
      <c r="I235" s="154"/>
      <c r="J235" s="40"/>
      <c r="K235" s="40"/>
      <c r="L235" s="44"/>
      <c r="M235" s="258"/>
      <c r="N235" s="259"/>
      <c r="O235" s="91"/>
      <c r="P235" s="91"/>
      <c r="Q235" s="91"/>
      <c r="R235" s="91"/>
      <c r="S235" s="91"/>
      <c r="T235" s="92"/>
      <c r="U235" s="38"/>
      <c r="V235" s="38"/>
      <c r="W235" s="38"/>
      <c r="X235" s="38"/>
      <c r="Y235" s="38"/>
      <c r="Z235" s="38"/>
      <c r="AA235" s="38"/>
      <c r="AB235" s="38"/>
      <c r="AC235" s="38"/>
      <c r="AD235" s="38"/>
      <c r="AE235" s="38"/>
      <c r="AT235" s="17" t="s">
        <v>172</v>
      </c>
      <c r="AU235" s="17" t="s">
        <v>82</v>
      </c>
    </row>
    <row r="236" s="14" customFormat="1">
      <c r="A236" s="14"/>
      <c r="B236" s="271"/>
      <c r="C236" s="272"/>
      <c r="D236" s="256" t="s">
        <v>174</v>
      </c>
      <c r="E236" s="273" t="s">
        <v>1</v>
      </c>
      <c r="F236" s="274" t="s">
        <v>326</v>
      </c>
      <c r="G236" s="272"/>
      <c r="H236" s="275">
        <v>320</v>
      </c>
      <c r="I236" s="276"/>
      <c r="J236" s="272"/>
      <c r="K236" s="272"/>
      <c r="L236" s="277"/>
      <c r="M236" s="278"/>
      <c r="N236" s="279"/>
      <c r="O236" s="279"/>
      <c r="P236" s="279"/>
      <c r="Q236" s="279"/>
      <c r="R236" s="279"/>
      <c r="S236" s="279"/>
      <c r="T236" s="280"/>
      <c r="U236" s="14"/>
      <c r="V236" s="14"/>
      <c r="W236" s="14"/>
      <c r="X236" s="14"/>
      <c r="Y236" s="14"/>
      <c r="Z236" s="14"/>
      <c r="AA236" s="14"/>
      <c r="AB236" s="14"/>
      <c r="AC236" s="14"/>
      <c r="AD236" s="14"/>
      <c r="AE236" s="14"/>
      <c r="AT236" s="281" t="s">
        <v>174</v>
      </c>
      <c r="AU236" s="281" t="s">
        <v>82</v>
      </c>
      <c r="AV236" s="14" t="s">
        <v>82</v>
      </c>
      <c r="AW236" s="14" t="s">
        <v>30</v>
      </c>
      <c r="AX236" s="14" t="s">
        <v>80</v>
      </c>
      <c r="AY236" s="281" t="s">
        <v>161</v>
      </c>
    </row>
    <row r="237" s="13" customFormat="1">
      <c r="A237" s="13"/>
      <c r="B237" s="261"/>
      <c r="C237" s="262"/>
      <c r="D237" s="256" t="s">
        <v>174</v>
      </c>
      <c r="E237" s="263" t="s">
        <v>1</v>
      </c>
      <c r="F237" s="264" t="s">
        <v>327</v>
      </c>
      <c r="G237" s="262"/>
      <c r="H237" s="263" t="s">
        <v>1</v>
      </c>
      <c r="I237" s="265"/>
      <c r="J237" s="262"/>
      <c r="K237" s="262"/>
      <c r="L237" s="266"/>
      <c r="M237" s="267"/>
      <c r="N237" s="268"/>
      <c r="O237" s="268"/>
      <c r="P237" s="268"/>
      <c r="Q237" s="268"/>
      <c r="R237" s="268"/>
      <c r="S237" s="268"/>
      <c r="T237" s="269"/>
      <c r="U237" s="13"/>
      <c r="V237" s="13"/>
      <c r="W237" s="13"/>
      <c r="X237" s="13"/>
      <c r="Y237" s="13"/>
      <c r="Z237" s="13"/>
      <c r="AA237" s="13"/>
      <c r="AB237" s="13"/>
      <c r="AC237" s="13"/>
      <c r="AD237" s="13"/>
      <c r="AE237" s="13"/>
      <c r="AT237" s="270" t="s">
        <v>174</v>
      </c>
      <c r="AU237" s="270" t="s">
        <v>82</v>
      </c>
      <c r="AV237" s="13" t="s">
        <v>80</v>
      </c>
      <c r="AW237" s="13" t="s">
        <v>30</v>
      </c>
      <c r="AX237" s="13" t="s">
        <v>73</v>
      </c>
      <c r="AY237" s="270" t="s">
        <v>161</v>
      </c>
    </row>
    <row r="238" s="2" customFormat="1" ht="24" customHeight="1">
      <c r="A238" s="38"/>
      <c r="B238" s="39"/>
      <c r="C238" s="243" t="s">
        <v>328</v>
      </c>
      <c r="D238" s="243" t="s">
        <v>163</v>
      </c>
      <c r="E238" s="244" t="s">
        <v>329</v>
      </c>
      <c r="F238" s="245" t="s">
        <v>330</v>
      </c>
      <c r="G238" s="246" t="s">
        <v>166</v>
      </c>
      <c r="H238" s="247">
        <v>320</v>
      </c>
      <c r="I238" s="248"/>
      <c r="J238" s="249">
        <f>ROUND(I238*H238,2)</f>
        <v>0</v>
      </c>
      <c r="K238" s="245" t="s">
        <v>167</v>
      </c>
      <c r="L238" s="44"/>
      <c r="M238" s="250" t="s">
        <v>1</v>
      </c>
      <c r="N238" s="251" t="s">
        <v>38</v>
      </c>
      <c r="O238" s="91"/>
      <c r="P238" s="252">
        <f>O238*H238</f>
        <v>0</v>
      </c>
      <c r="Q238" s="252">
        <v>0</v>
      </c>
      <c r="R238" s="252">
        <f>Q238*H238</f>
        <v>0</v>
      </c>
      <c r="S238" s="252">
        <v>0</v>
      </c>
      <c r="T238" s="253">
        <f>S238*H238</f>
        <v>0</v>
      </c>
      <c r="U238" s="38"/>
      <c r="V238" s="38"/>
      <c r="W238" s="38"/>
      <c r="X238" s="38"/>
      <c r="Y238" s="38"/>
      <c r="Z238" s="38"/>
      <c r="AA238" s="38"/>
      <c r="AB238" s="38"/>
      <c r="AC238" s="38"/>
      <c r="AD238" s="38"/>
      <c r="AE238" s="38"/>
      <c r="AR238" s="254" t="s">
        <v>168</v>
      </c>
      <c r="AT238" s="254" t="s">
        <v>163</v>
      </c>
      <c r="AU238" s="254" t="s">
        <v>82</v>
      </c>
      <c r="AY238" s="17" t="s">
        <v>161</v>
      </c>
      <c r="BE238" s="255">
        <f>IF(N238="základní",J238,0)</f>
        <v>0</v>
      </c>
      <c r="BF238" s="255">
        <f>IF(N238="snížená",J238,0)</f>
        <v>0</v>
      </c>
      <c r="BG238" s="255">
        <f>IF(N238="zákl. přenesená",J238,0)</f>
        <v>0</v>
      </c>
      <c r="BH238" s="255">
        <f>IF(N238="sníž. přenesená",J238,0)</f>
        <v>0</v>
      </c>
      <c r="BI238" s="255">
        <f>IF(N238="nulová",J238,0)</f>
        <v>0</v>
      </c>
      <c r="BJ238" s="17" t="s">
        <v>80</v>
      </c>
      <c r="BK238" s="255">
        <f>ROUND(I238*H238,2)</f>
        <v>0</v>
      </c>
      <c r="BL238" s="17" t="s">
        <v>168</v>
      </c>
      <c r="BM238" s="254" t="s">
        <v>331</v>
      </c>
    </row>
    <row r="239" s="2" customFormat="1">
      <c r="A239" s="38"/>
      <c r="B239" s="39"/>
      <c r="C239" s="40"/>
      <c r="D239" s="256" t="s">
        <v>170</v>
      </c>
      <c r="E239" s="40"/>
      <c r="F239" s="257" t="s">
        <v>332</v>
      </c>
      <c r="G239" s="40"/>
      <c r="H239" s="40"/>
      <c r="I239" s="154"/>
      <c r="J239" s="40"/>
      <c r="K239" s="40"/>
      <c r="L239" s="44"/>
      <c r="M239" s="258"/>
      <c r="N239" s="259"/>
      <c r="O239" s="91"/>
      <c r="P239" s="91"/>
      <c r="Q239" s="91"/>
      <c r="R239" s="91"/>
      <c r="S239" s="91"/>
      <c r="T239" s="92"/>
      <c r="U239" s="38"/>
      <c r="V239" s="38"/>
      <c r="W239" s="38"/>
      <c r="X239" s="38"/>
      <c r="Y239" s="38"/>
      <c r="Z239" s="38"/>
      <c r="AA239" s="38"/>
      <c r="AB239" s="38"/>
      <c r="AC239" s="38"/>
      <c r="AD239" s="38"/>
      <c r="AE239" s="38"/>
      <c r="AT239" s="17" t="s">
        <v>170</v>
      </c>
      <c r="AU239" s="17" t="s">
        <v>82</v>
      </c>
    </row>
    <row r="240" s="2" customFormat="1">
      <c r="A240" s="38"/>
      <c r="B240" s="39"/>
      <c r="C240" s="40"/>
      <c r="D240" s="256" t="s">
        <v>172</v>
      </c>
      <c r="E240" s="40"/>
      <c r="F240" s="260" t="s">
        <v>333</v>
      </c>
      <c r="G240" s="40"/>
      <c r="H240" s="40"/>
      <c r="I240" s="154"/>
      <c r="J240" s="40"/>
      <c r="K240" s="40"/>
      <c r="L240" s="44"/>
      <c r="M240" s="258"/>
      <c r="N240" s="259"/>
      <c r="O240" s="91"/>
      <c r="P240" s="91"/>
      <c r="Q240" s="91"/>
      <c r="R240" s="91"/>
      <c r="S240" s="91"/>
      <c r="T240" s="92"/>
      <c r="U240" s="38"/>
      <c r="V240" s="38"/>
      <c r="W240" s="38"/>
      <c r="X240" s="38"/>
      <c r="Y240" s="38"/>
      <c r="Z240" s="38"/>
      <c r="AA240" s="38"/>
      <c r="AB240" s="38"/>
      <c r="AC240" s="38"/>
      <c r="AD240" s="38"/>
      <c r="AE240" s="38"/>
      <c r="AT240" s="17" t="s">
        <v>172</v>
      </c>
      <c r="AU240" s="17" t="s">
        <v>82</v>
      </c>
    </row>
    <row r="241" s="14" customFormat="1">
      <c r="A241" s="14"/>
      <c r="B241" s="271"/>
      <c r="C241" s="272"/>
      <c r="D241" s="256" t="s">
        <v>174</v>
      </c>
      <c r="E241" s="273" t="s">
        <v>1</v>
      </c>
      <c r="F241" s="274" t="s">
        <v>326</v>
      </c>
      <c r="G241" s="272"/>
      <c r="H241" s="275">
        <v>320</v>
      </c>
      <c r="I241" s="276"/>
      <c r="J241" s="272"/>
      <c r="K241" s="272"/>
      <c r="L241" s="277"/>
      <c r="M241" s="278"/>
      <c r="N241" s="279"/>
      <c r="O241" s="279"/>
      <c r="P241" s="279"/>
      <c r="Q241" s="279"/>
      <c r="R241" s="279"/>
      <c r="S241" s="279"/>
      <c r="T241" s="280"/>
      <c r="U241" s="14"/>
      <c r="V241" s="14"/>
      <c r="W241" s="14"/>
      <c r="X241" s="14"/>
      <c r="Y241" s="14"/>
      <c r="Z241" s="14"/>
      <c r="AA241" s="14"/>
      <c r="AB241" s="14"/>
      <c r="AC241" s="14"/>
      <c r="AD241" s="14"/>
      <c r="AE241" s="14"/>
      <c r="AT241" s="281" t="s">
        <v>174</v>
      </c>
      <c r="AU241" s="281" t="s">
        <v>82</v>
      </c>
      <c r="AV241" s="14" t="s">
        <v>82</v>
      </c>
      <c r="AW241" s="14" t="s">
        <v>30</v>
      </c>
      <c r="AX241" s="14" t="s">
        <v>80</v>
      </c>
      <c r="AY241" s="281" t="s">
        <v>161</v>
      </c>
    </row>
    <row r="242" s="12" customFormat="1" ht="22.8" customHeight="1">
      <c r="A242" s="12"/>
      <c r="B242" s="227"/>
      <c r="C242" s="228"/>
      <c r="D242" s="229" t="s">
        <v>72</v>
      </c>
      <c r="E242" s="241" t="s">
        <v>82</v>
      </c>
      <c r="F242" s="241" t="s">
        <v>334</v>
      </c>
      <c r="G242" s="228"/>
      <c r="H242" s="228"/>
      <c r="I242" s="231"/>
      <c r="J242" s="242">
        <f>BK242</f>
        <v>0</v>
      </c>
      <c r="K242" s="228"/>
      <c r="L242" s="233"/>
      <c r="M242" s="234"/>
      <c r="N242" s="235"/>
      <c r="O242" s="235"/>
      <c r="P242" s="236">
        <f>SUM(P243:P268)</f>
        <v>0</v>
      </c>
      <c r="Q242" s="235"/>
      <c r="R242" s="236">
        <f>SUM(R243:R268)</f>
        <v>415.33866805981995</v>
      </c>
      <c r="S242" s="235"/>
      <c r="T242" s="237">
        <f>SUM(T243:T268)</f>
        <v>0</v>
      </c>
      <c r="U242" s="12"/>
      <c r="V242" s="12"/>
      <c r="W242" s="12"/>
      <c r="X242" s="12"/>
      <c r="Y242" s="12"/>
      <c r="Z242" s="12"/>
      <c r="AA242" s="12"/>
      <c r="AB242" s="12"/>
      <c r="AC242" s="12"/>
      <c r="AD242" s="12"/>
      <c r="AE242" s="12"/>
      <c r="AR242" s="238" t="s">
        <v>80</v>
      </c>
      <c r="AT242" s="239" t="s">
        <v>72</v>
      </c>
      <c r="AU242" s="239" t="s">
        <v>80</v>
      </c>
      <c r="AY242" s="238" t="s">
        <v>161</v>
      </c>
      <c r="BK242" s="240">
        <f>SUM(BK243:BK268)</f>
        <v>0</v>
      </c>
    </row>
    <row r="243" s="2" customFormat="1" ht="24" customHeight="1">
      <c r="A243" s="38"/>
      <c r="B243" s="39"/>
      <c r="C243" s="243" t="s">
        <v>335</v>
      </c>
      <c r="D243" s="243" t="s">
        <v>163</v>
      </c>
      <c r="E243" s="244" t="s">
        <v>336</v>
      </c>
      <c r="F243" s="245" t="s">
        <v>337</v>
      </c>
      <c r="G243" s="246" t="s">
        <v>191</v>
      </c>
      <c r="H243" s="247">
        <v>1169.1600000000001</v>
      </c>
      <c r="I243" s="248"/>
      <c r="J243" s="249">
        <f>ROUND(I243*H243,2)</f>
        <v>0</v>
      </c>
      <c r="K243" s="245" t="s">
        <v>167</v>
      </c>
      <c r="L243" s="44"/>
      <c r="M243" s="250" t="s">
        <v>1</v>
      </c>
      <c r="N243" s="251" t="s">
        <v>38</v>
      </c>
      <c r="O243" s="91"/>
      <c r="P243" s="252">
        <f>O243*H243</f>
        <v>0</v>
      </c>
      <c r="Q243" s="252">
        <v>0.00021657999999999999</v>
      </c>
      <c r="R243" s="252">
        <f>Q243*H243</f>
        <v>0.25321667279999999</v>
      </c>
      <c r="S243" s="252">
        <v>0</v>
      </c>
      <c r="T243" s="253">
        <f>S243*H243</f>
        <v>0</v>
      </c>
      <c r="U243" s="38"/>
      <c r="V243" s="38"/>
      <c r="W243" s="38"/>
      <c r="X243" s="38"/>
      <c r="Y243" s="38"/>
      <c r="Z243" s="38"/>
      <c r="AA243" s="38"/>
      <c r="AB243" s="38"/>
      <c r="AC243" s="38"/>
      <c r="AD243" s="38"/>
      <c r="AE243" s="38"/>
      <c r="AR243" s="254" t="s">
        <v>168</v>
      </c>
      <c r="AT243" s="254" t="s">
        <v>163</v>
      </c>
      <c r="AU243" s="254" t="s">
        <v>82</v>
      </c>
      <c r="AY243" s="17" t="s">
        <v>161</v>
      </c>
      <c r="BE243" s="255">
        <f>IF(N243="základní",J243,0)</f>
        <v>0</v>
      </c>
      <c r="BF243" s="255">
        <f>IF(N243="snížená",J243,0)</f>
        <v>0</v>
      </c>
      <c r="BG243" s="255">
        <f>IF(N243="zákl. přenesená",J243,0)</f>
        <v>0</v>
      </c>
      <c r="BH243" s="255">
        <f>IF(N243="sníž. přenesená",J243,0)</f>
        <v>0</v>
      </c>
      <c r="BI243" s="255">
        <f>IF(N243="nulová",J243,0)</f>
        <v>0</v>
      </c>
      <c r="BJ243" s="17" t="s">
        <v>80</v>
      </c>
      <c r="BK243" s="255">
        <f>ROUND(I243*H243,2)</f>
        <v>0</v>
      </c>
      <c r="BL243" s="17" t="s">
        <v>168</v>
      </c>
      <c r="BM243" s="254" t="s">
        <v>338</v>
      </c>
    </row>
    <row r="244" s="2" customFormat="1">
      <c r="A244" s="38"/>
      <c r="B244" s="39"/>
      <c r="C244" s="40"/>
      <c r="D244" s="256" t="s">
        <v>170</v>
      </c>
      <c r="E244" s="40"/>
      <c r="F244" s="257" t="s">
        <v>339</v>
      </c>
      <c r="G244" s="40"/>
      <c r="H244" s="40"/>
      <c r="I244" s="154"/>
      <c r="J244" s="40"/>
      <c r="K244" s="40"/>
      <c r="L244" s="44"/>
      <c r="M244" s="258"/>
      <c r="N244" s="259"/>
      <c r="O244" s="91"/>
      <c r="P244" s="91"/>
      <c r="Q244" s="91"/>
      <c r="R244" s="91"/>
      <c r="S244" s="91"/>
      <c r="T244" s="92"/>
      <c r="U244" s="38"/>
      <c r="V244" s="38"/>
      <c r="W244" s="38"/>
      <c r="X244" s="38"/>
      <c r="Y244" s="38"/>
      <c r="Z244" s="38"/>
      <c r="AA244" s="38"/>
      <c r="AB244" s="38"/>
      <c r="AC244" s="38"/>
      <c r="AD244" s="38"/>
      <c r="AE244" s="38"/>
      <c r="AT244" s="17" t="s">
        <v>170</v>
      </c>
      <c r="AU244" s="17" t="s">
        <v>82</v>
      </c>
    </row>
    <row r="245" s="14" customFormat="1">
      <c r="A245" s="14"/>
      <c r="B245" s="271"/>
      <c r="C245" s="272"/>
      <c r="D245" s="256" t="s">
        <v>174</v>
      </c>
      <c r="E245" s="273" t="s">
        <v>1</v>
      </c>
      <c r="F245" s="274" t="s">
        <v>340</v>
      </c>
      <c r="G245" s="272"/>
      <c r="H245" s="275">
        <v>726.15999999999997</v>
      </c>
      <c r="I245" s="276"/>
      <c r="J245" s="272"/>
      <c r="K245" s="272"/>
      <c r="L245" s="277"/>
      <c r="M245" s="278"/>
      <c r="N245" s="279"/>
      <c r="O245" s="279"/>
      <c r="P245" s="279"/>
      <c r="Q245" s="279"/>
      <c r="R245" s="279"/>
      <c r="S245" s="279"/>
      <c r="T245" s="280"/>
      <c r="U245" s="14"/>
      <c r="V245" s="14"/>
      <c r="W245" s="14"/>
      <c r="X245" s="14"/>
      <c r="Y245" s="14"/>
      <c r="Z245" s="14"/>
      <c r="AA245" s="14"/>
      <c r="AB245" s="14"/>
      <c r="AC245" s="14"/>
      <c r="AD245" s="14"/>
      <c r="AE245" s="14"/>
      <c r="AT245" s="281" t="s">
        <v>174</v>
      </c>
      <c r="AU245" s="281" t="s">
        <v>82</v>
      </c>
      <c r="AV245" s="14" t="s">
        <v>82</v>
      </c>
      <c r="AW245" s="14" t="s">
        <v>30</v>
      </c>
      <c r="AX245" s="14" t="s">
        <v>73</v>
      </c>
      <c r="AY245" s="281" t="s">
        <v>161</v>
      </c>
    </row>
    <row r="246" s="14" customFormat="1">
      <c r="A246" s="14"/>
      <c r="B246" s="271"/>
      <c r="C246" s="272"/>
      <c r="D246" s="256" t="s">
        <v>174</v>
      </c>
      <c r="E246" s="273" t="s">
        <v>1</v>
      </c>
      <c r="F246" s="274" t="s">
        <v>341</v>
      </c>
      <c r="G246" s="272"/>
      <c r="H246" s="275">
        <v>443</v>
      </c>
      <c r="I246" s="276"/>
      <c r="J246" s="272"/>
      <c r="K246" s="272"/>
      <c r="L246" s="277"/>
      <c r="M246" s="278"/>
      <c r="N246" s="279"/>
      <c r="O246" s="279"/>
      <c r="P246" s="279"/>
      <c r="Q246" s="279"/>
      <c r="R246" s="279"/>
      <c r="S246" s="279"/>
      <c r="T246" s="280"/>
      <c r="U246" s="14"/>
      <c r="V246" s="14"/>
      <c r="W246" s="14"/>
      <c r="X246" s="14"/>
      <c r="Y246" s="14"/>
      <c r="Z246" s="14"/>
      <c r="AA246" s="14"/>
      <c r="AB246" s="14"/>
      <c r="AC246" s="14"/>
      <c r="AD246" s="14"/>
      <c r="AE246" s="14"/>
      <c r="AT246" s="281" t="s">
        <v>174</v>
      </c>
      <c r="AU246" s="281" t="s">
        <v>82</v>
      </c>
      <c r="AV246" s="14" t="s">
        <v>82</v>
      </c>
      <c r="AW246" s="14" t="s">
        <v>30</v>
      </c>
      <c r="AX246" s="14" t="s">
        <v>73</v>
      </c>
      <c r="AY246" s="281" t="s">
        <v>161</v>
      </c>
    </row>
    <row r="247" s="15" customFormat="1">
      <c r="A247" s="15"/>
      <c r="B247" s="282"/>
      <c r="C247" s="283"/>
      <c r="D247" s="256" t="s">
        <v>174</v>
      </c>
      <c r="E247" s="284" t="s">
        <v>1</v>
      </c>
      <c r="F247" s="285" t="s">
        <v>180</v>
      </c>
      <c r="G247" s="283"/>
      <c r="H247" s="286">
        <v>1169.1600000000001</v>
      </c>
      <c r="I247" s="287"/>
      <c r="J247" s="283"/>
      <c r="K247" s="283"/>
      <c r="L247" s="288"/>
      <c r="M247" s="289"/>
      <c r="N247" s="290"/>
      <c r="O247" s="290"/>
      <c r="P247" s="290"/>
      <c r="Q247" s="290"/>
      <c r="R247" s="290"/>
      <c r="S247" s="290"/>
      <c r="T247" s="291"/>
      <c r="U247" s="15"/>
      <c r="V247" s="15"/>
      <c r="W247" s="15"/>
      <c r="X247" s="15"/>
      <c r="Y247" s="15"/>
      <c r="Z247" s="15"/>
      <c r="AA247" s="15"/>
      <c r="AB247" s="15"/>
      <c r="AC247" s="15"/>
      <c r="AD247" s="15"/>
      <c r="AE247" s="15"/>
      <c r="AT247" s="292" t="s">
        <v>174</v>
      </c>
      <c r="AU247" s="292" t="s">
        <v>82</v>
      </c>
      <c r="AV247" s="15" t="s">
        <v>168</v>
      </c>
      <c r="AW247" s="15" t="s">
        <v>4</v>
      </c>
      <c r="AX247" s="15" t="s">
        <v>80</v>
      </c>
      <c r="AY247" s="292" t="s">
        <v>161</v>
      </c>
    </row>
    <row r="248" s="2" customFormat="1" ht="24" customHeight="1">
      <c r="A248" s="38"/>
      <c r="B248" s="39"/>
      <c r="C248" s="243" t="s">
        <v>342</v>
      </c>
      <c r="D248" s="243" t="s">
        <v>163</v>
      </c>
      <c r="E248" s="244" t="s">
        <v>343</v>
      </c>
      <c r="F248" s="245" t="s">
        <v>344</v>
      </c>
      <c r="G248" s="246" t="s">
        <v>183</v>
      </c>
      <c r="H248" s="247">
        <v>2.4319999999999999</v>
      </c>
      <c r="I248" s="248"/>
      <c r="J248" s="249">
        <f>ROUND(I248*H248,2)</f>
        <v>0</v>
      </c>
      <c r="K248" s="245" t="s">
        <v>167</v>
      </c>
      <c r="L248" s="44"/>
      <c r="M248" s="250" t="s">
        <v>1</v>
      </c>
      <c r="N248" s="251" t="s">
        <v>38</v>
      </c>
      <c r="O248" s="91"/>
      <c r="P248" s="252">
        <f>O248*H248</f>
        <v>0</v>
      </c>
      <c r="Q248" s="252">
        <v>0</v>
      </c>
      <c r="R248" s="252">
        <f>Q248*H248</f>
        <v>0</v>
      </c>
      <c r="S248" s="252">
        <v>0</v>
      </c>
      <c r="T248" s="253">
        <f>S248*H248</f>
        <v>0</v>
      </c>
      <c r="U248" s="38"/>
      <c r="V248" s="38"/>
      <c r="W248" s="38"/>
      <c r="X248" s="38"/>
      <c r="Y248" s="38"/>
      <c r="Z248" s="38"/>
      <c r="AA248" s="38"/>
      <c r="AB248" s="38"/>
      <c r="AC248" s="38"/>
      <c r="AD248" s="38"/>
      <c r="AE248" s="38"/>
      <c r="AR248" s="254" t="s">
        <v>168</v>
      </c>
      <c r="AT248" s="254" t="s">
        <v>163</v>
      </c>
      <c r="AU248" s="254" t="s">
        <v>82</v>
      </c>
      <c r="AY248" s="17" t="s">
        <v>161</v>
      </c>
      <c r="BE248" s="255">
        <f>IF(N248="základní",J248,0)</f>
        <v>0</v>
      </c>
      <c r="BF248" s="255">
        <f>IF(N248="snížená",J248,0)</f>
        <v>0</v>
      </c>
      <c r="BG248" s="255">
        <f>IF(N248="zákl. přenesená",J248,0)</f>
        <v>0</v>
      </c>
      <c r="BH248" s="255">
        <f>IF(N248="sníž. přenesená",J248,0)</f>
        <v>0</v>
      </c>
      <c r="BI248" s="255">
        <f>IF(N248="nulová",J248,0)</f>
        <v>0</v>
      </c>
      <c r="BJ248" s="17" t="s">
        <v>80</v>
      </c>
      <c r="BK248" s="255">
        <f>ROUND(I248*H248,2)</f>
        <v>0</v>
      </c>
      <c r="BL248" s="17" t="s">
        <v>168</v>
      </c>
      <c r="BM248" s="254" t="s">
        <v>345</v>
      </c>
    </row>
    <row r="249" s="2" customFormat="1">
      <c r="A249" s="38"/>
      <c r="B249" s="39"/>
      <c r="C249" s="40"/>
      <c r="D249" s="256" t="s">
        <v>170</v>
      </c>
      <c r="E249" s="40"/>
      <c r="F249" s="257" t="s">
        <v>346</v>
      </c>
      <c r="G249" s="40"/>
      <c r="H249" s="40"/>
      <c r="I249" s="154"/>
      <c r="J249" s="40"/>
      <c r="K249" s="40"/>
      <c r="L249" s="44"/>
      <c r="M249" s="258"/>
      <c r="N249" s="259"/>
      <c r="O249" s="91"/>
      <c r="P249" s="91"/>
      <c r="Q249" s="91"/>
      <c r="R249" s="91"/>
      <c r="S249" s="91"/>
      <c r="T249" s="92"/>
      <c r="U249" s="38"/>
      <c r="V249" s="38"/>
      <c r="W249" s="38"/>
      <c r="X249" s="38"/>
      <c r="Y249" s="38"/>
      <c r="Z249" s="38"/>
      <c r="AA249" s="38"/>
      <c r="AB249" s="38"/>
      <c r="AC249" s="38"/>
      <c r="AD249" s="38"/>
      <c r="AE249" s="38"/>
      <c r="AT249" s="17" t="s">
        <v>170</v>
      </c>
      <c r="AU249" s="17" t="s">
        <v>82</v>
      </c>
    </row>
    <row r="250" s="2" customFormat="1">
      <c r="A250" s="38"/>
      <c r="B250" s="39"/>
      <c r="C250" s="40"/>
      <c r="D250" s="256" t="s">
        <v>172</v>
      </c>
      <c r="E250" s="40"/>
      <c r="F250" s="260" t="s">
        <v>347</v>
      </c>
      <c r="G250" s="40"/>
      <c r="H250" s="40"/>
      <c r="I250" s="154"/>
      <c r="J250" s="40"/>
      <c r="K250" s="40"/>
      <c r="L250" s="44"/>
      <c r="M250" s="258"/>
      <c r="N250" s="259"/>
      <c r="O250" s="91"/>
      <c r="P250" s="91"/>
      <c r="Q250" s="91"/>
      <c r="R250" s="91"/>
      <c r="S250" s="91"/>
      <c r="T250" s="92"/>
      <c r="U250" s="38"/>
      <c r="V250" s="38"/>
      <c r="W250" s="38"/>
      <c r="X250" s="38"/>
      <c r="Y250" s="38"/>
      <c r="Z250" s="38"/>
      <c r="AA250" s="38"/>
      <c r="AB250" s="38"/>
      <c r="AC250" s="38"/>
      <c r="AD250" s="38"/>
      <c r="AE250" s="38"/>
      <c r="AT250" s="17" t="s">
        <v>172</v>
      </c>
      <c r="AU250" s="17" t="s">
        <v>82</v>
      </c>
    </row>
    <row r="251" s="14" customFormat="1">
      <c r="A251" s="14"/>
      <c r="B251" s="271"/>
      <c r="C251" s="272"/>
      <c r="D251" s="256" t="s">
        <v>174</v>
      </c>
      <c r="E251" s="273" t="s">
        <v>1</v>
      </c>
      <c r="F251" s="274" t="s">
        <v>348</v>
      </c>
      <c r="G251" s="272"/>
      <c r="H251" s="275">
        <v>2.4319999999999999</v>
      </c>
      <c r="I251" s="276"/>
      <c r="J251" s="272"/>
      <c r="K251" s="272"/>
      <c r="L251" s="277"/>
      <c r="M251" s="278"/>
      <c r="N251" s="279"/>
      <c r="O251" s="279"/>
      <c r="P251" s="279"/>
      <c r="Q251" s="279"/>
      <c r="R251" s="279"/>
      <c r="S251" s="279"/>
      <c r="T251" s="280"/>
      <c r="U251" s="14"/>
      <c r="V251" s="14"/>
      <c r="W251" s="14"/>
      <c r="X251" s="14"/>
      <c r="Y251" s="14"/>
      <c r="Z251" s="14"/>
      <c r="AA251" s="14"/>
      <c r="AB251" s="14"/>
      <c r="AC251" s="14"/>
      <c r="AD251" s="14"/>
      <c r="AE251" s="14"/>
      <c r="AT251" s="281" t="s">
        <v>174</v>
      </c>
      <c r="AU251" s="281" t="s">
        <v>82</v>
      </c>
      <c r="AV251" s="14" t="s">
        <v>82</v>
      </c>
      <c r="AW251" s="14" t="s">
        <v>30</v>
      </c>
      <c r="AX251" s="14" t="s">
        <v>80</v>
      </c>
      <c r="AY251" s="281" t="s">
        <v>161</v>
      </c>
    </row>
    <row r="252" s="2" customFormat="1" ht="24" customHeight="1">
      <c r="A252" s="38"/>
      <c r="B252" s="39"/>
      <c r="C252" s="243" t="s">
        <v>349</v>
      </c>
      <c r="D252" s="243" t="s">
        <v>163</v>
      </c>
      <c r="E252" s="244" t="s">
        <v>350</v>
      </c>
      <c r="F252" s="245" t="s">
        <v>351</v>
      </c>
      <c r="G252" s="246" t="s">
        <v>183</v>
      </c>
      <c r="H252" s="247">
        <v>2.444</v>
      </c>
      <c r="I252" s="248"/>
      <c r="J252" s="249">
        <f>ROUND(I252*H252,2)</f>
        <v>0</v>
      </c>
      <c r="K252" s="245" t="s">
        <v>167</v>
      </c>
      <c r="L252" s="44"/>
      <c r="M252" s="250" t="s">
        <v>1</v>
      </c>
      <c r="N252" s="251" t="s">
        <v>38</v>
      </c>
      <c r="O252" s="91"/>
      <c r="P252" s="252">
        <f>O252*H252</f>
        <v>0</v>
      </c>
      <c r="Q252" s="252">
        <v>0</v>
      </c>
      <c r="R252" s="252">
        <f>Q252*H252</f>
        <v>0</v>
      </c>
      <c r="S252" s="252">
        <v>0</v>
      </c>
      <c r="T252" s="253">
        <f>S252*H252</f>
        <v>0</v>
      </c>
      <c r="U252" s="38"/>
      <c r="V252" s="38"/>
      <c r="W252" s="38"/>
      <c r="X252" s="38"/>
      <c r="Y252" s="38"/>
      <c r="Z252" s="38"/>
      <c r="AA252" s="38"/>
      <c r="AB252" s="38"/>
      <c r="AC252" s="38"/>
      <c r="AD252" s="38"/>
      <c r="AE252" s="38"/>
      <c r="AR252" s="254" t="s">
        <v>168</v>
      </c>
      <c r="AT252" s="254" t="s">
        <v>163</v>
      </c>
      <c r="AU252" s="254" t="s">
        <v>82</v>
      </c>
      <c r="AY252" s="17" t="s">
        <v>161</v>
      </c>
      <c r="BE252" s="255">
        <f>IF(N252="základní",J252,0)</f>
        <v>0</v>
      </c>
      <c r="BF252" s="255">
        <f>IF(N252="snížená",J252,0)</f>
        <v>0</v>
      </c>
      <c r="BG252" s="255">
        <f>IF(N252="zákl. přenesená",J252,0)</f>
        <v>0</v>
      </c>
      <c r="BH252" s="255">
        <f>IF(N252="sníž. přenesená",J252,0)</f>
        <v>0</v>
      </c>
      <c r="BI252" s="255">
        <f>IF(N252="nulová",J252,0)</f>
        <v>0</v>
      </c>
      <c r="BJ252" s="17" t="s">
        <v>80</v>
      </c>
      <c r="BK252" s="255">
        <f>ROUND(I252*H252,2)</f>
        <v>0</v>
      </c>
      <c r="BL252" s="17" t="s">
        <v>168</v>
      </c>
      <c r="BM252" s="254" t="s">
        <v>352</v>
      </c>
    </row>
    <row r="253" s="2" customFormat="1">
      <c r="A253" s="38"/>
      <c r="B253" s="39"/>
      <c r="C253" s="40"/>
      <c r="D253" s="256" t="s">
        <v>170</v>
      </c>
      <c r="E253" s="40"/>
      <c r="F253" s="257" t="s">
        <v>353</v>
      </c>
      <c r="G253" s="40"/>
      <c r="H253" s="40"/>
      <c r="I253" s="154"/>
      <c r="J253" s="40"/>
      <c r="K253" s="40"/>
      <c r="L253" s="44"/>
      <c r="M253" s="258"/>
      <c r="N253" s="259"/>
      <c r="O253" s="91"/>
      <c r="P253" s="91"/>
      <c r="Q253" s="91"/>
      <c r="R253" s="91"/>
      <c r="S253" s="91"/>
      <c r="T253" s="92"/>
      <c r="U253" s="38"/>
      <c r="V253" s="38"/>
      <c r="W253" s="38"/>
      <c r="X253" s="38"/>
      <c r="Y253" s="38"/>
      <c r="Z253" s="38"/>
      <c r="AA253" s="38"/>
      <c r="AB253" s="38"/>
      <c r="AC253" s="38"/>
      <c r="AD253" s="38"/>
      <c r="AE253" s="38"/>
      <c r="AT253" s="17" t="s">
        <v>170</v>
      </c>
      <c r="AU253" s="17" t="s">
        <v>82</v>
      </c>
    </row>
    <row r="254" s="2" customFormat="1">
      <c r="A254" s="38"/>
      <c r="B254" s="39"/>
      <c r="C254" s="40"/>
      <c r="D254" s="256" t="s">
        <v>172</v>
      </c>
      <c r="E254" s="40"/>
      <c r="F254" s="260" t="s">
        <v>354</v>
      </c>
      <c r="G254" s="40"/>
      <c r="H254" s="40"/>
      <c r="I254" s="154"/>
      <c r="J254" s="40"/>
      <c r="K254" s="40"/>
      <c r="L254" s="44"/>
      <c r="M254" s="258"/>
      <c r="N254" s="259"/>
      <c r="O254" s="91"/>
      <c r="P254" s="91"/>
      <c r="Q254" s="91"/>
      <c r="R254" s="91"/>
      <c r="S254" s="91"/>
      <c r="T254" s="92"/>
      <c r="U254" s="38"/>
      <c r="V254" s="38"/>
      <c r="W254" s="38"/>
      <c r="X254" s="38"/>
      <c r="Y254" s="38"/>
      <c r="Z254" s="38"/>
      <c r="AA254" s="38"/>
      <c r="AB254" s="38"/>
      <c r="AC254" s="38"/>
      <c r="AD254" s="38"/>
      <c r="AE254" s="38"/>
      <c r="AT254" s="17" t="s">
        <v>172</v>
      </c>
      <c r="AU254" s="17" t="s">
        <v>82</v>
      </c>
    </row>
    <row r="255" s="14" customFormat="1">
      <c r="A255" s="14"/>
      <c r="B255" s="271"/>
      <c r="C255" s="272"/>
      <c r="D255" s="256" t="s">
        <v>174</v>
      </c>
      <c r="E255" s="273" t="s">
        <v>1</v>
      </c>
      <c r="F255" s="274" t="s">
        <v>355</v>
      </c>
      <c r="G255" s="272"/>
      <c r="H255" s="275">
        <v>2.444</v>
      </c>
      <c r="I255" s="276"/>
      <c r="J255" s="272"/>
      <c r="K255" s="272"/>
      <c r="L255" s="277"/>
      <c r="M255" s="278"/>
      <c r="N255" s="279"/>
      <c r="O255" s="279"/>
      <c r="P255" s="279"/>
      <c r="Q255" s="279"/>
      <c r="R255" s="279"/>
      <c r="S255" s="279"/>
      <c r="T255" s="280"/>
      <c r="U255" s="14"/>
      <c r="V255" s="14"/>
      <c r="W255" s="14"/>
      <c r="X255" s="14"/>
      <c r="Y255" s="14"/>
      <c r="Z255" s="14"/>
      <c r="AA255" s="14"/>
      <c r="AB255" s="14"/>
      <c r="AC255" s="14"/>
      <c r="AD255" s="14"/>
      <c r="AE255" s="14"/>
      <c r="AT255" s="281" t="s">
        <v>174</v>
      </c>
      <c r="AU255" s="281" t="s">
        <v>82</v>
      </c>
      <c r="AV255" s="14" t="s">
        <v>82</v>
      </c>
      <c r="AW255" s="14" t="s">
        <v>30</v>
      </c>
      <c r="AX255" s="14" t="s">
        <v>80</v>
      </c>
      <c r="AY255" s="281" t="s">
        <v>161</v>
      </c>
    </row>
    <row r="256" s="2" customFormat="1" ht="16.5" customHeight="1">
      <c r="A256" s="38"/>
      <c r="B256" s="39"/>
      <c r="C256" s="243" t="s">
        <v>356</v>
      </c>
      <c r="D256" s="243" t="s">
        <v>163</v>
      </c>
      <c r="E256" s="244" t="s">
        <v>357</v>
      </c>
      <c r="F256" s="245" t="s">
        <v>358</v>
      </c>
      <c r="G256" s="246" t="s">
        <v>282</v>
      </c>
      <c r="H256" s="247">
        <v>0.095000000000000001</v>
      </c>
      <c r="I256" s="248"/>
      <c r="J256" s="249">
        <f>ROUND(I256*H256,2)</f>
        <v>0</v>
      </c>
      <c r="K256" s="245" t="s">
        <v>167</v>
      </c>
      <c r="L256" s="44"/>
      <c r="M256" s="250" t="s">
        <v>1</v>
      </c>
      <c r="N256" s="251" t="s">
        <v>38</v>
      </c>
      <c r="O256" s="91"/>
      <c r="P256" s="252">
        <f>O256*H256</f>
        <v>0</v>
      </c>
      <c r="Q256" s="252">
        <v>1.06017026</v>
      </c>
      <c r="R256" s="252">
        <f>Q256*H256</f>
        <v>0.10071617470000001</v>
      </c>
      <c r="S256" s="252">
        <v>0</v>
      </c>
      <c r="T256" s="253">
        <f>S256*H256</f>
        <v>0</v>
      </c>
      <c r="U256" s="38"/>
      <c r="V256" s="38"/>
      <c r="W256" s="38"/>
      <c r="X256" s="38"/>
      <c r="Y256" s="38"/>
      <c r="Z256" s="38"/>
      <c r="AA256" s="38"/>
      <c r="AB256" s="38"/>
      <c r="AC256" s="38"/>
      <c r="AD256" s="38"/>
      <c r="AE256" s="38"/>
      <c r="AR256" s="254" t="s">
        <v>168</v>
      </c>
      <c r="AT256" s="254" t="s">
        <v>163</v>
      </c>
      <c r="AU256" s="254" t="s">
        <v>82</v>
      </c>
      <c r="AY256" s="17" t="s">
        <v>161</v>
      </c>
      <c r="BE256" s="255">
        <f>IF(N256="základní",J256,0)</f>
        <v>0</v>
      </c>
      <c r="BF256" s="255">
        <f>IF(N256="snížená",J256,0)</f>
        <v>0</v>
      </c>
      <c r="BG256" s="255">
        <f>IF(N256="zákl. přenesená",J256,0)</f>
        <v>0</v>
      </c>
      <c r="BH256" s="255">
        <f>IF(N256="sníž. přenesená",J256,0)</f>
        <v>0</v>
      </c>
      <c r="BI256" s="255">
        <f>IF(N256="nulová",J256,0)</f>
        <v>0</v>
      </c>
      <c r="BJ256" s="17" t="s">
        <v>80</v>
      </c>
      <c r="BK256" s="255">
        <f>ROUND(I256*H256,2)</f>
        <v>0</v>
      </c>
      <c r="BL256" s="17" t="s">
        <v>168</v>
      </c>
      <c r="BM256" s="254" t="s">
        <v>359</v>
      </c>
    </row>
    <row r="257" s="2" customFormat="1">
      <c r="A257" s="38"/>
      <c r="B257" s="39"/>
      <c r="C257" s="40"/>
      <c r="D257" s="256" t="s">
        <v>170</v>
      </c>
      <c r="E257" s="40"/>
      <c r="F257" s="257" t="s">
        <v>360</v>
      </c>
      <c r="G257" s="40"/>
      <c r="H257" s="40"/>
      <c r="I257" s="154"/>
      <c r="J257" s="40"/>
      <c r="K257" s="40"/>
      <c r="L257" s="44"/>
      <c r="M257" s="258"/>
      <c r="N257" s="259"/>
      <c r="O257" s="91"/>
      <c r="P257" s="91"/>
      <c r="Q257" s="91"/>
      <c r="R257" s="91"/>
      <c r="S257" s="91"/>
      <c r="T257" s="92"/>
      <c r="U257" s="38"/>
      <c r="V257" s="38"/>
      <c r="W257" s="38"/>
      <c r="X257" s="38"/>
      <c r="Y257" s="38"/>
      <c r="Z257" s="38"/>
      <c r="AA257" s="38"/>
      <c r="AB257" s="38"/>
      <c r="AC257" s="38"/>
      <c r="AD257" s="38"/>
      <c r="AE257" s="38"/>
      <c r="AT257" s="17" t="s">
        <v>170</v>
      </c>
      <c r="AU257" s="17" t="s">
        <v>82</v>
      </c>
    </row>
    <row r="258" s="2" customFormat="1">
      <c r="A258" s="38"/>
      <c r="B258" s="39"/>
      <c r="C258" s="40"/>
      <c r="D258" s="256" t="s">
        <v>172</v>
      </c>
      <c r="E258" s="40"/>
      <c r="F258" s="260" t="s">
        <v>361</v>
      </c>
      <c r="G258" s="40"/>
      <c r="H258" s="40"/>
      <c r="I258" s="154"/>
      <c r="J258" s="40"/>
      <c r="K258" s="40"/>
      <c r="L258" s="44"/>
      <c r="M258" s="258"/>
      <c r="N258" s="259"/>
      <c r="O258" s="91"/>
      <c r="P258" s="91"/>
      <c r="Q258" s="91"/>
      <c r="R258" s="91"/>
      <c r="S258" s="91"/>
      <c r="T258" s="92"/>
      <c r="U258" s="38"/>
      <c r="V258" s="38"/>
      <c r="W258" s="38"/>
      <c r="X258" s="38"/>
      <c r="Y258" s="38"/>
      <c r="Z258" s="38"/>
      <c r="AA258" s="38"/>
      <c r="AB258" s="38"/>
      <c r="AC258" s="38"/>
      <c r="AD258" s="38"/>
      <c r="AE258" s="38"/>
      <c r="AT258" s="17" t="s">
        <v>172</v>
      </c>
      <c r="AU258" s="17" t="s">
        <v>82</v>
      </c>
    </row>
    <row r="259" s="14" customFormat="1">
      <c r="A259" s="14"/>
      <c r="B259" s="271"/>
      <c r="C259" s="272"/>
      <c r="D259" s="256" t="s">
        <v>174</v>
      </c>
      <c r="E259" s="273" t="s">
        <v>1</v>
      </c>
      <c r="F259" s="274" t="s">
        <v>362</v>
      </c>
      <c r="G259" s="272"/>
      <c r="H259" s="275">
        <v>0.095000000000000001</v>
      </c>
      <c r="I259" s="276"/>
      <c r="J259" s="272"/>
      <c r="K259" s="272"/>
      <c r="L259" s="277"/>
      <c r="M259" s="278"/>
      <c r="N259" s="279"/>
      <c r="O259" s="279"/>
      <c r="P259" s="279"/>
      <c r="Q259" s="279"/>
      <c r="R259" s="279"/>
      <c r="S259" s="279"/>
      <c r="T259" s="280"/>
      <c r="U259" s="14"/>
      <c r="V259" s="14"/>
      <c r="W259" s="14"/>
      <c r="X259" s="14"/>
      <c r="Y259" s="14"/>
      <c r="Z259" s="14"/>
      <c r="AA259" s="14"/>
      <c r="AB259" s="14"/>
      <c r="AC259" s="14"/>
      <c r="AD259" s="14"/>
      <c r="AE259" s="14"/>
      <c r="AT259" s="281" t="s">
        <v>174</v>
      </c>
      <c r="AU259" s="281" t="s">
        <v>82</v>
      </c>
      <c r="AV259" s="14" t="s">
        <v>82</v>
      </c>
      <c r="AW259" s="14" t="s">
        <v>30</v>
      </c>
      <c r="AX259" s="14" t="s">
        <v>80</v>
      </c>
      <c r="AY259" s="281" t="s">
        <v>161</v>
      </c>
    </row>
    <row r="260" s="2" customFormat="1" ht="24" customHeight="1">
      <c r="A260" s="38"/>
      <c r="B260" s="39"/>
      <c r="C260" s="243" t="s">
        <v>363</v>
      </c>
      <c r="D260" s="243" t="s">
        <v>163</v>
      </c>
      <c r="E260" s="244" t="s">
        <v>364</v>
      </c>
      <c r="F260" s="245" t="s">
        <v>365</v>
      </c>
      <c r="G260" s="246" t="s">
        <v>366</v>
      </c>
      <c r="H260" s="247">
        <v>691.60000000000002</v>
      </c>
      <c r="I260" s="248"/>
      <c r="J260" s="249">
        <f>ROUND(I260*H260,2)</f>
        <v>0</v>
      </c>
      <c r="K260" s="245" t="s">
        <v>167</v>
      </c>
      <c r="L260" s="44"/>
      <c r="M260" s="250" t="s">
        <v>1</v>
      </c>
      <c r="N260" s="251" t="s">
        <v>38</v>
      </c>
      <c r="O260" s="91"/>
      <c r="P260" s="252">
        <f>O260*H260</f>
        <v>0</v>
      </c>
      <c r="Q260" s="252">
        <v>3.5765200000000001E-05</v>
      </c>
      <c r="R260" s="252">
        <f>Q260*H260</f>
        <v>0.024735212320000002</v>
      </c>
      <c r="S260" s="252">
        <v>0</v>
      </c>
      <c r="T260" s="253">
        <f>S260*H260</f>
        <v>0</v>
      </c>
      <c r="U260" s="38"/>
      <c r="V260" s="38"/>
      <c r="W260" s="38"/>
      <c r="X260" s="38"/>
      <c r="Y260" s="38"/>
      <c r="Z260" s="38"/>
      <c r="AA260" s="38"/>
      <c r="AB260" s="38"/>
      <c r="AC260" s="38"/>
      <c r="AD260" s="38"/>
      <c r="AE260" s="38"/>
      <c r="AR260" s="254" t="s">
        <v>168</v>
      </c>
      <c r="AT260" s="254" t="s">
        <v>163</v>
      </c>
      <c r="AU260" s="254" t="s">
        <v>82</v>
      </c>
      <c r="AY260" s="17" t="s">
        <v>161</v>
      </c>
      <c r="BE260" s="255">
        <f>IF(N260="základní",J260,0)</f>
        <v>0</v>
      </c>
      <c r="BF260" s="255">
        <f>IF(N260="snížená",J260,0)</f>
        <v>0</v>
      </c>
      <c r="BG260" s="255">
        <f>IF(N260="zákl. přenesená",J260,0)</f>
        <v>0</v>
      </c>
      <c r="BH260" s="255">
        <f>IF(N260="sníž. přenesená",J260,0)</f>
        <v>0</v>
      </c>
      <c r="BI260" s="255">
        <f>IF(N260="nulová",J260,0)</f>
        <v>0</v>
      </c>
      <c r="BJ260" s="17" t="s">
        <v>80</v>
      </c>
      <c r="BK260" s="255">
        <f>ROUND(I260*H260,2)</f>
        <v>0</v>
      </c>
      <c r="BL260" s="17" t="s">
        <v>168</v>
      </c>
      <c r="BM260" s="254" t="s">
        <v>367</v>
      </c>
    </row>
    <row r="261" s="2" customFormat="1">
      <c r="A261" s="38"/>
      <c r="B261" s="39"/>
      <c r="C261" s="40"/>
      <c r="D261" s="256" t="s">
        <v>170</v>
      </c>
      <c r="E261" s="40"/>
      <c r="F261" s="257" t="s">
        <v>368</v>
      </c>
      <c r="G261" s="40"/>
      <c r="H261" s="40"/>
      <c r="I261" s="154"/>
      <c r="J261" s="40"/>
      <c r="K261" s="40"/>
      <c r="L261" s="44"/>
      <c r="M261" s="258"/>
      <c r="N261" s="259"/>
      <c r="O261" s="91"/>
      <c r="P261" s="91"/>
      <c r="Q261" s="91"/>
      <c r="R261" s="91"/>
      <c r="S261" s="91"/>
      <c r="T261" s="92"/>
      <c r="U261" s="38"/>
      <c r="V261" s="38"/>
      <c r="W261" s="38"/>
      <c r="X261" s="38"/>
      <c r="Y261" s="38"/>
      <c r="Z261" s="38"/>
      <c r="AA261" s="38"/>
      <c r="AB261" s="38"/>
      <c r="AC261" s="38"/>
      <c r="AD261" s="38"/>
      <c r="AE261" s="38"/>
      <c r="AT261" s="17" t="s">
        <v>170</v>
      </c>
      <c r="AU261" s="17" t="s">
        <v>82</v>
      </c>
    </row>
    <row r="262" s="2" customFormat="1">
      <c r="A262" s="38"/>
      <c r="B262" s="39"/>
      <c r="C262" s="40"/>
      <c r="D262" s="256" t="s">
        <v>172</v>
      </c>
      <c r="E262" s="40"/>
      <c r="F262" s="260" t="s">
        <v>369</v>
      </c>
      <c r="G262" s="40"/>
      <c r="H262" s="40"/>
      <c r="I262" s="154"/>
      <c r="J262" s="40"/>
      <c r="K262" s="40"/>
      <c r="L262" s="44"/>
      <c r="M262" s="258"/>
      <c r="N262" s="259"/>
      <c r="O262" s="91"/>
      <c r="P262" s="91"/>
      <c r="Q262" s="91"/>
      <c r="R262" s="91"/>
      <c r="S262" s="91"/>
      <c r="T262" s="92"/>
      <c r="U262" s="38"/>
      <c r="V262" s="38"/>
      <c r="W262" s="38"/>
      <c r="X262" s="38"/>
      <c r="Y262" s="38"/>
      <c r="Z262" s="38"/>
      <c r="AA262" s="38"/>
      <c r="AB262" s="38"/>
      <c r="AC262" s="38"/>
      <c r="AD262" s="38"/>
      <c r="AE262" s="38"/>
      <c r="AT262" s="17" t="s">
        <v>172</v>
      </c>
      <c r="AU262" s="17" t="s">
        <v>82</v>
      </c>
    </row>
    <row r="263" s="14" customFormat="1">
      <c r="A263" s="14"/>
      <c r="B263" s="271"/>
      <c r="C263" s="272"/>
      <c r="D263" s="256" t="s">
        <v>174</v>
      </c>
      <c r="E263" s="273" t="s">
        <v>1</v>
      </c>
      <c r="F263" s="274" t="s">
        <v>370</v>
      </c>
      <c r="G263" s="272"/>
      <c r="H263" s="275">
        <v>691.60000000000002</v>
      </c>
      <c r="I263" s="276"/>
      <c r="J263" s="272"/>
      <c r="K263" s="272"/>
      <c r="L263" s="277"/>
      <c r="M263" s="278"/>
      <c r="N263" s="279"/>
      <c r="O263" s="279"/>
      <c r="P263" s="279"/>
      <c r="Q263" s="279"/>
      <c r="R263" s="279"/>
      <c r="S263" s="279"/>
      <c r="T263" s="280"/>
      <c r="U263" s="14"/>
      <c r="V263" s="14"/>
      <c r="W263" s="14"/>
      <c r="X263" s="14"/>
      <c r="Y263" s="14"/>
      <c r="Z263" s="14"/>
      <c r="AA263" s="14"/>
      <c r="AB263" s="14"/>
      <c r="AC263" s="14"/>
      <c r="AD263" s="14"/>
      <c r="AE263" s="14"/>
      <c r="AT263" s="281" t="s">
        <v>174</v>
      </c>
      <c r="AU263" s="281" t="s">
        <v>82</v>
      </c>
      <c r="AV263" s="14" t="s">
        <v>82</v>
      </c>
      <c r="AW263" s="14" t="s">
        <v>30</v>
      </c>
      <c r="AX263" s="14" t="s">
        <v>80</v>
      </c>
      <c r="AY263" s="281" t="s">
        <v>161</v>
      </c>
    </row>
    <row r="264" s="2" customFormat="1" ht="16.5" customHeight="1">
      <c r="A264" s="38"/>
      <c r="B264" s="39"/>
      <c r="C264" s="293" t="s">
        <v>371</v>
      </c>
      <c r="D264" s="293" t="s">
        <v>296</v>
      </c>
      <c r="E264" s="294" t="s">
        <v>372</v>
      </c>
      <c r="F264" s="295" t="s">
        <v>373</v>
      </c>
      <c r="G264" s="296" t="s">
        <v>183</v>
      </c>
      <c r="H264" s="297">
        <v>197.59999999999999</v>
      </c>
      <c r="I264" s="298"/>
      <c r="J264" s="299">
        <f>ROUND(I264*H264,2)</f>
        <v>0</v>
      </c>
      <c r="K264" s="295" t="s">
        <v>1</v>
      </c>
      <c r="L264" s="300"/>
      <c r="M264" s="301" t="s">
        <v>1</v>
      </c>
      <c r="N264" s="302" t="s">
        <v>38</v>
      </c>
      <c r="O264" s="91"/>
      <c r="P264" s="252">
        <f>O264*H264</f>
        <v>0</v>
      </c>
      <c r="Q264" s="252">
        <v>2.1000000000000001</v>
      </c>
      <c r="R264" s="252">
        <f>Q264*H264</f>
        <v>414.95999999999998</v>
      </c>
      <c r="S264" s="252">
        <v>0</v>
      </c>
      <c r="T264" s="253">
        <f>S264*H264</f>
        <v>0</v>
      </c>
      <c r="U264" s="38"/>
      <c r="V264" s="38"/>
      <c r="W264" s="38"/>
      <c r="X264" s="38"/>
      <c r="Y264" s="38"/>
      <c r="Z264" s="38"/>
      <c r="AA264" s="38"/>
      <c r="AB264" s="38"/>
      <c r="AC264" s="38"/>
      <c r="AD264" s="38"/>
      <c r="AE264" s="38"/>
      <c r="AR264" s="254" t="s">
        <v>227</v>
      </c>
      <c r="AT264" s="254" t="s">
        <v>296</v>
      </c>
      <c r="AU264" s="254" t="s">
        <v>82</v>
      </c>
      <c r="AY264" s="17" t="s">
        <v>161</v>
      </c>
      <c r="BE264" s="255">
        <f>IF(N264="základní",J264,0)</f>
        <v>0</v>
      </c>
      <c r="BF264" s="255">
        <f>IF(N264="snížená",J264,0)</f>
        <v>0</v>
      </c>
      <c r="BG264" s="255">
        <f>IF(N264="zákl. přenesená",J264,0)</f>
        <v>0</v>
      </c>
      <c r="BH264" s="255">
        <f>IF(N264="sníž. přenesená",J264,0)</f>
        <v>0</v>
      </c>
      <c r="BI264" s="255">
        <f>IF(N264="nulová",J264,0)</f>
        <v>0</v>
      </c>
      <c r="BJ264" s="17" t="s">
        <v>80</v>
      </c>
      <c r="BK264" s="255">
        <f>ROUND(I264*H264,2)</f>
        <v>0</v>
      </c>
      <c r="BL264" s="17" t="s">
        <v>168</v>
      </c>
      <c r="BM264" s="254" t="s">
        <v>374</v>
      </c>
    </row>
    <row r="265" s="2" customFormat="1">
      <c r="A265" s="38"/>
      <c r="B265" s="39"/>
      <c r="C265" s="40"/>
      <c r="D265" s="256" t="s">
        <v>170</v>
      </c>
      <c r="E265" s="40"/>
      <c r="F265" s="257" t="s">
        <v>373</v>
      </c>
      <c r="G265" s="40"/>
      <c r="H265" s="40"/>
      <c r="I265" s="154"/>
      <c r="J265" s="40"/>
      <c r="K265" s="40"/>
      <c r="L265" s="44"/>
      <c r="M265" s="258"/>
      <c r="N265" s="259"/>
      <c r="O265" s="91"/>
      <c r="P265" s="91"/>
      <c r="Q265" s="91"/>
      <c r="R265" s="91"/>
      <c r="S265" s="91"/>
      <c r="T265" s="92"/>
      <c r="U265" s="38"/>
      <c r="V265" s="38"/>
      <c r="W265" s="38"/>
      <c r="X265" s="38"/>
      <c r="Y265" s="38"/>
      <c r="Z265" s="38"/>
      <c r="AA265" s="38"/>
      <c r="AB265" s="38"/>
      <c r="AC265" s="38"/>
      <c r="AD265" s="38"/>
      <c r="AE265" s="38"/>
      <c r="AT265" s="17" t="s">
        <v>170</v>
      </c>
      <c r="AU265" s="17" t="s">
        <v>82</v>
      </c>
    </row>
    <row r="266" s="14" customFormat="1">
      <c r="A266" s="14"/>
      <c r="B266" s="271"/>
      <c r="C266" s="272"/>
      <c r="D266" s="256" t="s">
        <v>174</v>
      </c>
      <c r="E266" s="273" t="s">
        <v>1</v>
      </c>
      <c r="F266" s="274" t="s">
        <v>375</v>
      </c>
      <c r="G266" s="272"/>
      <c r="H266" s="275">
        <v>124</v>
      </c>
      <c r="I266" s="276"/>
      <c r="J266" s="272"/>
      <c r="K266" s="272"/>
      <c r="L266" s="277"/>
      <c r="M266" s="278"/>
      <c r="N266" s="279"/>
      <c r="O266" s="279"/>
      <c r="P266" s="279"/>
      <c r="Q266" s="279"/>
      <c r="R266" s="279"/>
      <c r="S266" s="279"/>
      <c r="T266" s="280"/>
      <c r="U266" s="14"/>
      <c r="V266" s="14"/>
      <c r="W266" s="14"/>
      <c r="X266" s="14"/>
      <c r="Y266" s="14"/>
      <c r="Z266" s="14"/>
      <c r="AA266" s="14"/>
      <c r="AB266" s="14"/>
      <c r="AC266" s="14"/>
      <c r="AD266" s="14"/>
      <c r="AE266" s="14"/>
      <c r="AT266" s="281" t="s">
        <v>174</v>
      </c>
      <c r="AU266" s="281" t="s">
        <v>82</v>
      </c>
      <c r="AV266" s="14" t="s">
        <v>82</v>
      </c>
      <c r="AW266" s="14" t="s">
        <v>30</v>
      </c>
      <c r="AX266" s="14" t="s">
        <v>73</v>
      </c>
      <c r="AY266" s="281" t="s">
        <v>161</v>
      </c>
    </row>
    <row r="267" s="14" customFormat="1">
      <c r="A267" s="14"/>
      <c r="B267" s="271"/>
      <c r="C267" s="272"/>
      <c r="D267" s="256" t="s">
        <v>174</v>
      </c>
      <c r="E267" s="273" t="s">
        <v>1</v>
      </c>
      <c r="F267" s="274" t="s">
        <v>376</v>
      </c>
      <c r="G267" s="272"/>
      <c r="H267" s="275">
        <v>73.599999999999994</v>
      </c>
      <c r="I267" s="276"/>
      <c r="J267" s="272"/>
      <c r="K267" s="272"/>
      <c r="L267" s="277"/>
      <c r="M267" s="278"/>
      <c r="N267" s="279"/>
      <c r="O267" s="279"/>
      <c r="P267" s="279"/>
      <c r="Q267" s="279"/>
      <c r="R267" s="279"/>
      <c r="S267" s="279"/>
      <c r="T267" s="280"/>
      <c r="U267" s="14"/>
      <c r="V267" s="14"/>
      <c r="W267" s="14"/>
      <c r="X267" s="14"/>
      <c r="Y267" s="14"/>
      <c r="Z267" s="14"/>
      <c r="AA267" s="14"/>
      <c r="AB267" s="14"/>
      <c r="AC267" s="14"/>
      <c r="AD267" s="14"/>
      <c r="AE267" s="14"/>
      <c r="AT267" s="281" t="s">
        <v>174</v>
      </c>
      <c r="AU267" s="281" t="s">
        <v>82</v>
      </c>
      <c r="AV267" s="14" t="s">
        <v>82</v>
      </c>
      <c r="AW267" s="14" t="s">
        <v>30</v>
      </c>
      <c r="AX267" s="14" t="s">
        <v>73</v>
      </c>
      <c r="AY267" s="281" t="s">
        <v>161</v>
      </c>
    </row>
    <row r="268" s="15" customFormat="1">
      <c r="A268" s="15"/>
      <c r="B268" s="282"/>
      <c r="C268" s="283"/>
      <c r="D268" s="256" t="s">
        <v>174</v>
      </c>
      <c r="E268" s="284" t="s">
        <v>1</v>
      </c>
      <c r="F268" s="285" t="s">
        <v>180</v>
      </c>
      <c r="G268" s="283"/>
      <c r="H268" s="286">
        <v>197.59999999999999</v>
      </c>
      <c r="I268" s="287"/>
      <c r="J268" s="283"/>
      <c r="K268" s="283"/>
      <c r="L268" s="288"/>
      <c r="M268" s="289"/>
      <c r="N268" s="290"/>
      <c r="O268" s="290"/>
      <c r="P268" s="290"/>
      <c r="Q268" s="290"/>
      <c r="R268" s="290"/>
      <c r="S268" s="290"/>
      <c r="T268" s="291"/>
      <c r="U268" s="15"/>
      <c r="V268" s="15"/>
      <c r="W268" s="15"/>
      <c r="X268" s="15"/>
      <c r="Y268" s="15"/>
      <c r="Z268" s="15"/>
      <c r="AA268" s="15"/>
      <c r="AB268" s="15"/>
      <c r="AC268" s="15"/>
      <c r="AD268" s="15"/>
      <c r="AE268" s="15"/>
      <c r="AT268" s="292" t="s">
        <v>174</v>
      </c>
      <c r="AU268" s="292" t="s">
        <v>82</v>
      </c>
      <c r="AV268" s="15" t="s">
        <v>168</v>
      </c>
      <c r="AW268" s="15" t="s">
        <v>30</v>
      </c>
      <c r="AX268" s="15" t="s">
        <v>80</v>
      </c>
      <c r="AY268" s="292" t="s">
        <v>161</v>
      </c>
    </row>
    <row r="269" s="12" customFormat="1" ht="22.8" customHeight="1">
      <c r="A269" s="12"/>
      <c r="B269" s="227"/>
      <c r="C269" s="228"/>
      <c r="D269" s="229" t="s">
        <v>72</v>
      </c>
      <c r="E269" s="241" t="s">
        <v>188</v>
      </c>
      <c r="F269" s="241" t="s">
        <v>377</v>
      </c>
      <c r="G269" s="228"/>
      <c r="H269" s="228"/>
      <c r="I269" s="231"/>
      <c r="J269" s="242">
        <f>BK269</f>
        <v>0</v>
      </c>
      <c r="K269" s="228"/>
      <c r="L269" s="233"/>
      <c r="M269" s="234"/>
      <c r="N269" s="235"/>
      <c r="O269" s="235"/>
      <c r="P269" s="236">
        <f>SUM(P270:P305)</f>
        <v>0</v>
      </c>
      <c r="Q269" s="235"/>
      <c r="R269" s="236">
        <f>SUM(R270:R305)</f>
        <v>5.4018452487999999</v>
      </c>
      <c r="S269" s="235"/>
      <c r="T269" s="237">
        <f>SUM(T270:T305)</f>
        <v>0</v>
      </c>
      <c r="U269" s="12"/>
      <c r="V269" s="12"/>
      <c r="W269" s="12"/>
      <c r="X269" s="12"/>
      <c r="Y269" s="12"/>
      <c r="Z269" s="12"/>
      <c r="AA269" s="12"/>
      <c r="AB269" s="12"/>
      <c r="AC269" s="12"/>
      <c r="AD269" s="12"/>
      <c r="AE269" s="12"/>
      <c r="AR269" s="238" t="s">
        <v>80</v>
      </c>
      <c r="AT269" s="239" t="s">
        <v>72</v>
      </c>
      <c r="AU269" s="239" t="s">
        <v>80</v>
      </c>
      <c r="AY269" s="238" t="s">
        <v>161</v>
      </c>
      <c r="BK269" s="240">
        <f>SUM(BK270:BK305)</f>
        <v>0</v>
      </c>
    </row>
    <row r="270" s="2" customFormat="1" ht="16.5" customHeight="1">
      <c r="A270" s="38"/>
      <c r="B270" s="39"/>
      <c r="C270" s="243" t="s">
        <v>378</v>
      </c>
      <c r="D270" s="243" t="s">
        <v>163</v>
      </c>
      <c r="E270" s="244" t="s">
        <v>379</v>
      </c>
      <c r="F270" s="245" t="s">
        <v>380</v>
      </c>
      <c r="G270" s="246" t="s">
        <v>183</v>
      </c>
      <c r="H270" s="247">
        <v>12.16</v>
      </c>
      <c r="I270" s="248"/>
      <c r="J270" s="249">
        <f>ROUND(I270*H270,2)</f>
        <v>0</v>
      </c>
      <c r="K270" s="245" t="s">
        <v>167</v>
      </c>
      <c r="L270" s="44"/>
      <c r="M270" s="250" t="s">
        <v>1</v>
      </c>
      <c r="N270" s="251" t="s">
        <v>38</v>
      </c>
      <c r="O270" s="91"/>
      <c r="P270" s="252">
        <f>O270*H270</f>
        <v>0</v>
      </c>
      <c r="Q270" s="252">
        <v>0</v>
      </c>
      <c r="R270" s="252">
        <f>Q270*H270</f>
        <v>0</v>
      </c>
      <c r="S270" s="252">
        <v>0</v>
      </c>
      <c r="T270" s="253">
        <f>S270*H270</f>
        <v>0</v>
      </c>
      <c r="U270" s="38"/>
      <c r="V270" s="38"/>
      <c r="W270" s="38"/>
      <c r="X270" s="38"/>
      <c r="Y270" s="38"/>
      <c r="Z270" s="38"/>
      <c r="AA270" s="38"/>
      <c r="AB270" s="38"/>
      <c r="AC270" s="38"/>
      <c r="AD270" s="38"/>
      <c r="AE270" s="38"/>
      <c r="AR270" s="254" t="s">
        <v>168</v>
      </c>
      <c r="AT270" s="254" t="s">
        <v>163</v>
      </c>
      <c r="AU270" s="254" t="s">
        <v>82</v>
      </c>
      <c r="AY270" s="17" t="s">
        <v>161</v>
      </c>
      <c r="BE270" s="255">
        <f>IF(N270="základní",J270,0)</f>
        <v>0</v>
      </c>
      <c r="BF270" s="255">
        <f>IF(N270="snížená",J270,0)</f>
        <v>0</v>
      </c>
      <c r="BG270" s="255">
        <f>IF(N270="zákl. přenesená",J270,0)</f>
        <v>0</v>
      </c>
      <c r="BH270" s="255">
        <f>IF(N270="sníž. přenesená",J270,0)</f>
        <v>0</v>
      </c>
      <c r="BI270" s="255">
        <f>IF(N270="nulová",J270,0)</f>
        <v>0</v>
      </c>
      <c r="BJ270" s="17" t="s">
        <v>80</v>
      </c>
      <c r="BK270" s="255">
        <f>ROUND(I270*H270,2)</f>
        <v>0</v>
      </c>
      <c r="BL270" s="17" t="s">
        <v>168</v>
      </c>
      <c r="BM270" s="254" t="s">
        <v>381</v>
      </c>
    </row>
    <row r="271" s="2" customFormat="1">
      <c r="A271" s="38"/>
      <c r="B271" s="39"/>
      <c r="C271" s="40"/>
      <c r="D271" s="256" t="s">
        <v>170</v>
      </c>
      <c r="E271" s="40"/>
      <c r="F271" s="257" t="s">
        <v>382</v>
      </c>
      <c r="G271" s="40"/>
      <c r="H271" s="40"/>
      <c r="I271" s="154"/>
      <c r="J271" s="40"/>
      <c r="K271" s="40"/>
      <c r="L271" s="44"/>
      <c r="M271" s="258"/>
      <c r="N271" s="259"/>
      <c r="O271" s="91"/>
      <c r="P271" s="91"/>
      <c r="Q271" s="91"/>
      <c r="R271" s="91"/>
      <c r="S271" s="91"/>
      <c r="T271" s="92"/>
      <c r="U271" s="38"/>
      <c r="V271" s="38"/>
      <c r="W271" s="38"/>
      <c r="X271" s="38"/>
      <c r="Y271" s="38"/>
      <c r="Z271" s="38"/>
      <c r="AA271" s="38"/>
      <c r="AB271" s="38"/>
      <c r="AC271" s="38"/>
      <c r="AD271" s="38"/>
      <c r="AE271" s="38"/>
      <c r="AT271" s="17" t="s">
        <v>170</v>
      </c>
      <c r="AU271" s="17" t="s">
        <v>82</v>
      </c>
    </row>
    <row r="272" s="2" customFormat="1">
      <c r="A272" s="38"/>
      <c r="B272" s="39"/>
      <c r="C272" s="40"/>
      <c r="D272" s="256" t="s">
        <v>172</v>
      </c>
      <c r="E272" s="40"/>
      <c r="F272" s="260" t="s">
        <v>383</v>
      </c>
      <c r="G272" s="40"/>
      <c r="H272" s="40"/>
      <c r="I272" s="154"/>
      <c r="J272" s="40"/>
      <c r="K272" s="40"/>
      <c r="L272" s="44"/>
      <c r="M272" s="258"/>
      <c r="N272" s="259"/>
      <c r="O272" s="91"/>
      <c r="P272" s="91"/>
      <c r="Q272" s="91"/>
      <c r="R272" s="91"/>
      <c r="S272" s="91"/>
      <c r="T272" s="92"/>
      <c r="U272" s="38"/>
      <c r="V272" s="38"/>
      <c r="W272" s="38"/>
      <c r="X272" s="38"/>
      <c r="Y272" s="38"/>
      <c r="Z272" s="38"/>
      <c r="AA272" s="38"/>
      <c r="AB272" s="38"/>
      <c r="AC272" s="38"/>
      <c r="AD272" s="38"/>
      <c r="AE272" s="38"/>
      <c r="AT272" s="17" t="s">
        <v>172</v>
      </c>
      <c r="AU272" s="17" t="s">
        <v>82</v>
      </c>
    </row>
    <row r="273" s="14" customFormat="1">
      <c r="A273" s="14"/>
      <c r="B273" s="271"/>
      <c r="C273" s="272"/>
      <c r="D273" s="256" t="s">
        <v>174</v>
      </c>
      <c r="E273" s="273" t="s">
        <v>1</v>
      </c>
      <c r="F273" s="274" t="s">
        <v>384</v>
      </c>
      <c r="G273" s="272"/>
      <c r="H273" s="275">
        <v>2.21</v>
      </c>
      <c r="I273" s="276"/>
      <c r="J273" s="272"/>
      <c r="K273" s="272"/>
      <c r="L273" s="277"/>
      <c r="M273" s="278"/>
      <c r="N273" s="279"/>
      <c r="O273" s="279"/>
      <c r="P273" s="279"/>
      <c r="Q273" s="279"/>
      <c r="R273" s="279"/>
      <c r="S273" s="279"/>
      <c r="T273" s="280"/>
      <c r="U273" s="14"/>
      <c r="V273" s="14"/>
      <c r="W273" s="14"/>
      <c r="X273" s="14"/>
      <c r="Y273" s="14"/>
      <c r="Z273" s="14"/>
      <c r="AA273" s="14"/>
      <c r="AB273" s="14"/>
      <c r="AC273" s="14"/>
      <c r="AD273" s="14"/>
      <c r="AE273" s="14"/>
      <c r="AT273" s="281" t="s">
        <v>174</v>
      </c>
      <c r="AU273" s="281" t="s">
        <v>82</v>
      </c>
      <c r="AV273" s="14" t="s">
        <v>82</v>
      </c>
      <c r="AW273" s="14" t="s">
        <v>30</v>
      </c>
      <c r="AX273" s="14" t="s">
        <v>73</v>
      </c>
      <c r="AY273" s="281" t="s">
        <v>161</v>
      </c>
    </row>
    <row r="274" s="14" customFormat="1">
      <c r="A274" s="14"/>
      <c r="B274" s="271"/>
      <c r="C274" s="272"/>
      <c r="D274" s="256" t="s">
        <v>174</v>
      </c>
      <c r="E274" s="273" t="s">
        <v>1</v>
      </c>
      <c r="F274" s="274" t="s">
        <v>385</v>
      </c>
      <c r="G274" s="272"/>
      <c r="H274" s="275">
        <v>2.25</v>
      </c>
      <c r="I274" s="276"/>
      <c r="J274" s="272"/>
      <c r="K274" s="272"/>
      <c r="L274" s="277"/>
      <c r="M274" s="278"/>
      <c r="N274" s="279"/>
      <c r="O274" s="279"/>
      <c r="P274" s="279"/>
      <c r="Q274" s="279"/>
      <c r="R274" s="279"/>
      <c r="S274" s="279"/>
      <c r="T274" s="280"/>
      <c r="U274" s="14"/>
      <c r="V274" s="14"/>
      <c r="W274" s="14"/>
      <c r="X274" s="14"/>
      <c r="Y274" s="14"/>
      <c r="Z274" s="14"/>
      <c r="AA274" s="14"/>
      <c r="AB274" s="14"/>
      <c r="AC274" s="14"/>
      <c r="AD274" s="14"/>
      <c r="AE274" s="14"/>
      <c r="AT274" s="281" t="s">
        <v>174</v>
      </c>
      <c r="AU274" s="281" t="s">
        <v>82</v>
      </c>
      <c r="AV274" s="14" t="s">
        <v>82</v>
      </c>
      <c r="AW274" s="14" t="s">
        <v>30</v>
      </c>
      <c r="AX274" s="14" t="s">
        <v>73</v>
      </c>
      <c r="AY274" s="281" t="s">
        <v>161</v>
      </c>
    </row>
    <row r="275" s="14" customFormat="1">
      <c r="A275" s="14"/>
      <c r="B275" s="271"/>
      <c r="C275" s="272"/>
      <c r="D275" s="256" t="s">
        <v>174</v>
      </c>
      <c r="E275" s="273" t="s">
        <v>1</v>
      </c>
      <c r="F275" s="274" t="s">
        <v>386</v>
      </c>
      <c r="G275" s="272"/>
      <c r="H275" s="275">
        <v>7.7000000000000002</v>
      </c>
      <c r="I275" s="276"/>
      <c r="J275" s="272"/>
      <c r="K275" s="272"/>
      <c r="L275" s="277"/>
      <c r="M275" s="278"/>
      <c r="N275" s="279"/>
      <c r="O275" s="279"/>
      <c r="P275" s="279"/>
      <c r="Q275" s="279"/>
      <c r="R275" s="279"/>
      <c r="S275" s="279"/>
      <c r="T275" s="280"/>
      <c r="U275" s="14"/>
      <c r="V275" s="14"/>
      <c r="W275" s="14"/>
      <c r="X275" s="14"/>
      <c r="Y275" s="14"/>
      <c r="Z275" s="14"/>
      <c r="AA275" s="14"/>
      <c r="AB275" s="14"/>
      <c r="AC275" s="14"/>
      <c r="AD275" s="14"/>
      <c r="AE275" s="14"/>
      <c r="AT275" s="281" t="s">
        <v>174</v>
      </c>
      <c r="AU275" s="281" t="s">
        <v>82</v>
      </c>
      <c r="AV275" s="14" t="s">
        <v>82</v>
      </c>
      <c r="AW275" s="14" t="s">
        <v>30</v>
      </c>
      <c r="AX275" s="14" t="s">
        <v>73</v>
      </c>
      <c r="AY275" s="281" t="s">
        <v>161</v>
      </c>
    </row>
    <row r="276" s="15" customFormat="1">
      <c r="A276" s="15"/>
      <c r="B276" s="282"/>
      <c r="C276" s="283"/>
      <c r="D276" s="256" t="s">
        <v>174</v>
      </c>
      <c r="E276" s="284" t="s">
        <v>1</v>
      </c>
      <c r="F276" s="285" t="s">
        <v>180</v>
      </c>
      <c r="G276" s="283"/>
      <c r="H276" s="286">
        <v>12.16</v>
      </c>
      <c r="I276" s="287"/>
      <c r="J276" s="283"/>
      <c r="K276" s="283"/>
      <c r="L276" s="288"/>
      <c r="M276" s="289"/>
      <c r="N276" s="290"/>
      <c r="O276" s="290"/>
      <c r="P276" s="290"/>
      <c r="Q276" s="290"/>
      <c r="R276" s="290"/>
      <c r="S276" s="290"/>
      <c r="T276" s="291"/>
      <c r="U276" s="15"/>
      <c r="V276" s="15"/>
      <c r="W276" s="15"/>
      <c r="X276" s="15"/>
      <c r="Y276" s="15"/>
      <c r="Z276" s="15"/>
      <c r="AA276" s="15"/>
      <c r="AB276" s="15"/>
      <c r="AC276" s="15"/>
      <c r="AD276" s="15"/>
      <c r="AE276" s="15"/>
      <c r="AT276" s="292" t="s">
        <v>174</v>
      </c>
      <c r="AU276" s="292" t="s">
        <v>82</v>
      </c>
      <c r="AV276" s="15" t="s">
        <v>168</v>
      </c>
      <c r="AW276" s="15" t="s">
        <v>30</v>
      </c>
      <c r="AX276" s="15" t="s">
        <v>80</v>
      </c>
      <c r="AY276" s="292" t="s">
        <v>161</v>
      </c>
    </row>
    <row r="277" s="2" customFormat="1" ht="16.5" customHeight="1">
      <c r="A277" s="38"/>
      <c r="B277" s="39"/>
      <c r="C277" s="243" t="s">
        <v>387</v>
      </c>
      <c r="D277" s="243" t="s">
        <v>163</v>
      </c>
      <c r="E277" s="244" t="s">
        <v>388</v>
      </c>
      <c r="F277" s="245" t="s">
        <v>389</v>
      </c>
      <c r="G277" s="246" t="s">
        <v>166</v>
      </c>
      <c r="H277" s="247">
        <v>36.502000000000002</v>
      </c>
      <c r="I277" s="248"/>
      <c r="J277" s="249">
        <f>ROUND(I277*H277,2)</f>
        <v>0</v>
      </c>
      <c r="K277" s="245" t="s">
        <v>167</v>
      </c>
      <c r="L277" s="44"/>
      <c r="M277" s="250" t="s">
        <v>1</v>
      </c>
      <c r="N277" s="251" t="s">
        <v>38</v>
      </c>
      <c r="O277" s="91"/>
      <c r="P277" s="252">
        <f>O277*H277</f>
        <v>0</v>
      </c>
      <c r="Q277" s="252">
        <v>0.041744200000000002</v>
      </c>
      <c r="R277" s="252">
        <f>Q277*H277</f>
        <v>1.5237467884000002</v>
      </c>
      <c r="S277" s="252">
        <v>0</v>
      </c>
      <c r="T277" s="253">
        <f>S277*H277</f>
        <v>0</v>
      </c>
      <c r="U277" s="38"/>
      <c r="V277" s="38"/>
      <c r="W277" s="38"/>
      <c r="X277" s="38"/>
      <c r="Y277" s="38"/>
      <c r="Z277" s="38"/>
      <c r="AA277" s="38"/>
      <c r="AB277" s="38"/>
      <c r="AC277" s="38"/>
      <c r="AD277" s="38"/>
      <c r="AE277" s="38"/>
      <c r="AR277" s="254" t="s">
        <v>168</v>
      </c>
      <c r="AT277" s="254" t="s">
        <v>163</v>
      </c>
      <c r="AU277" s="254" t="s">
        <v>82</v>
      </c>
      <c r="AY277" s="17" t="s">
        <v>161</v>
      </c>
      <c r="BE277" s="255">
        <f>IF(N277="základní",J277,0)</f>
        <v>0</v>
      </c>
      <c r="BF277" s="255">
        <f>IF(N277="snížená",J277,0)</f>
        <v>0</v>
      </c>
      <c r="BG277" s="255">
        <f>IF(N277="zákl. přenesená",J277,0)</f>
        <v>0</v>
      </c>
      <c r="BH277" s="255">
        <f>IF(N277="sníž. přenesená",J277,0)</f>
        <v>0</v>
      </c>
      <c r="BI277" s="255">
        <f>IF(N277="nulová",J277,0)</f>
        <v>0</v>
      </c>
      <c r="BJ277" s="17" t="s">
        <v>80</v>
      </c>
      <c r="BK277" s="255">
        <f>ROUND(I277*H277,2)</f>
        <v>0</v>
      </c>
      <c r="BL277" s="17" t="s">
        <v>168</v>
      </c>
      <c r="BM277" s="254" t="s">
        <v>390</v>
      </c>
    </row>
    <row r="278" s="2" customFormat="1">
      <c r="A278" s="38"/>
      <c r="B278" s="39"/>
      <c r="C278" s="40"/>
      <c r="D278" s="256" t="s">
        <v>170</v>
      </c>
      <c r="E278" s="40"/>
      <c r="F278" s="257" t="s">
        <v>391</v>
      </c>
      <c r="G278" s="40"/>
      <c r="H278" s="40"/>
      <c r="I278" s="154"/>
      <c r="J278" s="40"/>
      <c r="K278" s="40"/>
      <c r="L278" s="44"/>
      <c r="M278" s="258"/>
      <c r="N278" s="259"/>
      <c r="O278" s="91"/>
      <c r="P278" s="91"/>
      <c r="Q278" s="91"/>
      <c r="R278" s="91"/>
      <c r="S278" s="91"/>
      <c r="T278" s="92"/>
      <c r="U278" s="38"/>
      <c r="V278" s="38"/>
      <c r="W278" s="38"/>
      <c r="X278" s="38"/>
      <c r="Y278" s="38"/>
      <c r="Z278" s="38"/>
      <c r="AA278" s="38"/>
      <c r="AB278" s="38"/>
      <c r="AC278" s="38"/>
      <c r="AD278" s="38"/>
      <c r="AE278" s="38"/>
      <c r="AT278" s="17" t="s">
        <v>170</v>
      </c>
      <c r="AU278" s="17" t="s">
        <v>82</v>
      </c>
    </row>
    <row r="279" s="2" customFormat="1">
      <c r="A279" s="38"/>
      <c r="B279" s="39"/>
      <c r="C279" s="40"/>
      <c r="D279" s="256" t="s">
        <v>172</v>
      </c>
      <c r="E279" s="40"/>
      <c r="F279" s="260" t="s">
        <v>392</v>
      </c>
      <c r="G279" s="40"/>
      <c r="H279" s="40"/>
      <c r="I279" s="154"/>
      <c r="J279" s="40"/>
      <c r="K279" s="40"/>
      <c r="L279" s="44"/>
      <c r="M279" s="258"/>
      <c r="N279" s="259"/>
      <c r="O279" s="91"/>
      <c r="P279" s="91"/>
      <c r="Q279" s="91"/>
      <c r="R279" s="91"/>
      <c r="S279" s="91"/>
      <c r="T279" s="92"/>
      <c r="U279" s="38"/>
      <c r="V279" s="38"/>
      <c r="W279" s="38"/>
      <c r="X279" s="38"/>
      <c r="Y279" s="38"/>
      <c r="Z279" s="38"/>
      <c r="AA279" s="38"/>
      <c r="AB279" s="38"/>
      <c r="AC279" s="38"/>
      <c r="AD279" s="38"/>
      <c r="AE279" s="38"/>
      <c r="AT279" s="17" t="s">
        <v>172</v>
      </c>
      <c r="AU279" s="17" t="s">
        <v>82</v>
      </c>
    </row>
    <row r="280" s="14" customFormat="1">
      <c r="A280" s="14"/>
      <c r="B280" s="271"/>
      <c r="C280" s="272"/>
      <c r="D280" s="256" t="s">
        <v>174</v>
      </c>
      <c r="E280" s="273" t="s">
        <v>1</v>
      </c>
      <c r="F280" s="274" t="s">
        <v>393</v>
      </c>
      <c r="G280" s="272"/>
      <c r="H280" s="275">
        <v>13.571</v>
      </c>
      <c r="I280" s="276"/>
      <c r="J280" s="272"/>
      <c r="K280" s="272"/>
      <c r="L280" s="277"/>
      <c r="M280" s="278"/>
      <c r="N280" s="279"/>
      <c r="O280" s="279"/>
      <c r="P280" s="279"/>
      <c r="Q280" s="279"/>
      <c r="R280" s="279"/>
      <c r="S280" s="279"/>
      <c r="T280" s="280"/>
      <c r="U280" s="14"/>
      <c r="V280" s="14"/>
      <c r="W280" s="14"/>
      <c r="X280" s="14"/>
      <c r="Y280" s="14"/>
      <c r="Z280" s="14"/>
      <c r="AA280" s="14"/>
      <c r="AB280" s="14"/>
      <c r="AC280" s="14"/>
      <c r="AD280" s="14"/>
      <c r="AE280" s="14"/>
      <c r="AT280" s="281" t="s">
        <v>174</v>
      </c>
      <c r="AU280" s="281" t="s">
        <v>82</v>
      </c>
      <c r="AV280" s="14" t="s">
        <v>82</v>
      </c>
      <c r="AW280" s="14" t="s">
        <v>30</v>
      </c>
      <c r="AX280" s="14" t="s">
        <v>73</v>
      </c>
      <c r="AY280" s="281" t="s">
        <v>161</v>
      </c>
    </row>
    <row r="281" s="14" customFormat="1">
      <c r="A281" s="14"/>
      <c r="B281" s="271"/>
      <c r="C281" s="272"/>
      <c r="D281" s="256" t="s">
        <v>174</v>
      </c>
      <c r="E281" s="273" t="s">
        <v>1</v>
      </c>
      <c r="F281" s="274" t="s">
        <v>394</v>
      </c>
      <c r="G281" s="272"/>
      <c r="H281" s="275">
        <v>22.931000000000001</v>
      </c>
      <c r="I281" s="276"/>
      <c r="J281" s="272"/>
      <c r="K281" s="272"/>
      <c r="L281" s="277"/>
      <c r="M281" s="278"/>
      <c r="N281" s="279"/>
      <c r="O281" s="279"/>
      <c r="P281" s="279"/>
      <c r="Q281" s="279"/>
      <c r="R281" s="279"/>
      <c r="S281" s="279"/>
      <c r="T281" s="280"/>
      <c r="U281" s="14"/>
      <c r="V281" s="14"/>
      <c r="W281" s="14"/>
      <c r="X281" s="14"/>
      <c r="Y281" s="14"/>
      <c r="Z281" s="14"/>
      <c r="AA281" s="14"/>
      <c r="AB281" s="14"/>
      <c r="AC281" s="14"/>
      <c r="AD281" s="14"/>
      <c r="AE281" s="14"/>
      <c r="AT281" s="281" t="s">
        <v>174</v>
      </c>
      <c r="AU281" s="281" t="s">
        <v>82</v>
      </c>
      <c r="AV281" s="14" t="s">
        <v>82</v>
      </c>
      <c r="AW281" s="14" t="s">
        <v>30</v>
      </c>
      <c r="AX281" s="14" t="s">
        <v>73</v>
      </c>
      <c r="AY281" s="281" t="s">
        <v>161</v>
      </c>
    </row>
    <row r="282" s="15" customFormat="1">
      <c r="A282" s="15"/>
      <c r="B282" s="282"/>
      <c r="C282" s="283"/>
      <c r="D282" s="256" t="s">
        <v>174</v>
      </c>
      <c r="E282" s="284" t="s">
        <v>1</v>
      </c>
      <c r="F282" s="285" t="s">
        <v>180</v>
      </c>
      <c r="G282" s="283"/>
      <c r="H282" s="286">
        <v>36.502000000000002</v>
      </c>
      <c r="I282" s="287"/>
      <c r="J282" s="283"/>
      <c r="K282" s="283"/>
      <c r="L282" s="288"/>
      <c r="M282" s="289"/>
      <c r="N282" s="290"/>
      <c r="O282" s="290"/>
      <c r="P282" s="290"/>
      <c r="Q282" s="290"/>
      <c r="R282" s="290"/>
      <c r="S282" s="290"/>
      <c r="T282" s="291"/>
      <c r="U282" s="15"/>
      <c r="V282" s="15"/>
      <c r="W282" s="15"/>
      <c r="X282" s="15"/>
      <c r="Y282" s="15"/>
      <c r="Z282" s="15"/>
      <c r="AA282" s="15"/>
      <c r="AB282" s="15"/>
      <c r="AC282" s="15"/>
      <c r="AD282" s="15"/>
      <c r="AE282" s="15"/>
      <c r="AT282" s="292" t="s">
        <v>174</v>
      </c>
      <c r="AU282" s="292" t="s">
        <v>82</v>
      </c>
      <c r="AV282" s="15" t="s">
        <v>168</v>
      </c>
      <c r="AW282" s="15" t="s">
        <v>30</v>
      </c>
      <c r="AX282" s="15" t="s">
        <v>80</v>
      </c>
      <c r="AY282" s="292" t="s">
        <v>161</v>
      </c>
    </row>
    <row r="283" s="2" customFormat="1" ht="16.5" customHeight="1">
      <c r="A283" s="38"/>
      <c r="B283" s="39"/>
      <c r="C283" s="243" t="s">
        <v>395</v>
      </c>
      <c r="D283" s="243" t="s">
        <v>163</v>
      </c>
      <c r="E283" s="244" t="s">
        <v>396</v>
      </c>
      <c r="F283" s="245" t="s">
        <v>397</v>
      </c>
      <c r="G283" s="246" t="s">
        <v>166</v>
      </c>
      <c r="H283" s="247">
        <v>36.502000000000002</v>
      </c>
      <c r="I283" s="248"/>
      <c r="J283" s="249">
        <f>ROUND(I283*H283,2)</f>
        <v>0</v>
      </c>
      <c r="K283" s="245" t="s">
        <v>167</v>
      </c>
      <c r="L283" s="44"/>
      <c r="M283" s="250" t="s">
        <v>1</v>
      </c>
      <c r="N283" s="251" t="s">
        <v>38</v>
      </c>
      <c r="O283" s="91"/>
      <c r="P283" s="252">
        <f>O283*H283</f>
        <v>0</v>
      </c>
      <c r="Q283" s="252">
        <v>1.5E-05</v>
      </c>
      <c r="R283" s="252">
        <f>Q283*H283</f>
        <v>0.00054753000000000007</v>
      </c>
      <c r="S283" s="252">
        <v>0</v>
      </c>
      <c r="T283" s="253">
        <f>S283*H283</f>
        <v>0</v>
      </c>
      <c r="U283" s="38"/>
      <c r="V283" s="38"/>
      <c r="W283" s="38"/>
      <c r="X283" s="38"/>
      <c r="Y283" s="38"/>
      <c r="Z283" s="38"/>
      <c r="AA283" s="38"/>
      <c r="AB283" s="38"/>
      <c r="AC283" s="38"/>
      <c r="AD283" s="38"/>
      <c r="AE283" s="38"/>
      <c r="AR283" s="254" t="s">
        <v>168</v>
      </c>
      <c r="AT283" s="254" t="s">
        <v>163</v>
      </c>
      <c r="AU283" s="254" t="s">
        <v>82</v>
      </c>
      <c r="AY283" s="17" t="s">
        <v>161</v>
      </c>
      <c r="BE283" s="255">
        <f>IF(N283="základní",J283,0)</f>
        <v>0</v>
      </c>
      <c r="BF283" s="255">
        <f>IF(N283="snížená",J283,0)</f>
        <v>0</v>
      </c>
      <c r="BG283" s="255">
        <f>IF(N283="zákl. přenesená",J283,0)</f>
        <v>0</v>
      </c>
      <c r="BH283" s="255">
        <f>IF(N283="sníž. přenesená",J283,0)</f>
        <v>0</v>
      </c>
      <c r="BI283" s="255">
        <f>IF(N283="nulová",J283,0)</f>
        <v>0</v>
      </c>
      <c r="BJ283" s="17" t="s">
        <v>80</v>
      </c>
      <c r="BK283" s="255">
        <f>ROUND(I283*H283,2)</f>
        <v>0</v>
      </c>
      <c r="BL283" s="17" t="s">
        <v>168</v>
      </c>
      <c r="BM283" s="254" t="s">
        <v>398</v>
      </c>
    </row>
    <row r="284" s="2" customFormat="1">
      <c r="A284" s="38"/>
      <c r="B284" s="39"/>
      <c r="C284" s="40"/>
      <c r="D284" s="256" t="s">
        <v>170</v>
      </c>
      <c r="E284" s="40"/>
      <c r="F284" s="257" t="s">
        <v>399</v>
      </c>
      <c r="G284" s="40"/>
      <c r="H284" s="40"/>
      <c r="I284" s="154"/>
      <c r="J284" s="40"/>
      <c r="K284" s="40"/>
      <c r="L284" s="44"/>
      <c r="M284" s="258"/>
      <c r="N284" s="259"/>
      <c r="O284" s="91"/>
      <c r="P284" s="91"/>
      <c r="Q284" s="91"/>
      <c r="R284" s="91"/>
      <c r="S284" s="91"/>
      <c r="T284" s="92"/>
      <c r="U284" s="38"/>
      <c r="V284" s="38"/>
      <c r="W284" s="38"/>
      <c r="X284" s="38"/>
      <c r="Y284" s="38"/>
      <c r="Z284" s="38"/>
      <c r="AA284" s="38"/>
      <c r="AB284" s="38"/>
      <c r="AC284" s="38"/>
      <c r="AD284" s="38"/>
      <c r="AE284" s="38"/>
      <c r="AT284" s="17" t="s">
        <v>170</v>
      </c>
      <c r="AU284" s="17" t="s">
        <v>82</v>
      </c>
    </row>
    <row r="285" s="2" customFormat="1">
      <c r="A285" s="38"/>
      <c r="B285" s="39"/>
      <c r="C285" s="40"/>
      <c r="D285" s="256" t="s">
        <v>172</v>
      </c>
      <c r="E285" s="40"/>
      <c r="F285" s="260" t="s">
        <v>392</v>
      </c>
      <c r="G285" s="40"/>
      <c r="H285" s="40"/>
      <c r="I285" s="154"/>
      <c r="J285" s="40"/>
      <c r="K285" s="40"/>
      <c r="L285" s="44"/>
      <c r="M285" s="258"/>
      <c r="N285" s="259"/>
      <c r="O285" s="91"/>
      <c r="P285" s="91"/>
      <c r="Q285" s="91"/>
      <c r="R285" s="91"/>
      <c r="S285" s="91"/>
      <c r="T285" s="92"/>
      <c r="U285" s="38"/>
      <c r="V285" s="38"/>
      <c r="W285" s="38"/>
      <c r="X285" s="38"/>
      <c r="Y285" s="38"/>
      <c r="Z285" s="38"/>
      <c r="AA285" s="38"/>
      <c r="AB285" s="38"/>
      <c r="AC285" s="38"/>
      <c r="AD285" s="38"/>
      <c r="AE285" s="38"/>
      <c r="AT285" s="17" t="s">
        <v>172</v>
      </c>
      <c r="AU285" s="17" t="s">
        <v>82</v>
      </c>
    </row>
    <row r="286" s="14" customFormat="1">
      <c r="A286" s="14"/>
      <c r="B286" s="271"/>
      <c r="C286" s="272"/>
      <c r="D286" s="256" t="s">
        <v>174</v>
      </c>
      <c r="E286" s="273" t="s">
        <v>1</v>
      </c>
      <c r="F286" s="274" t="s">
        <v>393</v>
      </c>
      <c r="G286" s="272"/>
      <c r="H286" s="275">
        <v>13.571</v>
      </c>
      <c r="I286" s="276"/>
      <c r="J286" s="272"/>
      <c r="K286" s="272"/>
      <c r="L286" s="277"/>
      <c r="M286" s="278"/>
      <c r="N286" s="279"/>
      <c r="O286" s="279"/>
      <c r="P286" s="279"/>
      <c r="Q286" s="279"/>
      <c r="R286" s="279"/>
      <c r="S286" s="279"/>
      <c r="T286" s="280"/>
      <c r="U286" s="14"/>
      <c r="V286" s="14"/>
      <c r="W286" s="14"/>
      <c r="X286" s="14"/>
      <c r="Y286" s="14"/>
      <c r="Z286" s="14"/>
      <c r="AA286" s="14"/>
      <c r="AB286" s="14"/>
      <c r="AC286" s="14"/>
      <c r="AD286" s="14"/>
      <c r="AE286" s="14"/>
      <c r="AT286" s="281" t="s">
        <v>174</v>
      </c>
      <c r="AU286" s="281" t="s">
        <v>82</v>
      </c>
      <c r="AV286" s="14" t="s">
        <v>82</v>
      </c>
      <c r="AW286" s="14" t="s">
        <v>30</v>
      </c>
      <c r="AX286" s="14" t="s">
        <v>73</v>
      </c>
      <c r="AY286" s="281" t="s">
        <v>161</v>
      </c>
    </row>
    <row r="287" s="14" customFormat="1">
      <c r="A287" s="14"/>
      <c r="B287" s="271"/>
      <c r="C287" s="272"/>
      <c r="D287" s="256" t="s">
        <v>174</v>
      </c>
      <c r="E287" s="273" t="s">
        <v>1</v>
      </c>
      <c r="F287" s="274" t="s">
        <v>394</v>
      </c>
      <c r="G287" s="272"/>
      <c r="H287" s="275">
        <v>22.931000000000001</v>
      </c>
      <c r="I287" s="276"/>
      <c r="J287" s="272"/>
      <c r="K287" s="272"/>
      <c r="L287" s="277"/>
      <c r="M287" s="278"/>
      <c r="N287" s="279"/>
      <c r="O287" s="279"/>
      <c r="P287" s="279"/>
      <c r="Q287" s="279"/>
      <c r="R287" s="279"/>
      <c r="S287" s="279"/>
      <c r="T287" s="280"/>
      <c r="U287" s="14"/>
      <c r="V287" s="14"/>
      <c r="W287" s="14"/>
      <c r="X287" s="14"/>
      <c r="Y287" s="14"/>
      <c r="Z287" s="14"/>
      <c r="AA287" s="14"/>
      <c r="AB287" s="14"/>
      <c r="AC287" s="14"/>
      <c r="AD287" s="14"/>
      <c r="AE287" s="14"/>
      <c r="AT287" s="281" t="s">
        <v>174</v>
      </c>
      <c r="AU287" s="281" t="s">
        <v>82</v>
      </c>
      <c r="AV287" s="14" t="s">
        <v>82</v>
      </c>
      <c r="AW287" s="14" t="s">
        <v>30</v>
      </c>
      <c r="AX287" s="14" t="s">
        <v>73</v>
      </c>
      <c r="AY287" s="281" t="s">
        <v>161</v>
      </c>
    </row>
    <row r="288" s="15" customFormat="1">
      <c r="A288" s="15"/>
      <c r="B288" s="282"/>
      <c r="C288" s="283"/>
      <c r="D288" s="256" t="s">
        <v>174</v>
      </c>
      <c r="E288" s="284" t="s">
        <v>1</v>
      </c>
      <c r="F288" s="285" t="s">
        <v>180</v>
      </c>
      <c r="G288" s="283"/>
      <c r="H288" s="286">
        <v>36.502000000000002</v>
      </c>
      <c r="I288" s="287"/>
      <c r="J288" s="283"/>
      <c r="K288" s="283"/>
      <c r="L288" s="288"/>
      <c r="M288" s="289"/>
      <c r="N288" s="290"/>
      <c r="O288" s="290"/>
      <c r="P288" s="290"/>
      <c r="Q288" s="290"/>
      <c r="R288" s="290"/>
      <c r="S288" s="290"/>
      <c r="T288" s="291"/>
      <c r="U288" s="15"/>
      <c r="V288" s="15"/>
      <c r="W288" s="15"/>
      <c r="X288" s="15"/>
      <c r="Y288" s="15"/>
      <c r="Z288" s="15"/>
      <c r="AA288" s="15"/>
      <c r="AB288" s="15"/>
      <c r="AC288" s="15"/>
      <c r="AD288" s="15"/>
      <c r="AE288" s="15"/>
      <c r="AT288" s="292" t="s">
        <v>174</v>
      </c>
      <c r="AU288" s="292" t="s">
        <v>82</v>
      </c>
      <c r="AV288" s="15" t="s">
        <v>168</v>
      </c>
      <c r="AW288" s="15" t="s">
        <v>30</v>
      </c>
      <c r="AX288" s="15" t="s">
        <v>80</v>
      </c>
      <c r="AY288" s="292" t="s">
        <v>161</v>
      </c>
    </row>
    <row r="289" s="2" customFormat="1" ht="16.5" customHeight="1">
      <c r="A289" s="38"/>
      <c r="B289" s="39"/>
      <c r="C289" s="243" t="s">
        <v>400</v>
      </c>
      <c r="D289" s="243" t="s">
        <v>163</v>
      </c>
      <c r="E289" s="244" t="s">
        <v>401</v>
      </c>
      <c r="F289" s="245" t="s">
        <v>402</v>
      </c>
      <c r="G289" s="246" t="s">
        <v>282</v>
      </c>
      <c r="H289" s="247">
        <v>1.742</v>
      </c>
      <c r="I289" s="248"/>
      <c r="J289" s="249">
        <f>ROUND(I289*H289,2)</f>
        <v>0</v>
      </c>
      <c r="K289" s="245" t="s">
        <v>167</v>
      </c>
      <c r="L289" s="44"/>
      <c r="M289" s="250" t="s">
        <v>1</v>
      </c>
      <c r="N289" s="251" t="s">
        <v>38</v>
      </c>
      <c r="O289" s="91"/>
      <c r="P289" s="252">
        <f>O289*H289</f>
        <v>0</v>
      </c>
      <c r="Q289" s="252">
        <v>1.0487652000000001</v>
      </c>
      <c r="R289" s="252">
        <f>Q289*H289</f>
        <v>1.8269489784000002</v>
      </c>
      <c r="S289" s="252">
        <v>0</v>
      </c>
      <c r="T289" s="253">
        <f>S289*H289</f>
        <v>0</v>
      </c>
      <c r="U289" s="38"/>
      <c r="V289" s="38"/>
      <c r="W289" s="38"/>
      <c r="X289" s="38"/>
      <c r="Y289" s="38"/>
      <c r="Z289" s="38"/>
      <c r="AA289" s="38"/>
      <c r="AB289" s="38"/>
      <c r="AC289" s="38"/>
      <c r="AD289" s="38"/>
      <c r="AE289" s="38"/>
      <c r="AR289" s="254" t="s">
        <v>168</v>
      </c>
      <c r="AT289" s="254" t="s">
        <v>163</v>
      </c>
      <c r="AU289" s="254" t="s">
        <v>82</v>
      </c>
      <c r="AY289" s="17" t="s">
        <v>161</v>
      </c>
      <c r="BE289" s="255">
        <f>IF(N289="základní",J289,0)</f>
        <v>0</v>
      </c>
      <c r="BF289" s="255">
        <f>IF(N289="snížená",J289,0)</f>
        <v>0</v>
      </c>
      <c r="BG289" s="255">
        <f>IF(N289="zákl. přenesená",J289,0)</f>
        <v>0</v>
      </c>
      <c r="BH289" s="255">
        <f>IF(N289="sníž. přenesená",J289,0)</f>
        <v>0</v>
      </c>
      <c r="BI289" s="255">
        <f>IF(N289="nulová",J289,0)</f>
        <v>0</v>
      </c>
      <c r="BJ289" s="17" t="s">
        <v>80</v>
      </c>
      <c r="BK289" s="255">
        <f>ROUND(I289*H289,2)</f>
        <v>0</v>
      </c>
      <c r="BL289" s="17" t="s">
        <v>168</v>
      </c>
      <c r="BM289" s="254" t="s">
        <v>403</v>
      </c>
    </row>
    <row r="290" s="2" customFormat="1">
      <c r="A290" s="38"/>
      <c r="B290" s="39"/>
      <c r="C290" s="40"/>
      <c r="D290" s="256" t="s">
        <v>170</v>
      </c>
      <c r="E290" s="40"/>
      <c r="F290" s="257" t="s">
        <v>404</v>
      </c>
      <c r="G290" s="40"/>
      <c r="H290" s="40"/>
      <c r="I290" s="154"/>
      <c r="J290" s="40"/>
      <c r="K290" s="40"/>
      <c r="L290" s="44"/>
      <c r="M290" s="258"/>
      <c r="N290" s="259"/>
      <c r="O290" s="91"/>
      <c r="P290" s="91"/>
      <c r="Q290" s="91"/>
      <c r="R290" s="91"/>
      <c r="S290" s="91"/>
      <c r="T290" s="92"/>
      <c r="U290" s="38"/>
      <c r="V290" s="38"/>
      <c r="W290" s="38"/>
      <c r="X290" s="38"/>
      <c r="Y290" s="38"/>
      <c r="Z290" s="38"/>
      <c r="AA290" s="38"/>
      <c r="AB290" s="38"/>
      <c r="AC290" s="38"/>
      <c r="AD290" s="38"/>
      <c r="AE290" s="38"/>
      <c r="AT290" s="17" t="s">
        <v>170</v>
      </c>
      <c r="AU290" s="17" t="s">
        <v>82</v>
      </c>
    </row>
    <row r="291" s="2" customFormat="1">
      <c r="A291" s="38"/>
      <c r="B291" s="39"/>
      <c r="C291" s="40"/>
      <c r="D291" s="256" t="s">
        <v>172</v>
      </c>
      <c r="E291" s="40"/>
      <c r="F291" s="260" t="s">
        <v>405</v>
      </c>
      <c r="G291" s="40"/>
      <c r="H291" s="40"/>
      <c r="I291" s="154"/>
      <c r="J291" s="40"/>
      <c r="K291" s="40"/>
      <c r="L291" s="44"/>
      <c r="M291" s="258"/>
      <c r="N291" s="259"/>
      <c r="O291" s="91"/>
      <c r="P291" s="91"/>
      <c r="Q291" s="91"/>
      <c r="R291" s="91"/>
      <c r="S291" s="91"/>
      <c r="T291" s="92"/>
      <c r="U291" s="38"/>
      <c r="V291" s="38"/>
      <c r="W291" s="38"/>
      <c r="X291" s="38"/>
      <c r="Y291" s="38"/>
      <c r="Z291" s="38"/>
      <c r="AA291" s="38"/>
      <c r="AB291" s="38"/>
      <c r="AC291" s="38"/>
      <c r="AD291" s="38"/>
      <c r="AE291" s="38"/>
      <c r="AT291" s="17" t="s">
        <v>172</v>
      </c>
      <c r="AU291" s="17" t="s">
        <v>82</v>
      </c>
    </row>
    <row r="292" s="14" customFormat="1">
      <c r="A292" s="14"/>
      <c r="B292" s="271"/>
      <c r="C292" s="272"/>
      <c r="D292" s="256" t="s">
        <v>174</v>
      </c>
      <c r="E292" s="273" t="s">
        <v>1</v>
      </c>
      <c r="F292" s="274" t="s">
        <v>406</v>
      </c>
      <c r="G292" s="272"/>
      <c r="H292" s="275">
        <v>0.32200000000000001</v>
      </c>
      <c r="I292" s="276"/>
      <c r="J292" s="272"/>
      <c r="K292" s="272"/>
      <c r="L292" s="277"/>
      <c r="M292" s="278"/>
      <c r="N292" s="279"/>
      <c r="O292" s="279"/>
      <c r="P292" s="279"/>
      <c r="Q292" s="279"/>
      <c r="R292" s="279"/>
      <c r="S292" s="279"/>
      <c r="T292" s="280"/>
      <c r="U292" s="14"/>
      <c r="V292" s="14"/>
      <c r="W292" s="14"/>
      <c r="X292" s="14"/>
      <c r="Y292" s="14"/>
      <c r="Z292" s="14"/>
      <c r="AA292" s="14"/>
      <c r="AB292" s="14"/>
      <c r="AC292" s="14"/>
      <c r="AD292" s="14"/>
      <c r="AE292" s="14"/>
      <c r="AT292" s="281" t="s">
        <v>174</v>
      </c>
      <c r="AU292" s="281" t="s">
        <v>82</v>
      </c>
      <c r="AV292" s="14" t="s">
        <v>82</v>
      </c>
      <c r="AW292" s="14" t="s">
        <v>30</v>
      </c>
      <c r="AX292" s="14" t="s">
        <v>73</v>
      </c>
      <c r="AY292" s="281" t="s">
        <v>161</v>
      </c>
    </row>
    <row r="293" s="14" customFormat="1">
      <c r="A293" s="14"/>
      <c r="B293" s="271"/>
      <c r="C293" s="272"/>
      <c r="D293" s="256" t="s">
        <v>174</v>
      </c>
      <c r="E293" s="273" t="s">
        <v>1</v>
      </c>
      <c r="F293" s="274" t="s">
        <v>407</v>
      </c>
      <c r="G293" s="272"/>
      <c r="H293" s="275">
        <v>0.32200000000000001</v>
      </c>
      <c r="I293" s="276"/>
      <c r="J293" s="272"/>
      <c r="K293" s="272"/>
      <c r="L293" s="277"/>
      <c r="M293" s="278"/>
      <c r="N293" s="279"/>
      <c r="O293" s="279"/>
      <c r="P293" s="279"/>
      <c r="Q293" s="279"/>
      <c r="R293" s="279"/>
      <c r="S293" s="279"/>
      <c r="T293" s="280"/>
      <c r="U293" s="14"/>
      <c r="V293" s="14"/>
      <c r="W293" s="14"/>
      <c r="X293" s="14"/>
      <c r="Y293" s="14"/>
      <c r="Z293" s="14"/>
      <c r="AA293" s="14"/>
      <c r="AB293" s="14"/>
      <c r="AC293" s="14"/>
      <c r="AD293" s="14"/>
      <c r="AE293" s="14"/>
      <c r="AT293" s="281" t="s">
        <v>174</v>
      </c>
      <c r="AU293" s="281" t="s">
        <v>82</v>
      </c>
      <c r="AV293" s="14" t="s">
        <v>82</v>
      </c>
      <c r="AW293" s="14" t="s">
        <v>30</v>
      </c>
      <c r="AX293" s="14" t="s">
        <v>73</v>
      </c>
      <c r="AY293" s="281" t="s">
        <v>161</v>
      </c>
    </row>
    <row r="294" s="14" customFormat="1">
      <c r="A294" s="14"/>
      <c r="B294" s="271"/>
      <c r="C294" s="272"/>
      <c r="D294" s="256" t="s">
        <v>174</v>
      </c>
      <c r="E294" s="273" t="s">
        <v>1</v>
      </c>
      <c r="F294" s="274" t="s">
        <v>408</v>
      </c>
      <c r="G294" s="272"/>
      <c r="H294" s="275">
        <v>1.0980000000000001</v>
      </c>
      <c r="I294" s="276"/>
      <c r="J294" s="272"/>
      <c r="K294" s="272"/>
      <c r="L294" s="277"/>
      <c r="M294" s="278"/>
      <c r="N294" s="279"/>
      <c r="O294" s="279"/>
      <c r="P294" s="279"/>
      <c r="Q294" s="279"/>
      <c r="R294" s="279"/>
      <c r="S294" s="279"/>
      <c r="T294" s="280"/>
      <c r="U294" s="14"/>
      <c r="V294" s="14"/>
      <c r="W294" s="14"/>
      <c r="X294" s="14"/>
      <c r="Y294" s="14"/>
      <c r="Z294" s="14"/>
      <c r="AA294" s="14"/>
      <c r="AB294" s="14"/>
      <c r="AC294" s="14"/>
      <c r="AD294" s="14"/>
      <c r="AE294" s="14"/>
      <c r="AT294" s="281" t="s">
        <v>174</v>
      </c>
      <c r="AU294" s="281" t="s">
        <v>82</v>
      </c>
      <c r="AV294" s="14" t="s">
        <v>82</v>
      </c>
      <c r="AW294" s="14" t="s">
        <v>30</v>
      </c>
      <c r="AX294" s="14" t="s">
        <v>73</v>
      </c>
      <c r="AY294" s="281" t="s">
        <v>161</v>
      </c>
    </row>
    <row r="295" s="15" customFormat="1">
      <c r="A295" s="15"/>
      <c r="B295" s="282"/>
      <c r="C295" s="283"/>
      <c r="D295" s="256" t="s">
        <v>174</v>
      </c>
      <c r="E295" s="284" t="s">
        <v>1</v>
      </c>
      <c r="F295" s="285" t="s">
        <v>180</v>
      </c>
      <c r="G295" s="283"/>
      <c r="H295" s="286">
        <v>1.742</v>
      </c>
      <c r="I295" s="287"/>
      <c r="J295" s="283"/>
      <c r="K295" s="283"/>
      <c r="L295" s="288"/>
      <c r="M295" s="289"/>
      <c r="N295" s="290"/>
      <c r="O295" s="290"/>
      <c r="P295" s="290"/>
      <c r="Q295" s="290"/>
      <c r="R295" s="290"/>
      <c r="S295" s="290"/>
      <c r="T295" s="291"/>
      <c r="U295" s="15"/>
      <c r="V295" s="15"/>
      <c r="W295" s="15"/>
      <c r="X295" s="15"/>
      <c r="Y295" s="15"/>
      <c r="Z295" s="15"/>
      <c r="AA295" s="15"/>
      <c r="AB295" s="15"/>
      <c r="AC295" s="15"/>
      <c r="AD295" s="15"/>
      <c r="AE295" s="15"/>
      <c r="AT295" s="292" t="s">
        <v>174</v>
      </c>
      <c r="AU295" s="292" t="s">
        <v>82</v>
      </c>
      <c r="AV295" s="15" t="s">
        <v>168</v>
      </c>
      <c r="AW295" s="15" t="s">
        <v>30</v>
      </c>
      <c r="AX295" s="15" t="s">
        <v>80</v>
      </c>
      <c r="AY295" s="292" t="s">
        <v>161</v>
      </c>
    </row>
    <row r="296" s="2" customFormat="1" ht="24" customHeight="1">
      <c r="A296" s="38"/>
      <c r="B296" s="39"/>
      <c r="C296" s="243" t="s">
        <v>409</v>
      </c>
      <c r="D296" s="243" t="s">
        <v>163</v>
      </c>
      <c r="E296" s="244" t="s">
        <v>410</v>
      </c>
      <c r="F296" s="245" t="s">
        <v>411</v>
      </c>
      <c r="G296" s="246" t="s">
        <v>191</v>
      </c>
      <c r="H296" s="247">
        <v>9.3599999999999994</v>
      </c>
      <c r="I296" s="248"/>
      <c r="J296" s="249">
        <f>ROUND(I296*H296,2)</f>
        <v>0</v>
      </c>
      <c r="K296" s="245" t="s">
        <v>167</v>
      </c>
      <c r="L296" s="44"/>
      <c r="M296" s="250" t="s">
        <v>1</v>
      </c>
      <c r="N296" s="251" t="s">
        <v>38</v>
      </c>
      <c r="O296" s="91"/>
      <c r="P296" s="252">
        <f>O296*H296</f>
        <v>0</v>
      </c>
      <c r="Q296" s="252">
        <v>0.00019320000000000001</v>
      </c>
      <c r="R296" s="252">
        <f>Q296*H296</f>
        <v>0.0018083520000000001</v>
      </c>
      <c r="S296" s="252">
        <v>0</v>
      </c>
      <c r="T296" s="253">
        <f>S296*H296</f>
        <v>0</v>
      </c>
      <c r="U296" s="38"/>
      <c r="V296" s="38"/>
      <c r="W296" s="38"/>
      <c r="X296" s="38"/>
      <c r="Y296" s="38"/>
      <c r="Z296" s="38"/>
      <c r="AA296" s="38"/>
      <c r="AB296" s="38"/>
      <c r="AC296" s="38"/>
      <c r="AD296" s="38"/>
      <c r="AE296" s="38"/>
      <c r="AR296" s="254" t="s">
        <v>168</v>
      </c>
      <c r="AT296" s="254" t="s">
        <v>163</v>
      </c>
      <c r="AU296" s="254" t="s">
        <v>82</v>
      </c>
      <c r="AY296" s="17" t="s">
        <v>161</v>
      </c>
      <c r="BE296" s="255">
        <f>IF(N296="základní",J296,0)</f>
        <v>0</v>
      </c>
      <c r="BF296" s="255">
        <f>IF(N296="snížená",J296,0)</f>
        <v>0</v>
      </c>
      <c r="BG296" s="255">
        <f>IF(N296="zákl. přenesená",J296,0)</f>
        <v>0</v>
      </c>
      <c r="BH296" s="255">
        <f>IF(N296="sníž. přenesená",J296,0)</f>
        <v>0</v>
      </c>
      <c r="BI296" s="255">
        <f>IF(N296="nulová",J296,0)</f>
        <v>0</v>
      </c>
      <c r="BJ296" s="17" t="s">
        <v>80</v>
      </c>
      <c r="BK296" s="255">
        <f>ROUND(I296*H296,2)</f>
        <v>0</v>
      </c>
      <c r="BL296" s="17" t="s">
        <v>168</v>
      </c>
      <c r="BM296" s="254" t="s">
        <v>412</v>
      </c>
    </row>
    <row r="297" s="2" customFormat="1">
      <c r="A297" s="38"/>
      <c r="B297" s="39"/>
      <c r="C297" s="40"/>
      <c r="D297" s="256" t="s">
        <v>170</v>
      </c>
      <c r="E297" s="40"/>
      <c r="F297" s="257" t="s">
        <v>413</v>
      </c>
      <c r="G297" s="40"/>
      <c r="H297" s="40"/>
      <c r="I297" s="154"/>
      <c r="J297" s="40"/>
      <c r="K297" s="40"/>
      <c r="L297" s="44"/>
      <c r="M297" s="258"/>
      <c r="N297" s="259"/>
      <c r="O297" s="91"/>
      <c r="P297" s="91"/>
      <c r="Q297" s="91"/>
      <c r="R297" s="91"/>
      <c r="S297" s="91"/>
      <c r="T297" s="92"/>
      <c r="U297" s="38"/>
      <c r="V297" s="38"/>
      <c r="W297" s="38"/>
      <c r="X297" s="38"/>
      <c r="Y297" s="38"/>
      <c r="Z297" s="38"/>
      <c r="AA297" s="38"/>
      <c r="AB297" s="38"/>
      <c r="AC297" s="38"/>
      <c r="AD297" s="38"/>
      <c r="AE297" s="38"/>
      <c r="AT297" s="17" t="s">
        <v>170</v>
      </c>
      <c r="AU297" s="17" t="s">
        <v>82</v>
      </c>
    </row>
    <row r="298" s="2" customFormat="1">
      <c r="A298" s="38"/>
      <c r="B298" s="39"/>
      <c r="C298" s="40"/>
      <c r="D298" s="256" t="s">
        <v>172</v>
      </c>
      <c r="E298" s="40"/>
      <c r="F298" s="260" t="s">
        <v>414</v>
      </c>
      <c r="G298" s="40"/>
      <c r="H298" s="40"/>
      <c r="I298" s="154"/>
      <c r="J298" s="40"/>
      <c r="K298" s="40"/>
      <c r="L298" s="44"/>
      <c r="M298" s="258"/>
      <c r="N298" s="259"/>
      <c r="O298" s="91"/>
      <c r="P298" s="91"/>
      <c r="Q298" s="91"/>
      <c r="R298" s="91"/>
      <c r="S298" s="91"/>
      <c r="T298" s="92"/>
      <c r="U298" s="38"/>
      <c r="V298" s="38"/>
      <c r="W298" s="38"/>
      <c r="X298" s="38"/>
      <c r="Y298" s="38"/>
      <c r="Z298" s="38"/>
      <c r="AA298" s="38"/>
      <c r="AB298" s="38"/>
      <c r="AC298" s="38"/>
      <c r="AD298" s="38"/>
      <c r="AE298" s="38"/>
      <c r="AT298" s="17" t="s">
        <v>172</v>
      </c>
      <c r="AU298" s="17" t="s">
        <v>82</v>
      </c>
    </row>
    <row r="299" s="14" customFormat="1">
      <c r="A299" s="14"/>
      <c r="B299" s="271"/>
      <c r="C299" s="272"/>
      <c r="D299" s="256" t="s">
        <v>174</v>
      </c>
      <c r="E299" s="273" t="s">
        <v>1</v>
      </c>
      <c r="F299" s="274" t="s">
        <v>415</v>
      </c>
      <c r="G299" s="272"/>
      <c r="H299" s="275">
        <v>4.6799999999999997</v>
      </c>
      <c r="I299" s="276"/>
      <c r="J299" s="272"/>
      <c r="K299" s="272"/>
      <c r="L299" s="277"/>
      <c r="M299" s="278"/>
      <c r="N299" s="279"/>
      <c r="O299" s="279"/>
      <c r="P299" s="279"/>
      <c r="Q299" s="279"/>
      <c r="R299" s="279"/>
      <c r="S299" s="279"/>
      <c r="T299" s="280"/>
      <c r="U299" s="14"/>
      <c r="V299" s="14"/>
      <c r="W299" s="14"/>
      <c r="X299" s="14"/>
      <c r="Y299" s="14"/>
      <c r="Z299" s="14"/>
      <c r="AA299" s="14"/>
      <c r="AB299" s="14"/>
      <c r="AC299" s="14"/>
      <c r="AD299" s="14"/>
      <c r="AE299" s="14"/>
      <c r="AT299" s="281" t="s">
        <v>174</v>
      </c>
      <c r="AU299" s="281" t="s">
        <v>82</v>
      </c>
      <c r="AV299" s="14" t="s">
        <v>82</v>
      </c>
      <c r="AW299" s="14" t="s">
        <v>30</v>
      </c>
      <c r="AX299" s="14" t="s">
        <v>73</v>
      </c>
      <c r="AY299" s="281" t="s">
        <v>161</v>
      </c>
    </row>
    <row r="300" s="14" customFormat="1">
      <c r="A300" s="14"/>
      <c r="B300" s="271"/>
      <c r="C300" s="272"/>
      <c r="D300" s="256" t="s">
        <v>174</v>
      </c>
      <c r="E300" s="273" t="s">
        <v>1</v>
      </c>
      <c r="F300" s="274" t="s">
        <v>416</v>
      </c>
      <c r="G300" s="272"/>
      <c r="H300" s="275">
        <v>4.6799999999999997</v>
      </c>
      <c r="I300" s="276"/>
      <c r="J300" s="272"/>
      <c r="K300" s="272"/>
      <c r="L300" s="277"/>
      <c r="M300" s="278"/>
      <c r="N300" s="279"/>
      <c r="O300" s="279"/>
      <c r="P300" s="279"/>
      <c r="Q300" s="279"/>
      <c r="R300" s="279"/>
      <c r="S300" s="279"/>
      <c r="T300" s="280"/>
      <c r="U300" s="14"/>
      <c r="V300" s="14"/>
      <c r="W300" s="14"/>
      <c r="X300" s="14"/>
      <c r="Y300" s="14"/>
      <c r="Z300" s="14"/>
      <c r="AA300" s="14"/>
      <c r="AB300" s="14"/>
      <c r="AC300" s="14"/>
      <c r="AD300" s="14"/>
      <c r="AE300" s="14"/>
      <c r="AT300" s="281" t="s">
        <v>174</v>
      </c>
      <c r="AU300" s="281" t="s">
        <v>82</v>
      </c>
      <c r="AV300" s="14" t="s">
        <v>82</v>
      </c>
      <c r="AW300" s="14" t="s">
        <v>30</v>
      </c>
      <c r="AX300" s="14" t="s">
        <v>73</v>
      </c>
      <c r="AY300" s="281" t="s">
        <v>161</v>
      </c>
    </row>
    <row r="301" s="15" customFormat="1">
      <c r="A301" s="15"/>
      <c r="B301" s="282"/>
      <c r="C301" s="283"/>
      <c r="D301" s="256" t="s">
        <v>174</v>
      </c>
      <c r="E301" s="284" t="s">
        <v>1</v>
      </c>
      <c r="F301" s="285" t="s">
        <v>180</v>
      </c>
      <c r="G301" s="283"/>
      <c r="H301" s="286">
        <v>9.3599999999999994</v>
      </c>
      <c r="I301" s="287"/>
      <c r="J301" s="283"/>
      <c r="K301" s="283"/>
      <c r="L301" s="288"/>
      <c r="M301" s="289"/>
      <c r="N301" s="290"/>
      <c r="O301" s="290"/>
      <c r="P301" s="290"/>
      <c r="Q301" s="290"/>
      <c r="R301" s="290"/>
      <c r="S301" s="290"/>
      <c r="T301" s="291"/>
      <c r="U301" s="15"/>
      <c r="V301" s="15"/>
      <c r="W301" s="15"/>
      <c r="X301" s="15"/>
      <c r="Y301" s="15"/>
      <c r="Z301" s="15"/>
      <c r="AA301" s="15"/>
      <c r="AB301" s="15"/>
      <c r="AC301" s="15"/>
      <c r="AD301" s="15"/>
      <c r="AE301" s="15"/>
      <c r="AT301" s="292" t="s">
        <v>174</v>
      </c>
      <c r="AU301" s="292" t="s">
        <v>82</v>
      </c>
      <c r="AV301" s="15" t="s">
        <v>168</v>
      </c>
      <c r="AW301" s="15" t="s">
        <v>30</v>
      </c>
      <c r="AX301" s="15" t="s">
        <v>80</v>
      </c>
      <c r="AY301" s="292" t="s">
        <v>161</v>
      </c>
    </row>
    <row r="302" s="2" customFormat="1" ht="16.5" customHeight="1">
      <c r="A302" s="38"/>
      <c r="B302" s="39"/>
      <c r="C302" s="243" t="s">
        <v>417</v>
      </c>
      <c r="D302" s="243" t="s">
        <v>163</v>
      </c>
      <c r="E302" s="244" t="s">
        <v>418</v>
      </c>
      <c r="F302" s="245" t="s">
        <v>419</v>
      </c>
      <c r="G302" s="246" t="s">
        <v>183</v>
      </c>
      <c r="H302" s="247">
        <v>11.199999999999999</v>
      </c>
      <c r="I302" s="248"/>
      <c r="J302" s="249">
        <f>ROUND(I302*H302,2)</f>
        <v>0</v>
      </c>
      <c r="K302" s="245" t="s">
        <v>167</v>
      </c>
      <c r="L302" s="44"/>
      <c r="M302" s="250" t="s">
        <v>1</v>
      </c>
      <c r="N302" s="251" t="s">
        <v>38</v>
      </c>
      <c r="O302" s="91"/>
      <c r="P302" s="252">
        <f>O302*H302</f>
        <v>0</v>
      </c>
      <c r="Q302" s="252">
        <v>0.18292800000000001</v>
      </c>
      <c r="R302" s="252">
        <f>Q302*H302</f>
        <v>2.0487935999999998</v>
      </c>
      <c r="S302" s="252">
        <v>0</v>
      </c>
      <c r="T302" s="253">
        <f>S302*H302</f>
        <v>0</v>
      </c>
      <c r="U302" s="38"/>
      <c r="V302" s="38"/>
      <c r="W302" s="38"/>
      <c r="X302" s="38"/>
      <c r="Y302" s="38"/>
      <c r="Z302" s="38"/>
      <c r="AA302" s="38"/>
      <c r="AB302" s="38"/>
      <c r="AC302" s="38"/>
      <c r="AD302" s="38"/>
      <c r="AE302" s="38"/>
      <c r="AR302" s="254" t="s">
        <v>168</v>
      </c>
      <c r="AT302" s="254" t="s">
        <v>163</v>
      </c>
      <c r="AU302" s="254" t="s">
        <v>82</v>
      </c>
      <c r="AY302" s="17" t="s">
        <v>161</v>
      </c>
      <c r="BE302" s="255">
        <f>IF(N302="základní",J302,0)</f>
        <v>0</v>
      </c>
      <c r="BF302" s="255">
        <f>IF(N302="snížená",J302,0)</f>
        <v>0</v>
      </c>
      <c r="BG302" s="255">
        <f>IF(N302="zákl. přenesená",J302,0)</f>
        <v>0</v>
      </c>
      <c r="BH302" s="255">
        <f>IF(N302="sníž. přenesená",J302,0)</f>
        <v>0</v>
      </c>
      <c r="BI302" s="255">
        <f>IF(N302="nulová",J302,0)</f>
        <v>0</v>
      </c>
      <c r="BJ302" s="17" t="s">
        <v>80</v>
      </c>
      <c r="BK302" s="255">
        <f>ROUND(I302*H302,2)</f>
        <v>0</v>
      </c>
      <c r="BL302" s="17" t="s">
        <v>168</v>
      </c>
      <c r="BM302" s="254" t="s">
        <v>420</v>
      </c>
    </row>
    <row r="303" s="2" customFormat="1">
      <c r="A303" s="38"/>
      <c r="B303" s="39"/>
      <c r="C303" s="40"/>
      <c r="D303" s="256" t="s">
        <v>170</v>
      </c>
      <c r="E303" s="40"/>
      <c r="F303" s="257" t="s">
        <v>421</v>
      </c>
      <c r="G303" s="40"/>
      <c r="H303" s="40"/>
      <c r="I303" s="154"/>
      <c r="J303" s="40"/>
      <c r="K303" s="40"/>
      <c r="L303" s="44"/>
      <c r="M303" s="258"/>
      <c r="N303" s="259"/>
      <c r="O303" s="91"/>
      <c r="P303" s="91"/>
      <c r="Q303" s="91"/>
      <c r="R303" s="91"/>
      <c r="S303" s="91"/>
      <c r="T303" s="92"/>
      <c r="U303" s="38"/>
      <c r="V303" s="38"/>
      <c r="W303" s="38"/>
      <c r="X303" s="38"/>
      <c r="Y303" s="38"/>
      <c r="Z303" s="38"/>
      <c r="AA303" s="38"/>
      <c r="AB303" s="38"/>
      <c r="AC303" s="38"/>
      <c r="AD303" s="38"/>
      <c r="AE303" s="38"/>
      <c r="AT303" s="17" t="s">
        <v>170</v>
      </c>
      <c r="AU303" s="17" t="s">
        <v>82</v>
      </c>
    </row>
    <row r="304" s="2" customFormat="1">
      <c r="A304" s="38"/>
      <c r="B304" s="39"/>
      <c r="C304" s="40"/>
      <c r="D304" s="256" t="s">
        <v>172</v>
      </c>
      <c r="E304" s="40"/>
      <c r="F304" s="260" t="s">
        <v>422</v>
      </c>
      <c r="G304" s="40"/>
      <c r="H304" s="40"/>
      <c r="I304" s="154"/>
      <c r="J304" s="40"/>
      <c r="K304" s="40"/>
      <c r="L304" s="44"/>
      <c r="M304" s="258"/>
      <c r="N304" s="259"/>
      <c r="O304" s="91"/>
      <c r="P304" s="91"/>
      <c r="Q304" s="91"/>
      <c r="R304" s="91"/>
      <c r="S304" s="91"/>
      <c r="T304" s="92"/>
      <c r="U304" s="38"/>
      <c r="V304" s="38"/>
      <c r="W304" s="38"/>
      <c r="X304" s="38"/>
      <c r="Y304" s="38"/>
      <c r="Z304" s="38"/>
      <c r="AA304" s="38"/>
      <c r="AB304" s="38"/>
      <c r="AC304" s="38"/>
      <c r="AD304" s="38"/>
      <c r="AE304" s="38"/>
      <c r="AT304" s="17" t="s">
        <v>172</v>
      </c>
      <c r="AU304" s="17" t="s">
        <v>82</v>
      </c>
    </row>
    <row r="305" s="14" customFormat="1">
      <c r="A305" s="14"/>
      <c r="B305" s="271"/>
      <c r="C305" s="272"/>
      <c r="D305" s="256" t="s">
        <v>174</v>
      </c>
      <c r="E305" s="273" t="s">
        <v>1</v>
      </c>
      <c r="F305" s="274" t="s">
        <v>423</v>
      </c>
      <c r="G305" s="272"/>
      <c r="H305" s="275">
        <v>11.199999999999999</v>
      </c>
      <c r="I305" s="276"/>
      <c r="J305" s="272"/>
      <c r="K305" s="272"/>
      <c r="L305" s="277"/>
      <c r="M305" s="278"/>
      <c r="N305" s="279"/>
      <c r="O305" s="279"/>
      <c r="P305" s="279"/>
      <c r="Q305" s="279"/>
      <c r="R305" s="279"/>
      <c r="S305" s="279"/>
      <c r="T305" s="280"/>
      <c r="U305" s="14"/>
      <c r="V305" s="14"/>
      <c r="W305" s="14"/>
      <c r="X305" s="14"/>
      <c r="Y305" s="14"/>
      <c r="Z305" s="14"/>
      <c r="AA305" s="14"/>
      <c r="AB305" s="14"/>
      <c r="AC305" s="14"/>
      <c r="AD305" s="14"/>
      <c r="AE305" s="14"/>
      <c r="AT305" s="281" t="s">
        <v>174</v>
      </c>
      <c r="AU305" s="281" t="s">
        <v>82</v>
      </c>
      <c r="AV305" s="14" t="s">
        <v>82</v>
      </c>
      <c r="AW305" s="14" t="s">
        <v>30</v>
      </c>
      <c r="AX305" s="14" t="s">
        <v>80</v>
      </c>
      <c r="AY305" s="281" t="s">
        <v>161</v>
      </c>
    </row>
    <row r="306" s="12" customFormat="1" ht="22.8" customHeight="1">
      <c r="A306" s="12"/>
      <c r="B306" s="227"/>
      <c r="C306" s="228"/>
      <c r="D306" s="229" t="s">
        <v>72</v>
      </c>
      <c r="E306" s="241" t="s">
        <v>168</v>
      </c>
      <c r="F306" s="241" t="s">
        <v>424</v>
      </c>
      <c r="G306" s="228"/>
      <c r="H306" s="228"/>
      <c r="I306" s="231"/>
      <c r="J306" s="242">
        <f>BK306</f>
        <v>0</v>
      </c>
      <c r="K306" s="228"/>
      <c r="L306" s="233"/>
      <c r="M306" s="234"/>
      <c r="N306" s="235"/>
      <c r="O306" s="235"/>
      <c r="P306" s="236">
        <f>SUM(P307:P332)</f>
        <v>0</v>
      </c>
      <c r="Q306" s="235"/>
      <c r="R306" s="236">
        <f>SUM(R307:R332)</f>
        <v>276.87910806899998</v>
      </c>
      <c r="S306" s="235"/>
      <c r="T306" s="237">
        <f>SUM(T307:T332)</f>
        <v>0</v>
      </c>
      <c r="U306" s="12"/>
      <c r="V306" s="12"/>
      <c r="W306" s="12"/>
      <c r="X306" s="12"/>
      <c r="Y306" s="12"/>
      <c r="Z306" s="12"/>
      <c r="AA306" s="12"/>
      <c r="AB306" s="12"/>
      <c r="AC306" s="12"/>
      <c r="AD306" s="12"/>
      <c r="AE306" s="12"/>
      <c r="AR306" s="238" t="s">
        <v>80</v>
      </c>
      <c r="AT306" s="239" t="s">
        <v>72</v>
      </c>
      <c r="AU306" s="239" t="s">
        <v>80</v>
      </c>
      <c r="AY306" s="238" t="s">
        <v>161</v>
      </c>
      <c r="BK306" s="240">
        <f>SUM(BK307:BK332)</f>
        <v>0</v>
      </c>
    </row>
    <row r="307" s="2" customFormat="1" ht="24" customHeight="1">
      <c r="A307" s="38"/>
      <c r="B307" s="39"/>
      <c r="C307" s="243" t="s">
        <v>425</v>
      </c>
      <c r="D307" s="243" t="s">
        <v>163</v>
      </c>
      <c r="E307" s="244" t="s">
        <v>426</v>
      </c>
      <c r="F307" s="245" t="s">
        <v>427</v>
      </c>
      <c r="G307" s="246" t="s">
        <v>166</v>
      </c>
      <c r="H307" s="247">
        <v>1.6799999999999999</v>
      </c>
      <c r="I307" s="248"/>
      <c r="J307" s="249">
        <f>ROUND(I307*H307,2)</f>
        <v>0</v>
      </c>
      <c r="K307" s="245" t="s">
        <v>167</v>
      </c>
      <c r="L307" s="44"/>
      <c r="M307" s="250" t="s">
        <v>1</v>
      </c>
      <c r="N307" s="251" t="s">
        <v>38</v>
      </c>
      <c r="O307" s="91"/>
      <c r="P307" s="252">
        <f>O307*H307</f>
        <v>0</v>
      </c>
      <c r="Q307" s="252">
        <v>0.02102</v>
      </c>
      <c r="R307" s="252">
        <f>Q307*H307</f>
        <v>0.035313600000000001</v>
      </c>
      <c r="S307" s="252">
        <v>0</v>
      </c>
      <c r="T307" s="253">
        <f>S307*H307</f>
        <v>0</v>
      </c>
      <c r="U307" s="38"/>
      <c r="V307" s="38"/>
      <c r="W307" s="38"/>
      <c r="X307" s="38"/>
      <c r="Y307" s="38"/>
      <c r="Z307" s="38"/>
      <c r="AA307" s="38"/>
      <c r="AB307" s="38"/>
      <c r="AC307" s="38"/>
      <c r="AD307" s="38"/>
      <c r="AE307" s="38"/>
      <c r="AR307" s="254" t="s">
        <v>168</v>
      </c>
      <c r="AT307" s="254" t="s">
        <v>163</v>
      </c>
      <c r="AU307" s="254" t="s">
        <v>82</v>
      </c>
      <c r="AY307" s="17" t="s">
        <v>161</v>
      </c>
      <c r="BE307" s="255">
        <f>IF(N307="základní",J307,0)</f>
        <v>0</v>
      </c>
      <c r="BF307" s="255">
        <f>IF(N307="snížená",J307,0)</f>
        <v>0</v>
      </c>
      <c r="BG307" s="255">
        <f>IF(N307="zákl. přenesená",J307,0)</f>
        <v>0</v>
      </c>
      <c r="BH307" s="255">
        <f>IF(N307="sníž. přenesená",J307,0)</f>
        <v>0</v>
      </c>
      <c r="BI307" s="255">
        <f>IF(N307="nulová",J307,0)</f>
        <v>0</v>
      </c>
      <c r="BJ307" s="17" t="s">
        <v>80</v>
      </c>
      <c r="BK307" s="255">
        <f>ROUND(I307*H307,2)</f>
        <v>0</v>
      </c>
      <c r="BL307" s="17" t="s">
        <v>168</v>
      </c>
      <c r="BM307" s="254" t="s">
        <v>428</v>
      </c>
    </row>
    <row r="308" s="2" customFormat="1">
      <c r="A308" s="38"/>
      <c r="B308" s="39"/>
      <c r="C308" s="40"/>
      <c r="D308" s="256" t="s">
        <v>170</v>
      </c>
      <c r="E308" s="40"/>
      <c r="F308" s="257" t="s">
        <v>429</v>
      </c>
      <c r="G308" s="40"/>
      <c r="H308" s="40"/>
      <c r="I308" s="154"/>
      <c r="J308" s="40"/>
      <c r="K308" s="40"/>
      <c r="L308" s="44"/>
      <c r="M308" s="258"/>
      <c r="N308" s="259"/>
      <c r="O308" s="91"/>
      <c r="P308" s="91"/>
      <c r="Q308" s="91"/>
      <c r="R308" s="91"/>
      <c r="S308" s="91"/>
      <c r="T308" s="92"/>
      <c r="U308" s="38"/>
      <c r="V308" s="38"/>
      <c r="W308" s="38"/>
      <c r="X308" s="38"/>
      <c r="Y308" s="38"/>
      <c r="Z308" s="38"/>
      <c r="AA308" s="38"/>
      <c r="AB308" s="38"/>
      <c r="AC308" s="38"/>
      <c r="AD308" s="38"/>
      <c r="AE308" s="38"/>
      <c r="AT308" s="17" t="s">
        <v>170</v>
      </c>
      <c r="AU308" s="17" t="s">
        <v>82</v>
      </c>
    </row>
    <row r="309" s="2" customFormat="1">
      <c r="A309" s="38"/>
      <c r="B309" s="39"/>
      <c r="C309" s="40"/>
      <c r="D309" s="256" t="s">
        <v>172</v>
      </c>
      <c r="E309" s="40"/>
      <c r="F309" s="260" t="s">
        <v>430</v>
      </c>
      <c r="G309" s="40"/>
      <c r="H309" s="40"/>
      <c r="I309" s="154"/>
      <c r="J309" s="40"/>
      <c r="K309" s="40"/>
      <c r="L309" s="44"/>
      <c r="M309" s="258"/>
      <c r="N309" s="259"/>
      <c r="O309" s="91"/>
      <c r="P309" s="91"/>
      <c r="Q309" s="91"/>
      <c r="R309" s="91"/>
      <c r="S309" s="91"/>
      <c r="T309" s="92"/>
      <c r="U309" s="38"/>
      <c r="V309" s="38"/>
      <c r="W309" s="38"/>
      <c r="X309" s="38"/>
      <c r="Y309" s="38"/>
      <c r="Z309" s="38"/>
      <c r="AA309" s="38"/>
      <c r="AB309" s="38"/>
      <c r="AC309" s="38"/>
      <c r="AD309" s="38"/>
      <c r="AE309" s="38"/>
      <c r="AT309" s="17" t="s">
        <v>172</v>
      </c>
      <c r="AU309" s="17" t="s">
        <v>82</v>
      </c>
    </row>
    <row r="310" s="2" customFormat="1">
      <c r="A310" s="38"/>
      <c r="B310" s="39"/>
      <c r="C310" s="40"/>
      <c r="D310" s="256" t="s">
        <v>195</v>
      </c>
      <c r="E310" s="40"/>
      <c r="F310" s="260" t="s">
        <v>431</v>
      </c>
      <c r="G310" s="40"/>
      <c r="H310" s="40"/>
      <c r="I310" s="154"/>
      <c r="J310" s="40"/>
      <c r="K310" s="40"/>
      <c r="L310" s="44"/>
      <c r="M310" s="258"/>
      <c r="N310" s="259"/>
      <c r="O310" s="91"/>
      <c r="P310" s="91"/>
      <c r="Q310" s="91"/>
      <c r="R310" s="91"/>
      <c r="S310" s="91"/>
      <c r="T310" s="92"/>
      <c r="U310" s="38"/>
      <c r="V310" s="38"/>
      <c r="W310" s="38"/>
      <c r="X310" s="38"/>
      <c r="Y310" s="38"/>
      <c r="Z310" s="38"/>
      <c r="AA310" s="38"/>
      <c r="AB310" s="38"/>
      <c r="AC310" s="38"/>
      <c r="AD310" s="38"/>
      <c r="AE310" s="38"/>
      <c r="AT310" s="17" t="s">
        <v>195</v>
      </c>
      <c r="AU310" s="17" t="s">
        <v>82</v>
      </c>
    </row>
    <row r="311" s="13" customFormat="1">
      <c r="A311" s="13"/>
      <c r="B311" s="261"/>
      <c r="C311" s="262"/>
      <c r="D311" s="256" t="s">
        <v>174</v>
      </c>
      <c r="E311" s="263" t="s">
        <v>1</v>
      </c>
      <c r="F311" s="264" t="s">
        <v>432</v>
      </c>
      <c r="G311" s="262"/>
      <c r="H311" s="263" t="s">
        <v>1</v>
      </c>
      <c r="I311" s="265"/>
      <c r="J311" s="262"/>
      <c r="K311" s="262"/>
      <c r="L311" s="266"/>
      <c r="M311" s="267"/>
      <c r="N311" s="268"/>
      <c r="O311" s="268"/>
      <c r="P311" s="268"/>
      <c r="Q311" s="268"/>
      <c r="R311" s="268"/>
      <c r="S311" s="268"/>
      <c r="T311" s="269"/>
      <c r="U311" s="13"/>
      <c r="V311" s="13"/>
      <c r="W311" s="13"/>
      <c r="X311" s="13"/>
      <c r="Y311" s="13"/>
      <c r="Z311" s="13"/>
      <c r="AA311" s="13"/>
      <c r="AB311" s="13"/>
      <c r="AC311" s="13"/>
      <c r="AD311" s="13"/>
      <c r="AE311" s="13"/>
      <c r="AT311" s="270" t="s">
        <v>174</v>
      </c>
      <c r="AU311" s="270" t="s">
        <v>82</v>
      </c>
      <c r="AV311" s="13" t="s">
        <v>80</v>
      </c>
      <c r="AW311" s="13" t="s">
        <v>30</v>
      </c>
      <c r="AX311" s="13" t="s">
        <v>73</v>
      </c>
      <c r="AY311" s="270" t="s">
        <v>161</v>
      </c>
    </row>
    <row r="312" s="14" customFormat="1">
      <c r="A312" s="14"/>
      <c r="B312" s="271"/>
      <c r="C312" s="272"/>
      <c r="D312" s="256" t="s">
        <v>174</v>
      </c>
      <c r="E312" s="273" t="s">
        <v>1</v>
      </c>
      <c r="F312" s="274" t="s">
        <v>433</v>
      </c>
      <c r="G312" s="272"/>
      <c r="H312" s="275">
        <v>1.6799999999999999</v>
      </c>
      <c r="I312" s="276"/>
      <c r="J312" s="272"/>
      <c r="K312" s="272"/>
      <c r="L312" s="277"/>
      <c r="M312" s="278"/>
      <c r="N312" s="279"/>
      <c r="O312" s="279"/>
      <c r="P312" s="279"/>
      <c r="Q312" s="279"/>
      <c r="R312" s="279"/>
      <c r="S312" s="279"/>
      <c r="T312" s="280"/>
      <c r="U312" s="14"/>
      <c r="V312" s="14"/>
      <c r="W312" s="14"/>
      <c r="X312" s="14"/>
      <c r="Y312" s="14"/>
      <c r="Z312" s="14"/>
      <c r="AA312" s="14"/>
      <c r="AB312" s="14"/>
      <c r="AC312" s="14"/>
      <c r="AD312" s="14"/>
      <c r="AE312" s="14"/>
      <c r="AT312" s="281" t="s">
        <v>174</v>
      </c>
      <c r="AU312" s="281" t="s">
        <v>82</v>
      </c>
      <c r="AV312" s="14" t="s">
        <v>82</v>
      </c>
      <c r="AW312" s="14" t="s">
        <v>30</v>
      </c>
      <c r="AX312" s="14" t="s">
        <v>80</v>
      </c>
      <c r="AY312" s="281" t="s">
        <v>161</v>
      </c>
    </row>
    <row r="313" s="2" customFormat="1" ht="24" customHeight="1">
      <c r="A313" s="38"/>
      <c r="B313" s="39"/>
      <c r="C313" s="243" t="s">
        <v>434</v>
      </c>
      <c r="D313" s="243" t="s">
        <v>163</v>
      </c>
      <c r="E313" s="244" t="s">
        <v>435</v>
      </c>
      <c r="F313" s="245" t="s">
        <v>436</v>
      </c>
      <c r="G313" s="246" t="s">
        <v>166</v>
      </c>
      <c r="H313" s="247">
        <v>1.6799999999999999</v>
      </c>
      <c r="I313" s="248"/>
      <c r="J313" s="249">
        <f>ROUND(I313*H313,2)</f>
        <v>0</v>
      </c>
      <c r="K313" s="245" t="s">
        <v>167</v>
      </c>
      <c r="L313" s="44"/>
      <c r="M313" s="250" t="s">
        <v>1</v>
      </c>
      <c r="N313" s="251" t="s">
        <v>38</v>
      </c>
      <c r="O313" s="91"/>
      <c r="P313" s="252">
        <f>O313*H313</f>
        <v>0</v>
      </c>
      <c r="Q313" s="252">
        <v>0.02102</v>
      </c>
      <c r="R313" s="252">
        <f>Q313*H313</f>
        <v>0.035313600000000001</v>
      </c>
      <c r="S313" s="252">
        <v>0</v>
      </c>
      <c r="T313" s="253">
        <f>S313*H313</f>
        <v>0</v>
      </c>
      <c r="U313" s="38"/>
      <c r="V313" s="38"/>
      <c r="W313" s="38"/>
      <c r="X313" s="38"/>
      <c r="Y313" s="38"/>
      <c r="Z313" s="38"/>
      <c r="AA313" s="38"/>
      <c r="AB313" s="38"/>
      <c r="AC313" s="38"/>
      <c r="AD313" s="38"/>
      <c r="AE313" s="38"/>
      <c r="AR313" s="254" t="s">
        <v>168</v>
      </c>
      <c r="AT313" s="254" t="s">
        <v>163</v>
      </c>
      <c r="AU313" s="254" t="s">
        <v>82</v>
      </c>
      <c r="AY313" s="17" t="s">
        <v>161</v>
      </c>
      <c r="BE313" s="255">
        <f>IF(N313="základní",J313,0)</f>
        <v>0</v>
      </c>
      <c r="BF313" s="255">
        <f>IF(N313="snížená",J313,0)</f>
        <v>0</v>
      </c>
      <c r="BG313" s="255">
        <f>IF(N313="zákl. přenesená",J313,0)</f>
        <v>0</v>
      </c>
      <c r="BH313" s="255">
        <f>IF(N313="sníž. přenesená",J313,0)</f>
        <v>0</v>
      </c>
      <c r="BI313" s="255">
        <f>IF(N313="nulová",J313,0)</f>
        <v>0</v>
      </c>
      <c r="BJ313" s="17" t="s">
        <v>80</v>
      </c>
      <c r="BK313" s="255">
        <f>ROUND(I313*H313,2)</f>
        <v>0</v>
      </c>
      <c r="BL313" s="17" t="s">
        <v>168</v>
      </c>
      <c r="BM313" s="254" t="s">
        <v>437</v>
      </c>
    </row>
    <row r="314" s="2" customFormat="1">
      <c r="A314" s="38"/>
      <c r="B314" s="39"/>
      <c r="C314" s="40"/>
      <c r="D314" s="256" t="s">
        <v>170</v>
      </c>
      <c r="E314" s="40"/>
      <c r="F314" s="257" t="s">
        <v>438</v>
      </c>
      <c r="G314" s="40"/>
      <c r="H314" s="40"/>
      <c r="I314" s="154"/>
      <c r="J314" s="40"/>
      <c r="K314" s="40"/>
      <c r="L314" s="44"/>
      <c r="M314" s="258"/>
      <c r="N314" s="259"/>
      <c r="O314" s="91"/>
      <c r="P314" s="91"/>
      <c r="Q314" s="91"/>
      <c r="R314" s="91"/>
      <c r="S314" s="91"/>
      <c r="T314" s="92"/>
      <c r="U314" s="38"/>
      <c r="V314" s="38"/>
      <c r="W314" s="38"/>
      <c r="X314" s="38"/>
      <c r="Y314" s="38"/>
      <c r="Z314" s="38"/>
      <c r="AA314" s="38"/>
      <c r="AB314" s="38"/>
      <c r="AC314" s="38"/>
      <c r="AD314" s="38"/>
      <c r="AE314" s="38"/>
      <c r="AT314" s="17" t="s">
        <v>170</v>
      </c>
      <c r="AU314" s="17" t="s">
        <v>82</v>
      </c>
    </row>
    <row r="315" s="2" customFormat="1">
      <c r="A315" s="38"/>
      <c r="B315" s="39"/>
      <c r="C315" s="40"/>
      <c r="D315" s="256" t="s">
        <v>172</v>
      </c>
      <c r="E315" s="40"/>
      <c r="F315" s="260" t="s">
        <v>430</v>
      </c>
      <c r="G315" s="40"/>
      <c r="H315" s="40"/>
      <c r="I315" s="154"/>
      <c r="J315" s="40"/>
      <c r="K315" s="40"/>
      <c r="L315" s="44"/>
      <c r="M315" s="258"/>
      <c r="N315" s="259"/>
      <c r="O315" s="91"/>
      <c r="P315" s="91"/>
      <c r="Q315" s="91"/>
      <c r="R315" s="91"/>
      <c r="S315" s="91"/>
      <c r="T315" s="92"/>
      <c r="U315" s="38"/>
      <c r="V315" s="38"/>
      <c r="W315" s="38"/>
      <c r="X315" s="38"/>
      <c r="Y315" s="38"/>
      <c r="Z315" s="38"/>
      <c r="AA315" s="38"/>
      <c r="AB315" s="38"/>
      <c r="AC315" s="38"/>
      <c r="AD315" s="38"/>
      <c r="AE315" s="38"/>
      <c r="AT315" s="17" t="s">
        <v>172</v>
      </c>
      <c r="AU315" s="17" t="s">
        <v>82</v>
      </c>
    </row>
    <row r="316" s="2" customFormat="1">
      <c r="A316" s="38"/>
      <c r="B316" s="39"/>
      <c r="C316" s="40"/>
      <c r="D316" s="256" t="s">
        <v>195</v>
      </c>
      <c r="E316" s="40"/>
      <c r="F316" s="260" t="s">
        <v>431</v>
      </c>
      <c r="G316" s="40"/>
      <c r="H316" s="40"/>
      <c r="I316" s="154"/>
      <c r="J316" s="40"/>
      <c r="K316" s="40"/>
      <c r="L316" s="44"/>
      <c r="M316" s="258"/>
      <c r="N316" s="259"/>
      <c r="O316" s="91"/>
      <c r="P316" s="91"/>
      <c r="Q316" s="91"/>
      <c r="R316" s="91"/>
      <c r="S316" s="91"/>
      <c r="T316" s="92"/>
      <c r="U316" s="38"/>
      <c r="V316" s="38"/>
      <c r="W316" s="38"/>
      <c r="X316" s="38"/>
      <c r="Y316" s="38"/>
      <c r="Z316" s="38"/>
      <c r="AA316" s="38"/>
      <c r="AB316" s="38"/>
      <c r="AC316" s="38"/>
      <c r="AD316" s="38"/>
      <c r="AE316" s="38"/>
      <c r="AT316" s="17" t="s">
        <v>195</v>
      </c>
      <c r="AU316" s="17" t="s">
        <v>82</v>
      </c>
    </row>
    <row r="317" s="13" customFormat="1">
      <c r="A317" s="13"/>
      <c r="B317" s="261"/>
      <c r="C317" s="262"/>
      <c r="D317" s="256" t="s">
        <v>174</v>
      </c>
      <c r="E317" s="263" t="s">
        <v>1</v>
      </c>
      <c r="F317" s="264" t="s">
        <v>432</v>
      </c>
      <c r="G317" s="262"/>
      <c r="H317" s="263" t="s">
        <v>1</v>
      </c>
      <c r="I317" s="265"/>
      <c r="J317" s="262"/>
      <c r="K317" s="262"/>
      <c r="L317" s="266"/>
      <c r="M317" s="267"/>
      <c r="N317" s="268"/>
      <c r="O317" s="268"/>
      <c r="P317" s="268"/>
      <c r="Q317" s="268"/>
      <c r="R317" s="268"/>
      <c r="S317" s="268"/>
      <c r="T317" s="269"/>
      <c r="U317" s="13"/>
      <c r="V317" s="13"/>
      <c r="W317" s="13"/>
      <c r="X317" s="13"/>
      <c r="Y317" s="13"/>
      <c r="Z317" s="13"/>
      <c r="AA317" s="13"/>
      <c r="AB317" s="13"/>
      <c r="AC317" s="13"/>
      <c r="AD317" s="13"/>
      <c r="AE317" s="13"/>
      <c r="AT317" s="270" t="s">
        <v>174</v>
      </c>
      <c r="AU317" s="270" t="s">
        <v>82</v>
      </c>
      <c r="AV317" s="13" t="s">
        <v>80</v>
      </c>
      <c r="AW317" s="13" t="s">
        <v>30</v>
      </c>
      <c r="AX317" s="13" t="s">
        <v>73</v>
      </c>
      <c r="AY317" s="270" t="s">
        <v>161</v>
      </c>
    </row>
    <row r="318" s="14" customFormat="1">
      <c r="A318" s="14"/>
      <c r="B318" s="271"/>
      <c r="C318" s="272"/>
      <c r="D318" s="256" t="s">
        <v>174</v>
      </c>
      <c r="E318" s="273" t="s">
        <v>1</v>
      </c>
      <c r="F318" s="274" t="s">
        <v>433</v>
      </c>
      <c r="G318" s="272"/>
      <c r="H318" s="275">
        <v>1.6799999999999999</v>
      </c>
      <c r="I318" s="276"/>
      <c r="J318" s="272"/>
      <c r="K318" s="272"/>
      <c r="L318" s="277"/>
      <c r="M318" s="278"/>
      <c r="N318" s="279"/>
      <c r="O318" s="279"/>
      <c r="P318" s="279"/>
      <c r="Q318" s="279"/>
      <c r="R318" s="279"/>
      <c r="S318" s="279"/>
      <c r="T318" s="280"/>
      <c r="U318" s="14"/>
      <c r="V318" s="14"/>
      <c r="W318" s="14"/>
      <c r="X318" s="14"/>
      <c r="Y318" s="14"/>
      <c r="Z318" s="14"/>
      <c r="AA318" s="14"/>
      <c r="AB318" s="14"/>
      <c r="AC318" s="14"/>
      <c r="AD318" s="14"/>
      <c r="AE318" s="14"/>
      <c r="AT318" s="281" t="s">
        <v>174</v>
      </c>
      <c r="AU318" s="281" t="s">
        <v>82</v>
      </c>
      <c r="AV318" s="14" t="s">
        <v>82</v>
      </c>
      <c r="AW318" s="14" t="s">
        <v>30</v>
      </c>
      <c r="AX318" s="14" t="s">
        <v>80</v>
      </c>
      <c r="AY318" s="281" t="s">
        <v>161</v>
      </c>
    </row>
    <row r="319" s="2" customFormat="1" ht="24" customHeight="1">
      <c r="A319" s="38"/>
      <c r="B319" s="39"/>
      <c r="C319" s="243" t="s">
        <v>439</v>
      </c>
      <c r="D319" s="243" t="s">
        <v>163</v>
      </c>
      <c r="E319" s="244" t="s">
        <v>440</v>
      </c>
      <c r="F319" s="245" t="s">
        <v>441</v>
      </c>
      <c r="G319" s="246" t="s">
        <v>166</v>
      </c>
      <c r="H319" s="247">
        <v>266.851</v>
      </c>
      <c r="I319" s="248"/>
      <c r="J319" s="249">
        <f>ROUND(I319*H319,2)</f>
        <v>0</v>
      </c>
      <c r="K319" s="245" t="s">
        <v>167</v>
      </c>
      <c r="L319" s="44"/>
      <c r="M319" s="250" t="s">
        <v>1</v>
      </c>
      <c r="N319" s="251" t="s">
        <v>38</v>
      </c>
      <c r="O319" s="91"/>
      <c r="P319" s="252">
        <f>O319*H319</f>
        <v>0</v>
      </c>
      <c r="Q319" s="252">
        <v>1.031199</v>
      </c>
      <c r="R319" s="252">
        <f>Q319*H319</f>
        <v>275.17648434900002</v>
      </c>
      <c r="S319" s="252">
        <v>0</v>
      </c>
      <c r="T319" s="253">
        <f>S319*H319</f>
        <v>0</v>
      </c>
      <c r="U319" s="38"/>
      <c r="V319" s="38"/>
      <c r="W319" s="38"/>
      <c r="X319" s="38"/>
      <c r="Y319" s="38"/>
      <c r="Z319" s="38"/>
      <c r="AA319" s="38"/>
      <c r="AB319" s="38"/>
      <c r="AC319" s="38"/>
      <c r="AD319" s="38"/>
      <c r="AE319" s="38"/>
      <c r="AR319" s="254" t="s">
        <v>168</v>
      </c>
      <c r="AT319" s="254" t="s">
        <v>163</v>
      </c>
      <c r="AU319" s="254" t="s">
        <v>82</v>
      </c>
      <c r="AY319" s="17" t="s">
        <v>161</v>
      </c>
      <c r="BE319" s="255">
        <f>IF(N319="základní",J319,0)</f>
        <v>0</v>
      </c>
      <c r="BF319" s="255">
        <f>IF(N319="snížená",J319,0)</f>
        <v>0</v>
      </c>
      <c r="BG319" s="255">
        <f>IF(N319="zákl. přenesená",J319,0)</f>
        <v>0</v>
      </c>
      <c r="BH319" s="255">
        <f>IF(N319="sníž. přenesená",J319,0)</f>
        <v>0</v>
      </c>
      <c r="BI319" s="255">
        <f>IF(N319="nulová",J319,0)</f>
        <v>0</v>
      </c>
      <c r="BJ319" s="17" t="s">
        <v>80</v>
      </c>
      <c r="BK319" s="255">
        <f>ROUND(I319*H319,2)</f>
        <v>0</v>
      </c>
      <c r="BL319" s="17" t="s">
        <v>168</v>
      </c>
      <c r="BM319" s="254" t="s">
        <v>442</v>
      </c>
    </row>
    <row r="320" s="2" customFormat="1">
      <c r="A320" s="38"/>
      <c r="B320" s="39"/>
      <c r="C320" s="40"/>
      <c r="D320" s="256" t="s">
        <v>170</v>
      </c>
      <c r="E320" s="40"/>
      <c r="F320" s="257" t="s">
        <v>443</v>
      </c>
      <c r="G320" s="40"/>
      <c r="H320" s="40"/>
      <c r="I320" s="154"/>
      <c r="J320" s="40"/>
      <c r="K320" s="40"/>
      <c r="L320" s="44"/>
      <c r="M320" s="258"/>
      <c r="N320" s="259"/>
      <c r="O320" s="91"/>
      <c r="P320" s="91"/>
      <c r="Q320" s="91"/>
      <c r="R320" s="91"/>
      <c r="S320" s="91"/>
      <c r="T320" s="92"/>
      <c r="U320" s="38"/>
      <c r="V320" s="38"/>
      <c r="W320" s="38"/>
      <c r="X320" s="38"/>
      <c r="Y320" s="38"/>
      <c r="Z320" s="38"/>
      <c r="AA320" s="38"/>
      <c r="AB320" s="38"/>
      <c r="AC320" s="38"/>
      <c r="AD320" s="38"/>
      <c r="AE320" s="38"/>
      <c r="AT320" s="17" t="s">
        <v>170</v>
      </c>
      <c r="AU320" s="17" t="s">
        <v>82</v>
      </c>
    </row>
    <row r="321" s="2" customFormat="1">
      <c r="A321" s="38"/>
      <c r="B321" s="39"/>
      <c r="C321" s="40"/>
      <c r="D321" s="256" t="s">
        <v>172</v>
      </c>
      <c r="E321" s="40"/>
      <c r="F321" s="260" t="s">
        <v>444</v>
      </c>
      <c r="G321" s="40"/>
      <c r="H321" s="40"/>
      <c r="I321" s="154"/>
      <c r="J321" s="40"/>
      <c r="K321" s="40"/>
      <c r="L321" s="44"/>
      <c r="M321" s="258"/>
      <c r="N321" s="259"/>
      <c r="O321" s="91"/>
      <c r="P321" s="91"/>
      <c r="Q321" s="91"/>
      <c r="R321" s="91"/>
      <c r="S321" s="91"/>
      <c r="T321" s="92"/>
      <c r="U321" s="38"/>
      <c r="V321" s="38"/>
      <c r="W321" s="38"/>
      <c r="X321" s="38"/>
      <c r="Y321" s="38"/>
      <c r="Z321" s="38"/>
      <c r="AA321" s="38"/>
      <c r="AB321" s="38"/>
      <c r="AC321" s="38"/>
      <c r="AD321" s="38"/>
      <c r="AE321" s="38"/>
      <c r="AT321" s="17" t="s">
        <v>172</v>
      </c>
      <c r="AU321" s="17" t="s">
        <v>82</v>
      </c>
    </row>
    <row r="322" s="14" customFormat="1">
      <c r="A322" s="14"/>
      <c r="B322" s="271"/>
      <c r="C322" s="272"/>
      <c r="D322" s="256" t="s">
        <v>174</v>
      </c>
      <c r="E322" s="273" t="s">
        <v>1</v>
      </c>
      <c r="F322" s="274" t="s">
        <v>445</v>
      </c>
      <c r="G322" s="272"/>
      <c r="H322" s="275">
        <v>48.274999999999999</v>
      </c>
      <c r="I322" s="276"/>
      <c r="J322" s="272"/>
      <c r="K322" s="272"/>
      <c r="L322" s="277"/>
      <c r="M322" s="278"/>
      <c r="N322" s="279"/>
      <c r="O322" s="279"/>
      <c r="P322" s="279"/>
      <c r="Q322" s="279"/>
      <c r="R322" s="279"/>
      <c r="S322" s="279"/>
      <c r="T322" s="280"/>
      <c r="U322" s="14"/>
      <c r="V322" s="14"/>
      <c r="W322" s="14"/>
      <c r="X322" s="14"/>
      <c r="Y322" s="14"/>
      <c r="Z322" s="14"/>
      <c r="AA322" s="14"/>
      <c r="AB322" s="14"/>
      <c r="AC322" s="14"/>
      <c r="AD322" s="14"/>
      <c r="AE322" s="14"/>
      <c r="AT322" s="281" t="s">
        <v>174</v>
      </c>
      <c r="AU322" s="281" t="s">
        <v>82</v>
      </c>
      <c r="AV322" s="14" t="s">
        <v>82</v>
      </c>
      <c r="AW322" s="14" t="s">
        <v>30</v>
      </c>
      <c r="AX322" s="14" t="s">
        <v>73</v>
      </c>
      <c r="AY322" s="281" t="s">
        <v>161</v>
      </c>
    </row>
    <row r="323" s="14" customFormat="1">
      <c r="A323" s="14"/>
      <c r="B323" s="271"/>
      <c r="C323" s="272"/>
      <c r="D323" s="256" t="s">
        <v>174</v>
      </c>
      <c r="E323" s="273" t="s">
        <v>1</v>
      </c>
      <c r="F323" s="274" t="s">
        <v>446</v>
      </c>
      <c r="G323" s="272"/>
      <c r="H323" s="275">
        <v>29.5</v>
      </c>
      <c r="I323" s="276"/>
      <c r="J323" s="272"/>
      <c r="K323" s="272"/>
      <c r="L323" s="277"/>
      <c r="M323" s="278"/>
      <c r="N323" s="279"/>
      <c r="O323" s="279"/>
      <c r="P323" s="279"/>
      <c r="Q323" s="279"/>
      <c r="R323" s="279"/>
      <c r="S323" s="279"/>
      <c r="T323" s="280"/>
      <c r="U323" s="14"/>
      <c r="V323" s="14"/>
      <c r="W323" s="14"/>
      <c r="X323" s="14"/>
      <c r="Y323" s="14"/>
      <c r="Z323" s="14"/>
      <c r="AA323" s="14"/>
      <c r="AB323" s="14"/>
      <c r="AC323" s="14"/>
      <c r="AD323" s="14"/>
      <c r="AE323" s="14"/>
      <c r="AT323" s="281" t="s">
        <v>174</v>
      </c>
      <c r="AU323" s="281" t="s">
        <v>82</v>
      </c>
      <c r="AV323" s="14" t="s">
        <v>82</v>
      </c>
      <c r="AW323" s="14" t="s">
        <v>30</v>
      </c>
      <c r="AX323" s="14" t="s">
        <v>73</v>
      </c>
      <c r="AY323" s="281" t="s">
        <v>161</v>
      </c>
    </row>
    <row r="324" s="14" customFormat="1">
      <c r="A324" s="14"/>
      <c r="B324" s="271"/>
      <c r="C324" s="272"/>
      <c r="D324" s="256" t="s">
        <v>174</v>
      </c>
      <c r="E324" s="273" t="s">
        <v>1</v>
      </c>
      <c r="F324" s="274" t="s">
        <v>447</v>
      </c>
      <c r="G324" s="272"/>
      <c r="H324" s="275">
        <v>176.50999999999999</v>
      </c>
      <c r="I324" s="276"/>
      <c r="J324" s="272"/>
      <c r="K324" s="272"/>
      <c r="L324" s="277"/>
      <c r="M324" s="278"/>
      <c r="N324" s="279"/>
      <c r="O324" s="279"/>
      <c r="P324" s="279"/>
      <c r="Q324" s="279"/>
      <c r="R324" s="279"/>
      <c r="S324" s="279"/>
      <c r="T324" s="280"/>
      <c r="U324" s="14"/>
      <c r="V324" s="14"/>
      <c r="W324" s="14"/>
      <c r="X324" s="14"/>
      <c r="Y324" s="14"/>
      <c r="Z324" s="14"/>
      <c r="AA324" s="14"/>
      <c r="AB324" s="14"/>
      <c r="AC324" s="14"/>
      <c r="AD324" s="14"/>
      <c r="AE324" s="14"/>
      <c r="AT324" s="281" t="s">
        <v>174</v>
      </c>
      <c r="AU324" s="281" t="s">
        <v>82</v>
      </c>
      <c r="AV324" s="14" t="s">
        <v>82</v>
      </c>
      <c r="AW324" s="14" t="s">
        <v>30</v>
      </c>
      <c r="AX324" s="14" t="s">
        <v>73</v>
      </c>
      <c r="AY324" s="281" t="s">
        <v>161</v>
      </c>
    </row>
    <row r="325" s="14" customFormat="1">
      <c r="A325" s="14"/>
      <c r="B325" s="271"/>
      <c r="C325" s="272"/>
      <c r="D325" s="256" t="s">
        <v>174</v>
      </c>
      <c r="E325" s="273" t="s">
        <v>1</v>
      </c>
      <c r="F325" s="274" t="s">
        <v>448</v>
      </c>
      <c r="G325" s="272"/>
      <c r="H325" s="275">
        <v>12.566000000000001</v>
      </c>
      <c r="I325" s="276"/>
      <c r="J325" s="272"/>
      <c r="K325" s="272"/>
      <c r="L325" s="277"/>
      <c r="M325" s="278"/>
      <c r="N325" s="279"/>
      <c r="O325" s="279"/>
      <c r="P325" s="279"/>
      <c r="Q325" s="279"/>
      <c r="R325" s="279"/>
      <c r="S325" s="279"/>
      <c r="T325" s="280"/>
      <c r="U325" s="14"/>
      <c r="V325" s="14"/>
      <c r="W325" s="14"/>
      <c r="X325" s="14"/>
      <c r="Y325" s="14"/>
      <c r="Z325" s="14"/>
      <c r="AA325" s="14"/>
      <c r="AB325" s="14"/>
      <c r="AC325" s="14"/>
      <c r="AD325" s="14"/>
      <c r="AE325" s="14"/>
      <c r="AT325" s="281" t="s">
        <v>174</v>
      </c>
      <c r="AU325" s="281" t="s">
        <v>82</v>
      </c>
      <c r="AV325" s="14" t="s">
        <v>82</v>
      </c>
      <c r="AW325" s="14" t="s">
        <v>30</v>
      </c>
      <c r="AX325" s="14" t="s">
        <v>73</v>
      </c>
      <c r="AY325" s="281" t="s">
        <v>161</v>
      </c>
    </row>
    <row r="326" s="15" customFormat="1">
      <c r="A326" s="15"/>
      <c r="B326" s="282"/>
      <c r="C326" s="283"/>
      <c r="D326" s="256" t="s">
        <v>174</v>
      </c>
      <c r="E326" s="284" t="s">
        <v>1</v>
      </c>
      <c r="F326" s="285" t="s">
        <v>180</v>
      </c>
      <c r="G326" s="283"/>
      <c r="H326" s="286">
        <v>266.851</v>
      </c>
      <c r="I326" s="287"/>
      <c r="J326" s="283"/>
      <c r="K326" s="283"/>
      <c r="L326" s="288"/>
      <c r="M326" s="289"/>
      <c r="N326" s="290"/>
      <c r="O326" s="290"/>
      <c r="P326" s="290"/>
      <c r="Q326" s="290"/>
      <c r="R326" s="290"/>
      <c r="S326" s="290"/>
      <c r="T326" s="291"/>
      <c r="U326" s="15"/>
      <c r="V326" s="15"/>
      <c r="W326" s="15"/>
      <c r="X326" s="15"/>
      <c r="Y326" s="15"/>
      <c r="Z326" s="15"/>
      <c r="AA326" s="15"/>
      <c r="AB326" s="15"/>
      <c r="AC326" s="15"/>
      <c r="AD326" s="15"/>
      <c r="AE326" s="15"/>
      <c r="AT326" s="292" t="s">
        <v>174</v>
      </c>
      <c r="AU326" s="292" t="s">
        <v>82</v>
      </c>
      <c r="AV326" s="15" t="s">
        <v>168</v>
      </c>
      <c r="AW326" s="15" t="s">
        <v>30</v>
      </c>
      <c r="AX326" s="15" t="s">
        <v>80</v>
      </c>
      <c r="AY326" s="292" t="s">
        <v>161</v>
      </c>
    </row>
    <row r="327" s="2" customFormat="1" ht="24" customHeight="1">
      <c r="A327" s="38"/>
      <c r="B327" s="39"/>
      <c r="C327" s="243" t="s">
        <v>449</v>
      </c>
      <c r="D327" s="243" t="s">
        <v>163</v>
      </c>
      <c r="E327" s="244" t="s">
        <v>450</v>
      </c>
      <c r="F327" s="245" t="s">
        <v>451</v>
      </c>
      <c r="G327" s="246" t="s">
        <v>282</v>
      </c>
      <c r="H327" s="247">
        <v>1.54</v>
      </c>
      <c r="I327" s="248"/>
      <c r="J327" s="249">
        <f>ROUND(I327*H327,2)</f>
        <v>0</v>
      </c>
      <c r="K327" s="245" t="s">
        <v>167</v>
      </c>
      <c r="L327" s="44"/>
      <c r="M327" s="250" t="s">
        <v>1</v>
      </c>
      <c r="N327" s="251" t="s">
        <v>38</v>
      </c>
      <c r="O327" s="91"/>
      <c r="P327" s="252">
        <f>O327*H327</f>
        <v>0</v>
      </c>
      <c r="Q327" s="252">
        <v>1.0597380000000001</v>
      </c>
      <c r="R327" s="252">
        <f>Q327*H327</f>
        <v>1.6319965200000002</v>
      </c>
      <c r="S327" s="252">
        <v>0</v>
      </c>
      <c r="T327" s="253">
        <f>S327*H327</f>
        <v>0</v>
      </c>
      <c r="U327" s="38"/>
      <c r="V327" s="38"/>
      <c r="W327" s="38"/>
      <c r="X327" s="38"/>
      <c r="Y327" s="38"/>
      <c r="Z327" s="38"/>
      <c r="AA327" s="38"/>
      <c r="AB327" s="38"/>
      <c r="AC327" s="38"/>
      <c r="AD327" s="38"/>
      <c r="AE327" s="38"/>
      <c r="AR327" s="254" t="s">
        <v>168</v>
      </c>
      <c r="AT327" s="254" t="s">
        <v>163</v>
      </c>
      <c r="AU327" s="254" t="s">
        <v>82</v>
      </c>
      <c r="AY327" s="17" t="s">
        <v>161</v>
      </c>
      <c r="BE327" s="255">
        <f>IF(N327="základní",J327,0)</f>
        <v>0</v>
      </c>
      <c r="BF327" s="255">
        <f>IF(N327="snížená",J327,0)</f>
        <v>0</v>
      </c>
      <c r="BG327" s="255">
        <f>IF(N327="zákl. přenesená",J327,0)</f>
        <v>0</v>
      </c>
      <c r="BH327" s="255">
        <f>IF(N327="sníž. přenesená",J327,0)</f>
        <v>0</v>
      </c>
      <c r="BI327" s="255">
        <f>IF(N327="nulová",J327,0)</f>
        <v>0</v>
      </c>
      <c r="BJ327" s="17" t="s">
        <v>80</v>
      </c>
      <c r="BK327" s="255">
        <f>ROUND(I327*H327,2)</f>
        <v>0</v>
      </c>
      <c r="BL327" s="17" t="s">
        <v>168</v>
      </c>
      <c r="BM327" s="254" t="s">
        <v>452</v>
      </c>
    </row>
    <row r="328" s="2" customFormat="1">
      <c r="A328" s="38"/>
      <c r="B328" s="39"/>
      <c r="C328" s="40"/>
      <c r="D328" s="256" t="s">
        <v>170</v>
      </c>
      <c r="E328" s="40"/>
      <c r="F328" s="257" t="s">
        <v>453</v>
      </c>
      <c r="G328" s="40"/>
      <c r="H328" s="40"/>
      <c r="I328" s="154"/>
      <c r="J328" s="40"/>
      <c r="K328" s="40"/>
      <c r="L328" s="44"/>
      <c r="M328" s="258"/>
      <c r="N328" s="259"/>
      <c r="O328" s="91"/>
      <c r="P328" s="91"/>
      <c r="Q328" s="91"/>
      <c r="R328" s="91"/>
      <c r="S328" s="91"/>
      <c r="T328" s="92"/>
      <c r="U328" s="38"/>
      <c r="V328" s="38"/>
      <c r="W328" s="38"/>
      <c r="X328" s="38"/>
      <c r="Y328" s="38"/>
      <c r="Z328" s="38"/>
      <c r="AA328" s="38"/>
      <c r="AB328" s="38"/>
      <c r="AC328" s="38"/>
      <c r="AD328" s="38"/>
      <c r="AE328" s="38"/>
      <c r="AT328" s="17" t="s">
        <v>170</v>
      </c>
      <c r="AU328" s="17" t="s">
        <v>82</v>
      </c>
    </row>
    <row r="329" s="2" customFormat="1">
      <c r="A329" s="38"/>
      <c r="B329" s="39"/>
      <c r="C329" s="40"/>
      <c r="D329" s="256" t="s">
        <v>172</v>
      </c>
      <c r="E329" s="40"/>
      <c r="F329" s="260" t="s">
        <v>454</v>
      </c>
      <c r="G329" s="40"/>
      <c r="H329" s="40"/>
      <c r="I329" s="154"/>
      <c r="J329" s="40"/>
      <c r="K329" s="40"/>
      <c r="L329" s="44"/>
      <c r="M329" s="258"/>
      <c r="N329" s="259"/>
      <c r="O329" s="91"/>
      <c r="P329" s="91"/>
      <c r="Q329" s="91"/>
      <c r="R329" s="91"/>
      <c r="S329" s="91"/>
      <c r="T329" s="92"/>
      <c r="U329" s="38"/>
      <c r="V329" s="38"/>
      <c r="W329" s="38"/>
      <c r="X329" s="38"/>
      <c r="Y329" s="38"/>
      <c r="Z329" s="38"/>
      <c r="AA329" s="38"/>
      <c r="AB329" s="38"/>
      <c r="AC329" s="38"/>
      <c r="AD329" s="38"/>
      <c r="AE329" s="38"/>
      <c r="AT329" s="17" t="s">
        <v>172</v>
      </c>
      <c r="AU329" s="17" t="s">
        <v>82</v>
      </c>
    </row>
    <row r="330" s="13" customFormat="1">
      <c r="A330" s="13"/>
      <c r="B330" s="261"/>
      <c r="C330" s="262"/>
      <c r="D330" s="256" t="s">
        <v>174</v>
      </c>
      <c r="E330" s="263" t="s">
        <v>1</v>
      </c>
      <c r="F330" s="264" t="s">
        <v>455</v>
      </c>
      <c r="G330" s="262"/>
      <c r="H330" s="263" t="s">
        <v>1</v>
      </c>
      <c r="I330" s="265"/>
      <c r="J330" s="262"/>
      <c r="K330" s="262"/>
      <c r="L330" s="266"/>
      <c r="M330" s="267"/>
      <c r="N330" s="268"/>
      <c r="O330" s="268"/>
      <c r="P330" s="268"/>
      <c r="Q330" s="268"/>
      <c r="R330" s="268"/>
      <c r="S330" s="268"/>
      <c r="T330" s="269"/>
      <c r="U330" s="13"/>
      <c r="V330" s="13"/>
      <c r="W330" s="13"/>
      <c r="X330" s="13"/>
      <c r="Y330" s="13"/>
      <c r="Z330" s="13"/>
      <c r="AA330" s="13"/>
      <c r="AB330" s="13"/>
      <c r="AC330" s="13"/>
      <c r="AD330" s="13"/>
      <c r="AE330" s="13"/>
      <c r="AT330" s="270" t="s">
        <v>174</v>
      </c>
      <c r="AU330" s="270" t="s">
        <v>82</v>
      </c>
      <c r="AV330" s="13" t="s">
        <v>80</v>
      </c>
      <c r="AW330" s="13" t="s">
        <v>30</v>
      </c>
      <c r="AX330" s="13" t="s">
        <v>73</v>
      </c>
      <c r="AY330" s="270" t="s">
        <v>161</v>
      </c>
    </row>
    <row r="331" s="14" customFormat="1">
      <c r="A331" s="14"/>
      <c r="B331" s="271"/>
      <c r="C331" s="272"/>
      <c r="D331" s="256" t="s">
        <v>174</v>
      </c>
      <c r="E331" s="273" t="s">
        <v>1</v>
      </c>
      <c r="F331" s="274" t="s">
        <v>456</v>
      </c>
      <c r="G331" s="272"/>
      <c r="H331" s="275">
        <v>1.54</v>
      </c>
      <c r="I331" s="276"/>
      <c r="J331" s="272"/>
      <c r="K331" s="272"/>
      <c r="L331" s="277"/>
      <c r="M331" s="278"/>
      <c r="N331" s="279"/>
      <c r="O331" s="279"/>
      <c r="P331" s="279"/>
      <c r="Q331" s="279"/>
      <c r="R331" s="279"/>
      <c r="S331" s="279"/>
      <c r="T331" s="280"/>
      <c r="U331" s="14"/>
      <c r="V331" s="14"/>
      <c r="W331" s="14"/>
      <c r="X331" s="14"/>
      <c r="Y331" s="14"/>
      <c r="Z331" s="14"/>
      <c r="AA331" s="14"/>
      <c r="AB331" s="14"/>
      <c r="AC331" s="14"/>
      <c r="AD331" s="14"/>
      <c r="AE331" s="14"/>
      <c r="AT331" s="281" t="s">
        <v>174</v>
      </c>
      <c r="AU331" s="281" t="s">
        <v>82</v>
      </c>
      <c r="AV331" s="14" t="s">
        <v>82</v>
      </c>
      <c r="AW331" s="14" t="s">
        <v>30</v>
      </c>
      <c r="AX331" s="14" t="s">
        <v>73</v>
      </c>
      <c r="AY331" s="281" t="s">
        <v>161</v>
      </c>
    </row>
    <row r="332" s="15" customFormat="1">
      <c r="A332" s="15"/>
      <c r="B332" s="282"/>
      <c r="C332" s="283"/>
      <c r="D332" s="256" t="s">
        <v>174</v>
      </c>
      <c r="E332" s="284" t="s">
        <v>1</v>
      </c>
      <c r="F332" s="285" t="s">
        <v>180</v>
      </c>
      <c r="G332" s="283"/>
      <c r="H332" s="286">
        <v>1.54</v>
      </c>
      <c r="I332" s="287"/>
      <c r="J332" s="283"/>
      <c r="K332" s="283"/>
      <c r="L332" s="288"/>
      <c r="M332" s="289"/>
      <c r="N332" s="290"/>
      <c r="O332" s="290"/>
      <c r="P332" s="290"/>
      <c r="Q332" s="290"/>
      <c r="R332" s="290"/>
      <c r="S332" s="290"/>
      <c r="T332" s="291"/>
      <c r="U332" s="15"/>
      <c r="V332" s="15"/>
      <c r="W332" s="15"/>
      <c r="X332" s="15"/>
      <c r="Y332" s="15"/>
      <c r="Z332" s="15"/>
      <c r="AA332" s="15"/>
      <c r="AB332" s="15"/>
      <c r="AC332" s="15"/>
      <c r="AD332" s="15"/>
      <c r="AE332" s="15"/>
      <c r="AT332" s="292" t="s">
        <v>174</v>
      </c>
      <c r="AU332" s="292" t="s">
        <v>82</v>
      </c>
      <c r="AV332" s="15" t="s">
        <v>168</v>
      </c>
      <c r="AW332" s="15" t="s">
        <v>30</v>
      </c>
      <c r="AX332" s="15" t="s">
        <v>80</v>
      </c>
      <c r="AY332" s="292" t="s">
        <v>161</v>
      </c>
    </row>
    <row r="333" s="12" customFormat="1" ht="22.8" customHeight="1">
      <c r="A333" s="12"/>
      <c r="B333" s="227"/>
      <c r="C333" s="228"/>
      <c r="D333" s="229" t="s">
        <v>72</v>
      </c>
      <c r="E333" s="241" t="s">
        <v>211</v>
      </c>
      <c r="F333" s="241" t="s">
        <v>457</v>
      </c>
      <c r="G333" s="228"/>
      <c r="H333" s="228"/>
      <c r="I333" s="231"/>
      <c r="J333" s="242">
        <f>BK333</f>
        <v>0</v>
      </c>
      <c r="K333" s="228"/>
      <c r="L333" s="233"/>
      <c r="M333" s="234"/>
      <c r="N333" s="235"/>
      <c r="O333" s="235"/>
      <c r="P333" s="236">
        <f>SUM(P334:P342)</f>
        <v>0</v>
      </c>
      <c r="Q333" s="235"/>
      <c r="R333" s="236">
        <f>SUM(R334:R342)</f>
        <v>2.9829326520000001</v>
      </c>
      <c r="S333" s="235"/>
      <c r="T333" s="237">
        <f>SUM(T334:T342)</f>
        <v>3.2669999999999999</v>
      </c>
      <c r="U333" s="12"/>
      <c r="V333" s="12"/>
      <c r="W333" s="12"/>
      <c r="X333" s="12"/>
      <c r="Y333" s="12"/>
      <c r="Z333" s="12"/>
      <c r="AA333" s="12"/>
      <c r="AB333" s="12"/>
      <c r="AC333" s="12"/>
      <c r="AD333" s="12"/>
      <c r="AE333" s="12"/>
      <c r="AR333" s="238" t="s">
        <v>80</v>
      </c>
      <c r="AT333" s="239" t="s">
        <v>72</v>
      </c>
      <c r="AU333" s="239" t="s">
        <v>80</v>
      </c>
      <c r="AY333" s="238" t="s">
        <v>161</v>
      </c>
      <c r="BK333" s="240">
        <f>SUM(BK334:BK342)</f>
        <v>0</v>
      </c>
    </row>
    <row r="334" s="2" customFormat="1" ht="24" customHeight="1">
      <c r="A334" s="38"/>
      <c r="B334" s="39"/>
      <c r="C334" s="243" t="s">
        <v>458</v>
      </c>
      <c r="D334" s="243" t="s">
        <v>163</v>
      </c>
      <c r="E334" s="244" t="s">
        <v>459</v>
      </c>
      <c r="F334" s="245" t="s">
        <v>460</v>
      </c>
      <c r="G334" s="246" t="s">
        <v>166</v>
      </c>
      <c r="H334" s="247">
        <v>43.560000000000002</v>
      </c>
      <c r="I334" s="248"/>
      <c r="J334" s="249">
        <f>ROUND(I334*H334,2)</f>
        <v>0</v>
      </c>
      <c r="K334" s="245" t="s">
        <v>167</v>
      </c>
      <c r="L334" s="44"/>
      <c r="M334" s="250" t="s">
        <v>1</v>
      </c>
      <c r="N334" s="251" t="s">
        <v>38</v>
      </c>
      <c r="O334" s="91"/>
      <c r="P334" s="252">
        <f>O334*H334</f>
        <v>0</v>
      </c>
      <c r="Q334" s="252">
        <v>0.066961699999999999</v>
      </c>
      <c r="R334" s="252">
        <f>Q334*H334</f>
        <v>2.9168516520000001</v>
      </c>
      <c r="S334" s="252">
        <v>0.074999999999999997</v>
      </c>
      <c r="T334" s="253">
        <f>S334*H334</f>
        <v>3.2669999999999999</v>
      </c>
      <c r="U334" s="38"/>
      <c r="V334" s="38"/>
      <c r="W334" s="38"/>
      <c r="X334" s="38"/>
      <c r="Y334" s="38"/>
      <c r="Z334" s="38"/>
      <c r="AA334" s="38"/>
      <c r="AB334" s="38"/>
      <c r="AC334" s="38"/>
      <c r="AD334" s="38"/>
      <c r="AE334" s="38"/>
      <c r="AR334" s="254" t="s">
        <v>168</v>
      </c>
      <c r="AT334" s="254" t="s">
        <v>163</v>
      </c>
      <c r="AU334" s="254" t="s">
        <v>82</v>
      </c>
      <c r="AY334" s="17" t="s">
        <v>161</v>
      </c>
      <c r="BE334" s="255">
        <f>IF(N334="základní",J334,0)</f>
        <v>0</v>
      </c>
      <c r="BF334" s="255">
        <f>IF(N334="snížená",J334,0)</f>
        <v>0</v>
      </c>
      <c r="BG334" s="255">
        <f>IF(N334="zákl. přenesená",J334,0)</f>
        <v>0</v>
      </c>
      <c r="BH334" s="255">
        <f>IF(N334="sníž. přenesená",J334,0)</f>
        <v>0</v>
      </c>
      <c r="BI334" s="255">
        <f>IF(N334="nulová",J334,0)</f>
        <v>0</v>
      </c>
      <c r="BJ334" s="17" t="s">
        <v>80</v>
      </c>
      <c r="BK334" s="255">
        <f>ROUND(I334*H334,2)</f>
        <v>0</v>
      </c>
      <c r="BL334" s="17" t="s">
        <v>168</v>
      </c>
      <c r="BM334" s="254" t="s">
        <v>461</v>
      </c>
    </row>
    <row r="335" s="2" customFormat="1">
      <c r="A335" s="38"/>
      <c r="B335" s="39"/>
      <c r="C335" s="40"/>
      <c r="D335" s="256" t="s">
        <v>170</v>
      </c>
      <c r="E335" s="40"/>
      <c r="F335" s="257" t="s">
        <v>462</v>
      </c>
      <c r="G335" s="40"/>
      <c r="H335" s="40"/>
      <c r="I335" s="154"/>
      <c r="J335" s="40"/>
      <c r="K335" s="40"/>
      <c r="L335" s="44"/>
      <c r="M335" s="258"/>
      <c r="N335" s="259"/>
      <c r="O335" s="91"/>
      <c r="P335" s="91"/>
      <c r="Q335" s="91"/>
      <c r="R335" s="91"/>
      <c r="S335" s="91"/>
      <c r="T335" s="92"/>
      <c r="U335" s="38"/>
      <c r="V335" s="38"/>
      <c r="W335" s="38"/>
      <c r="X335" s="38"/>
      <c r="Y335" s="38"/>
      <c r="Z335" s="38"/>
      <c r="AA335" s="38"/>
      <c r="AB335" s="38"/>
      <c r="AC335" s="38"/>
      <c r="AD335" s="38"/>
      <c r="AE335" s="38"/>
      <c r="AT335" s="17" t="s">
        <v>170</v>
      </c>
      <c r="AU335" s="17" t="s">
        <v>82</v>
      </c>
    </row>
    <row r="336" s="2" customFormat="1">
      <c r="A336" s="38"/>
      <c r="B336" s="39"/>
      <c r="C336" s="40"/>
      <c r="D336" s="256" t="s">
        <v>172</v>
      </c>
      <c r="E336" s="40"/>
      <c r="F336" s="260" t="s">
        <v>463</v>
      </c>
      <c r="G336" s="40"/>
      <c r="H336" s="40"/>
      <c r="I336" s="154"/>
      <c r="J336" s="40"/>
      <c r="K336" s="40"/>
      <c r="L336" s="44"/>
      <c r="M336" s="258"/>
      <c r="N336" s="259"/>
      <c r="O336" s="91"/>
      <c r="P336" s="91"/>
      <c r="Q336" s="91"/>
      <c r="R336" s="91"/>
      <c r="S336" s="91"/>
      <c r="T336" s="92"/>
      <c r="U336" s="38"/>
      <c r="V336" s="38"/>
      <c r="W336" s="38"/>
      <c r="X336" s="38"/>
      <c r="Y336" s="38"/>
      <c r="Z336" s="38"/>
      <c r="AA336" s="38"/>
      <c r="AB336" s="38"/>
      <c r="AC336" s="38"/>
      <c r="AD336" s="38"/>
      <c r="AE336" s="38"/>
      <c r="AT336" s="17" t="s">
        <v>172</v>
      </c>
      <c r="AU336" s="17" t="s">
        <v>82</v>
      </c>
    </row>
    <row r="337" s="2" customFormat="1">
      <c r="A337" s="38"/>
      <c r="B337" s="39"/>
      <c r="C337" s="40"/>
      <c r="D337" s="256" t="s">
        <v>195</v>
      </c>
      <c r="E337" s="40"/>
      <c r="F337" s="260" t="s">
        <v>464</v>
      </c>
      <c r="G337" s="40"/>
      <c r="H337" s="40"/>
      <c r="I337" s="154"/>
      <c r="J337" s="40"/>
      <c r="K337" s="40"/>
      <c r="L337" s="44"/>
      <c r="M337" s="258"/>
      <c r="N337" s="259"/>
      <c r="O337" s="91"/>
      <c r="P337" s="91"/>
      <c r="Q337" s="91"/>
      <c r="R337" s="91"/>
      <c r="S337" s="91"/>
      <c r="T337" s="92"/>
      <c r="U337" s="38"/>
      <c r="V337" s="38"/>
      <c r="W337" s="38"/>
      <c r="X337" s="38"/>
      <c r="Y337" s="38"/>
      <c r="Z337" s="38"/>
      <c r="AA337" s="38"/>
      <c r="AB337" s="38"/>
      <c r="AC337" s="38"/>
      <c r="AD337" s="38"/>
      <c r="AE337" s="38"/>
      <c r="AT337" s="17" t="s">
        <v>195</v>
      </c>
      <c r="AU337" s="17" t="s">
        <v>82</v>
      </c>
    </row>
    <row r="338" s="13" customFormat="1">
      <c r="A338" s="13"/>
      <c r="B338" s="261"/>
      <c r="C338" s="262"/>
      <c r="D338" s="256" t="s">
        <v>174</v>
      </c>
      <c r="E338" s="263" t="s">
        <v>1</v>
      </c>
      <c r="F338" s="264" t="s">
        <v>465</v>
      </c>
      <c r="G338" s="262"/>
      <c r="H338" s="263" t="s">
        <v>1</v>
      </c>
      <c r="I338" s="265"/>
      <c r="J338" s="262"/>
      <c r="K338" s="262"/>
      <c r="L338" s="266"/>
      <c r="M338" s="267"/>
      <c r="N338" s="268"/>
      <c r="O338" s="268"/>
      <c r="P338" s="268"/>
      <c r="Q338" s="268"/>
      <c r="R338" s="268"/>
      <c r="S338" s="268"/>
      <c r="T338" s="269"/>
      <c r="U338" s="13"/>
      <c r="V338" s="13"/>
      <c r="W338" s="13"/>
      <c r="X338" s="13"/>
      <c r="Y338" s="13"/>
      <c r="Z338" s="13"/>
      <c r="AA338" s="13"/>
      <c r="AB338" s="13"/>
      <c r="AC338" s="13"/>
      <c r="AD338" s="13"/>
      <c r="AE338" s="13"/>
      <c r="AT338" s="270" t="s">
        <v>174</v>
      </c>
      <c r="AU338" s="270" t="s">
        <v>82</v>
      </c>
      <c r="AV338" s="13" t="s">
        <v>80</v>
      </c>
      <c r="AW338" s="13" t="s">
        <v>30</v>
      </c>
      <c r="AX338" s="13" t="s">
        <v>73</v>
      </c>
      <c r="AY338" s="270" t="s">
        <v>161</v>
      </c>
    </row>
    <row r="339" s="14" customFormat="1">
      <c r="A339" s="14"/>
      <c r="B339" s="271"/>
      <c r="C339" s="272"/>
      <c r="D339" s="256" t="s">
        <v>174</v>
      </c>
      <c r="E339" s="273" t="s">
        <v>1</v>
      </c>
      <c r="F339" s="274" t="s">
        <v>466</v>
      </c>
      <c r="G339" s="272"/>
      <c r="H339" s="275">
        <v>43.560000000000002</v>
      </c>
      <c r="I339" s="276"/>
      <c r="J339" s="272"/>
      <c r="K339" s="272"/>
      <c r="L339" s="277"/>
      <c r="M339" s="278"/>
      <c r="N339" s="279"/>
      <c r="O339" s="279"/>
      <c r="P339" s="279"/>
      <c r="Q339" s="279"/>
      <c r="R339" s="279"/>
      <c r="S339" s="279"/>
      <c r="T339" s="280"/>
      <c r="U339" s="14"/>
      <c r="V339" s="14"/>
      <c r="W339" s="14"/>
      <c r="X339" s="14"/>
      <c r="Y339" s="14"/>
      <c r="Z339" s="14"/>
      <c r="AA339" s="14"/>
      <c r="AB339" s="14"/>
      <c r="AC339" s="14"/>
      <c r="AD339" s="14"/>
      <c r="AE339" s="14"/>
      <c r="AT339" s="281" t="s">
        <v>174</v>
      </c>
      <c r="AU339" s="281" t="s">
        <v>82</v>
      </c>
      <c r="AV339" s="14" t="s">
        <v>82</v>
      </c>
      <c r="AW339" s="14" t="s">
        <v>30</v>
      </c>
      <c r="AX339" s="14" t="s">
        <v>80</v>
      </c>
      <c r="AY339" s="281" t="s">
        <v>161</v>
      </c>
    </row>
    <row r="340" s="2" customFormat="1" ht="16.5" customHeight="1">
      <c r="A340" s="38"/>
      <c r="B340" s="39"/>
      <c r="C340" s="293" t="s">
        <v>467</v>
      </c>
      <c r="D340" s="293" t="s">
        <v>296</v>
      </c>
      <c r="E340" s="294" t="s">
        <v>468</v>
      </c>
      <c r="F340" s="295" t="s">
        <v>469</v>
      </c>
      <c r="G340" s="296" t="s">
        <v>317</v>
      </c>
      <c r="H340" s="297">
        <v>66.081000000000003</v>
      </c>
      <c r="I340" s="298"/>
      <c r="J340" s="299">
        <f>ROUND(I340*H340,2)</f>
        <v>0</v>
      </c>
      <c r="K340" s="295" t="s">
        <v>167</v>
      </c>
      <c r="L340" s="300"/>
      <c r="M340" s="301" t="s">
        <v>1</v>
      </c>
      <c r="N340" s="302" t="s">
        <v>38</v>
      </c>
      <c r="O340" s="91"/>
      <c r="P340" s="252">
        <f>O340*H340</f>
        <v>0</v>
      </c>
      <c r="Q340" s="252">
        <v>0.001</v>
      </c>
      <c r="R340" s="252">
        <f>Q340*H340</f>
        <v>0.066081000000000001</v>
      </c>
      <c r="S340" s="252">
        <v>0</v>
      </c>
      <c r="T340" s="253">
        <f>S340*H340</f>
        <v>0</v>
      </c>
      <c r="U340" s="38"/>
      <c r="V340" s="38"/>
      <c r="W340" s="38"/>
      <c r="X340" s="38"/>
      <c r="Y340" s="38"/>
      <c r="Z340" s="38"/>
      <c r="AA340" s="38"/>
      <c r="AB340" s="38"/>
      <c r="AC340" s="38"/>
      <c r="AD340" s="38"/>
      <c r="AE340" s="38"/>
      <c r="AR340" s="254" t="s">
        <v>227</v>
      </c>
      <c r="AT340" s="254" t="s">
        <v>296</v>
      </c>
      <c r="AU340" s="254" t="s">
        <v>82</v>
      </c>
      <c r="AY340" s="17" t="s">
        <v>161</v>
      </c>
      <c r="BE340" s="255">
        <f>IF(N340="základní",J340,0)</f>
        <v>0</v>
      </c>
      <c r="BF340" s="255">
        <f>IF(N340="snížená",J340,0)</f>
        <v>0</v>
      </c>
      <c r="BG340" s="255">
        <f>IF(N340="zákl. přenesená",J340,0)</f>
        <v>0</v>
      </c>
      <c r="BH340" s="255">
        <f>IF(N340="sníž. přenesená",J340,0)</f>
        <v>0</v>
      </c>
      <c r="BI340" s="255">
        <f>IF(N340="nulová",J340,0)</f>
        <v>0</v>
      </c>
      <c r="BJ340" s="17" t="s">
        <v>80</v>
      </c>
      <c r="BK340" s="255">
        <f>ROUND(I340*H340,2)</f>
        <v>0</v>
      </c>
      <c r="BL340" s="17" t="s">
        <v>168</v>
      </c>
      <c r="BM340" s="254" t="s">
        <v>470</v>
      </c>
    </row>
    <row r="341" s="2" customFormat="1">
      <c r="A341" s="38"/>
      <c r="B341" s="39"/>
      <c r="C341" s="40"/>
      <c r="D341" s="256" t="s">
        <v>170</v>
      </c>
      <c r="E341" s="40"/>
      <c r="F341" s="257" t="s">
        <v>469</v>
      </c>
      <c r="G341" s="40"/>
      <c r="H341" s="40"/>
      <c r="I341" s="154"/>
      <c r="J341" s="40"/>
      <c r="K341" s="40"/>
      <c r="L341" s="44"/>
      <c r="M341" s="258"/>
      <c r="N341" s="259"/>
      <c r="O341" s="91"/>
      <c r="P341" s="91"/>
      <c r="Q341" s="91"/>
      <c r="R341" s="91"/>
      <c r="S341" s="91"/>
      <c r="T341" s="92"/>
      <c r="U341" s="38"/>
      <c r="V341" s="38"/>
      <c r="W341" s="38"/>
      <c r="X341" s="38"/>
      <c r="Y341" s="38"/>
      <c r="Z341" s="38"/>
      <c r="AA341" s="38"/>
      <c r="AB341" s="38"/>
      <c r="AC341" s="38"/>
      <c r="AD341" s="38"/>
      <c r="AE341" s="38"/>
      <c r="AT341" s="17" t="s">
        <v>170</v>
      </c>
      <c r="AU341" s="17" t="s">
        <v>82</v>
      </c>
    </row>
    <row r="342" s="14" customFormat="1">
      <c r="A342" s="14"/>
      <c r="B342" s="271"/>
      <c r="C342" s="272"/>
      <c r="D342" s="256" t="s">
        <v>174</v>
      </c>
      <c r="E342" s="273" t="s">
        <v>1</v>
      </c>
      <c r="F342" s="274" t="s">
        <v>471</v>
      </c>
      <c r="G342" s="272"/>
      <c r="H342" s="275">
        <v>66.081000000000003</v>
      </c>
      <c r="I342" s="276"/>
      <c r="J342" s="272"/>
      <c r="K342" s="272"/>
      <c r="L342" s="277"/>
      <c r="M342" s="278"/>
      <c r="N342" s="279"/>
      <c r="O342" s="279"/>
      <c r="P342" s="279"/>
      <c r="Q342" s="279"/>
      <c r="R342" s="279"/>
      <c r="S342" s="279"/>
      <c r="T342" s="280"/>
      <c r="U342" s="14"/>
      <c r="V342" s="14"/>
      <c r="W342" s="14"/>
      <c r="X342" s="14"/>
      <c r="Y342" s="14"/>
      <c r="Z342" s="14"/>
      <c r="AA342" s="14"/>
      <c r="AB342" s="14"/>
      <c r="AC342" s="14"/>
      <c r="AD342" s="14"/>
      <c r="AE342" s="14"/>
      <c r="AT342" s="281" t="s">
        <v>174</v>
      </c>
      <c r="AU342" s="281" t="s">
        <v>82</v>
      </c>
      <c r="AV342" s="14" t="s">
        <v>82</v>
      </c>
      <c r="AW342" s="14" t="s">
        <v>30</v>
      </c>
      <c r="AX342" s="14" t="s">
        <v>80</v>
      </c>
      <c r="AY342" s="281" t="s">
        <v>161</v>
      </c>
    </row>
    <row r="343" s="12" customFormat="1" ht="22.8" customHeight="1">
      <c r="A343" s="12"/>
      <c r="B343" s="227"/>
      <c r="C343" s="228"/>
      <c r="D343" s="229" t="s">
        <v>72</v>
      </c>
      <c r="E343" s="241" t="s">
        <v>233</v>
      </c>
      <c r="F343" s="241" t="s">
        <v>472</v>
      </c>
      <c r="G343" s="228"/>
      <c r="H343" s="228"/>
      <c r="I343" s="231"/>
      <c r="J343" s="242">
        <f>BK343</f>
        <v>0</v>
      </c>
      <c r="K343" s="228"/>
      <c r="L343" s="233"/>
      <c r="M343" s="234"/>
      <c r="N343" s="235"/>
      <c r="O343" s="235"/>
      <c r="P343" s="236">
        <f>SUM(P344:P503)</f>
        <v>0</v>
      </c>
      <c r="Q343" s="235"/>
      <c r="R343" s="236">
        <f>SUM(R344:R503)</f>
        <v>122.213197753</v>
      </c>
      <c r="S343" s="235"/>
      <c r="T343" s="237">
        <f>SUM(T344:T503)</f>
        <v>234.33386759999999</v>
      </c>
      <c r="U343" s="12"/>
      <c r="V343" s="12"/>
      <c r="W343" s="12"/>
      <c r="X343" s="12"/>
      <c r="Y343" s="12"/>
      <c r="Z343" s="12"/>
      <c r="AA343" s="12"/>
      <c r="AB343" s="12"/>
      <c r="AC343" s="12"/>
      <c r="AD343" s="12"/>
      <c r="AE343" s="12"/>
      <c r="AR343" s="238" t="s">
        <v>80</v>
      </c>
      <c r="AT343" s="239" t="s">
        <v>72</v>
      </c>
      <c r="AU343" s="239" t="s">
        <v>80</v>
      </c>
      <c r="AY343" s="238" t="s">
        <v>161</v>
      </c>
      <c r="BK343" s="240">
        <f>SUM(BK344:BK503)</f>
        <v>0</v>
      </c>
    </row>
    <row r="344" s="2" customFormat="1" ht="16.5" customHeight="1">
      <c r="A344" s="38"/>
      <c r="B344" s="39"/>
      <c r="C344" s="243" t="s">
        <v>473</v>
      </c>
      <c r="D344" s="243" t="s">
        <v>163</v>
      </c>
      <c r="E344" s="244" t="s">
        <v>474</v>
      </c>
      <c r="F344" s="245" t="s">
        <v>475</v>
      </c>
      <c r="G344" s="246" t="s">
        <v>191</v>
      </c>
      <c r="H344" s="247">
        <v>39.600000000000001</v>
      </c>
      <c r="I344" s="248"/>
      <c r="J344" s="249">
        <f>ROUND(I344*H344,2)</f>
        <v>0</v>
      </c>
      <c r="K344" s="245" t="s">
        <v>167</v>
      </c>
      <c r="L344" s="44"/>
      <c r="M344" s="250" t="s">
        <v>1</v>
      </c>
      <c r="N344" s="251" t="s">
        <v>38</v>
      </c>
      <c r="O344" s="91"/>
      <c r="P344" s="252">
        <f>O344*H344</f>
        <v>0</v>
      </c>
      <c r="Q344" s="252">
        <v>0.00117</v>
      </c>
      <c r="R344" s="252">
        <f>Q344*H344</f>
        <v>0.046332000000000005</v>
      </c>
      <c r="S344" s="252">
        <v>0</v>
      </c>
      <c r="T344" s="253">
        <f>S344*H344</f>
        <v>0</v>
      </c>
      <c r="U344" s="38"/>
      <c r="V344" s="38"/>
      <c r="W344" s="38"/>
      <c r="X344" s="38"/>
      <c r="Y344" s="38"/>
      <c r="Z344" s="38"/>
      <c r="AA344" s="38"/>
      <c r="AB344" s="38"/>
      <c r="AC344" s="38"/>
      <c r="AD344" s="38"/>
      <c r="AE344" s="38"/>
      <c r="AR344" s="254" t="s">
        <v>168</v>
      </c>
      <c r="AT344" s="254" t="s">
        <v>163</v>
      </c>
      <c r="AU344" s="254" t="s">
        <v>82</v>
      </c>
      <c r="AY344" s="17" t="s">
        <v>161</v>
      </c>
      <c r="BE344" s="255">
        <f>IF(N344="základní",J344,0)</f>
        <v>0</v>
      </c>
      <c r="BF344" s="255">
        <f>IF(N344="snížená",J344,0)</f>
        <v>0</v>
      </c>
      <c r="BG344" s="255">
        <f>IF(N344="zákl. přenesená",J344,0)</f>
        <v>0</v>
      </c>
      <c r="BH344" s="255">
        <f>IF(N344="sníž. přenesená",J344,0)</f>
        <v>0</v>
      </c>
      <c r="BI344" s="255">
        <f>IF(N344="nulová",J344,0)</f>
        <v>0</v>
      </c>
      <c r="BJ344" s="17" t="s">
        <v>80</v>
      </c>
      <c r="BK344" s="255">
        <f>ROUND(I344*H344,2)</f>
        <v>0</v>
      </c>
      <c r="BL344" s="17" t="s">
        <v>168</v>
      </c>
      <c r="BM344" s="254" t="s">
        <v>476</v>
      </c>
    </row>
    <row r="345" s="2" customFormat="1">
      <c r="A345" s="38"/>
      <c r="B345" s="39"/>
      <c r="C345" s="40"/>
      <c r="D345" s="256" t="s">
        <v>170</v>
      </c>
      <c r="E345" s="40"/>
      <c r="F345" s="257" t="s">
        <v>477</v>
      </c>
      <c r="G345" s="40"/>
      <c r="H345" s="40"/>
      <c r="I345" s="154"/>
      <c r="J345" s="40"/>
      <c r="K345" s="40"/>
      <c r="L345" s="44"/>
      <c r="M345" s="258"/>
      <c r="N345" s="259"/>
      <c r="O345" s="91"/>
      <c r="P345" s="91"/>
      <c r="Q345" s="91"/>
      <c r="R345" s="91"/>
      <c r="S345" s="91"/>
      <c r="T345" s="92"/>
      <c r="U345" s="38"/>
      <c r="V345" s="38"/>
      <c r="W345" s="38"/>
      <c r="X345" s="38"/>
      <c r="Y345" s="38"/>
      <c r="Z345" s="38"/>
      <c r="AA345" s="38"/>
      <c r="AB345" s="38"/>
      <c r="AC345" s="38"/>
      <c r="AD345" s="38"/>
      <c r="AE345" s="38"/>
      <c r="AT345" s="17" t="s">
        <v>170</v>
      </c>
      <c r="AU345" s="17" t="s">
        <v>82</v>
      </c>
    </row>
    <row r="346" s="2" customFormat="1">
      <c r="A346" s="38"/>
      <c r="B346" s="39"/>
      <c r="C346" s="40"/>
      <c r="D346" s="256" t="s">
        <v>172</v>
      </c>
      <c r="E346" s="40"/>
      <c r="F346" s="260" t="s">
        <v>478</v>
      </c>
      <c r="G346" s="40"/>
      <c r="H346" s="40"/>
      <c r="I346" s="154"/>
      <c r="J346" s="40"/>
      <c r="K346" s="40"/>
      <c r="L346" s="44"/>
      <c r="M346" s="258"/>
      <c r="N346" s="259"/>
      <c r="O346" s="91"/>
      <c r="P346" s="91"/>
      <c r="Q346" s="91"/>
      <c r="R346" s="91"/>
      <c r="S346" s="91"/>
      <c r="T346" s="92"/>
      <c r="U346" s="38"/>
      <c r="V346" s="38"/>
      <c r="W346" s="38"/>
      <c r="X346" s="38"/>
      <c r="Y346" s="38"/>
      <c r="Z346" s="38"/>
      <c r="AA346" s="38"/>
      <c r="AB346" s="38"/>
      <c r="AC346" s="38"/>
      <c r="AD346" s="38"/>
      <c r="AE346" s="38"/>
      <c r="AT346" s="17" t="s">
        <v>172</v>
      </c>
      <c r="AU346" s="17" t="s">
        <v>82</v>
      </c>
    </row>
    <row r="347" s="14" customFormat="1">
      <c r="A347" s="14"/>
      <c r="B347" s="271"/>
      <c r="C347" s="272"/>
      <c r="D347" s="256" t="s">
        <v>174</v>
      </c>
      <c r="E347" s="273" t="s">
        <v>1</v>
      </c>
      <c r="F347" s="274" t="s">
        <v>479</v>
      </c>
      <c r="G347" s="272"/>
      <c r="H347" s="275">
        <v>39.600000000000001</v>
      </c>
      <c r="I347" s="276"/>
      <c r="J347" s="272"/>
      <c r="K347" s="272"/>
      <c r="L347" s="277"/>
      <c r="M347" s="278"/>
      <c r="N347" s="279"/>
      <c r="O347" s="279"/>
      <c r="P347" s="279"/>
      <c r="Q347" s="279"/>
      <c r="R347" s="279"/>
      <c r="S347" s="279"/>
      <c r="T347" s="280"/>
      <c r="U347" s="14"/>
      <c r="V347" s="14"/>
      <c r="W347" s="14"/>
      <c r="X347" s="14"/>
      <c r="Y347" s="14"/>
      <c r="Z347" s="14"/>
      <c r="AA347" s="14"/>
      <c r="AB347" s="14"/>
      <c r="AC347" s="14"/>
      <c r="AD347" s="14"/>
      <c r="AE347" s="14"/>
      <c r="AT347" s="281" t="s">
        <v>174</v>
      </c>
      <c r="AU347" s="281" t="s">
        <v>82</v>
      </c>
      <c r="AV347" s="14" t="s">
        <v>82</v>
      </c>
      <c r="AW347" s="14" t="s">
        <v>30</v>
      </c>
      <c r="AX347" s="14" t="s">
        <v>80</v>
      </c>
      <c r="AY347" s="281" t="s">
        <v>161</v>
      </c>
    </row>
    <row r="348" s="2" customFormat="1" ht="16.5" customHeight="1">
      <c r="A348" s="38"/>
      <c r="B348" s="39"/>
      <c r="C348" s="243" t="s">
        <v>480</v>
      </c>
      <c r="D348" s="243" t="s">
        <v>163</v>
      </c>
      <c r="E348" s="244" t="s">
        <v>481</v>
      </c>
      <c r="F348" s="245" t="s">
        <v>482</v>
      </c>
      <c r="G348" s="246" t="s">
        <v>191</v>
      </c>
      <c r="H348" s="247">
        <v>39.600000000000001</v>
      </c>
      <c r="I348" s="248"/>
      <c r="J348" s="249">
        <f>ROUND(I348*H348,2)</f>
        <v>0</v>
      </c>
      <c r="K348" s="245" t="s">
        <v>167</v>
      </c>
      <c r="L348" s="44"/>
      <c r="M348" s="250" t="s">
        <v>1</v>
      </c>
      <c r="N348" s="251" t="s">
        <v>38</v>
      </c>
      <c r="O348" s="91"/>
      <c r="P348" s="252">
        <f>O348*H348</f>
        <v>0</v>
      </c>
      <c r="Q348" s="252">
        <v>0.00066399999999999999</v>
      </c>
      <c r="R348" s="252">
        <f>Q348*H348</f>
        <v>0.026294399999999999</v>
      </c>
      <c r="S348" s="252">
        <v>0</v>
      </c>
      <c r="T348" s="253">
        <f>S348*H348</f>
        <v>0</v>
      </c>
      <c r="U348" s="38"/>
      <c r="V348" s="38"/>
      <c r="W348" s="38"/>
      <c r="X348" s="38"/>
      <c r="Y348" s="38"/>
      <c r="Z348" s="38"/>
      <c r="AA348" s="38"/>
      <c r="AB348" s="38"/>
      <c r="AC348" s="38"/>
      <c r="AD348" s="38"/>
      <c r="AE348" s="38"/>
      <c r="AR348" s="254" t="s">
        <v>168</v>
      </c>
      <c r="AT348" s="254" t="s">
        <v>163</v>
      </c>
      <c r="AU348" s="254" t="s">
        <v>82</v>
      </c>
      <c r="AY348" s="17" t="s">
        <v>161</v>
      </c>
      <c r="BE348" s="255">
        <f>IF(N348="základní",J348,0)</f>
        <v>0</v>
      </c>
      <c r="BF348" s="255">
        <f>IF(N348="snížená",J348,0)</f>
        <v>0</v>
      </c>
      <c r="BG348" s="255">
        <f>IF(N348="zákl. přenesená",J348,0)</f>
        <v>0</v>
      </c>
      <c r="BH348" s="255">
        <f>IF(N348="sníž. přenesená",J348,0)</f>
        <v>0</v>
      </c>
      <c r="BI348" s="255">
        <f>IF(N348="nulová",J348,0)</f>
        <v>0</v>
      </c>
      <c r="BJ348" s="17" t="s">
        <v>80</v>
      </c>
      <c r="BK348" s="255">
        <f>ROUND(I348*H348,2)</f>
        <v>0</v>
      </c>
      <c r="BL348" s="17" t="s">
        <v>168</v>
      </c>
      <c r="BM348" s="254" t="s">
        <v>483</v>
      </c>
    </row>
    <row r="349" s="2" customFormat="1">
      <c r="A349" s="38"/>
      <c r="B349" s="39"/>
      <c r="C349" s="40"/>
      <c r="D349" s="256" t="s">
        <v>170</v>
      </c>
      <c r="E349" s="40"/>
      <c r="F349" s="257" t="s">
        <v>484</v>
      </c>
      <c r="G349" s="40"/>
      <c r="H349" s="40"/>
      <c r="I349" s="154"/>
      <c r="J349" s="40"/>
      <c r="K349" s="40"/>
      <c r="L349" s="44"/>
      <c r="M349" s="258"/>
      <c r="N349" s="259"/>
      <c r="O349" s="91"/>
      <c r="P349" s="91"/>
      <c r="Q349" s="91"/>
      <c r="R349" s="91"/>
      <c r="S349" s="91"/>
      <c r="T349" s="92"/>
      <c r="U349" s="38"/>
      <c r="V349" s="38"/>
      <c r="W349" s="38"/>
      <c r="X349" s="38"/>
      <c r="Y349" s="38"/>
      <c r="Z349" s="38"/>
      <c r="AA349" s="38"/>
      <c r="AB349" s="38"/>
      <c r="AC349" s="38"/>
      <c r="AD349" s="38"/>
      <c r="AE349" s="38"/>
      <c r="AT349" s="17" t="s">
        <v>170</v>
      </c>
      <c r="AU349" s="17" t="s">
        <v>82</v>
      </c>
    </row>
    <row r="350" s="2" customFormat="1">
      <c r="A350" s="38"/>
      <c r="B350" s="39"/>
      <c r="C350" s="40"/>
      <c r="D350" s="256" t="s">
        <v>172</v>
      </c>
      <c r="E350" s="40"/>
      <c r="F350" s="260" t="s">
        <v>478</v>
      </c>
      <c r="G350" s="40"/>
      <c r="H350" s="40"/>
      <c r="I350" s="154"/>
      <c r="J350" s="40"/>
      <c r="K350" s="40"/>
      <c r="L350" s="44"/>
      <c r="M350" s="258"/>
      <c r="N350" s="259"/>
      <c r="O350" s="91"/>
      <c r="P350" s="91"/>
      <c r="Q350" s="91"/>
      <c r="R350" s="91"/>
      <c r="S350" s="91"/>
      <c r="T350" s="92"/>
      <c r="U350" s="38"/>
      <c r="V350" s="38"/>
      <c r="W350" s="38"/>
      <c r="X350" s="38"/>
      <c r="Y350" s="38"/>
      <c r="Z350" s="38"/>
      <c r="AA350" s="38"/>
      <c r="AB350" s="38"/>
      <c r="AC350" s="38"/>
      <c r="AD350" s="38"/>
      <c r="AE350" s="38"/>
      <c r="AT350" s="17" t="s">
        <v>172</v>
      </c>
      <c r="AU350" s="17" t="s">
        <v>82</v>
      </c>
    </row>
    <row r="351" s="2" customFormat="1">
      <c r="A351" s="38"/>
      <c r="B351" s="39"/>
      <c r="C351" s="40"/>
      <c r="D351" s="256" t="s">
        <v>195</v>
      </c>
      <c r="E351" s="40"/>
      <c r="F351" s="260" t="s">
        <v>485</v>
      </c>
      <c r="G351" s="40"/>
      <c r="H351" s="40"/>
      <c r="I351" s="154"/>
      <c r="J351" s="40"/>
      <c r="K351" s="40"/>
      <c r="L351" s="44"/>
      <c r="M351" s="258"/>
      <c r="N351" s="259"/>
      <c r="O351" s="91"/>
      <c r="P351" s="91"/>
      <c r="Q351" s="91"/>
      <c r="R351" s="91"/>
      <c r="S351" s="91"/>
      <c r="T351" s="92"/>
      <c r="U351" s="38"/>
      <c r="V351" s="38"/>
      <c r="W351" s="38"/>
      <c r="X351" s="38"/>
      <c r="Y351" s="38"/>
      <c r="Z351" s="38"/>
      <c r="AA351" s="38"/>
      <c r="AB351" s="38"/>
      <c r="AC351" s="38"/>
      <c r="AD351" s="38"/>
      <c r="AE351" s="38"/>
      <c r="AT351" s="17" t="s">
        <v>195</v>
      </c>
      <c r="AU351" s="17" t="s">
        <v>82</v>
      </c>
    </row>
    <row r="352" s="14" customFormat="1">
      <c r="A352" s="14"/>
      <c r="B352" s="271"/>
      <c r="C352" s="272"/>
      <c r="D352" s="256" t="s">
        <v>174</v>
      </c>
      <c r="E352" s="273" t="s">
        <v>1</v>
      </c>
      <c r="F352" s="274" t="s">
        <v>479</v>
      </c>
      <c r="G352" s="272"/>
      <c r="H352" s="275">
        <v>39.600000000000001</v>
      </c>
      <c r="I352" s="276"/>
      <c r="J352" s="272"/>
      <c r="K352" s="272"/>
      <c r="L352" s="277"/>
      <c r="M352" s="278"/>
      <c r="N352" s="279"/>
      <c r="O352" s="279"/>
      <c r="P352" s="279"/>
      <c r="Q352" s="279"/>
      <c r="R352" s="279"/>
      <c r="S352" s="279"/>
      <c r="T352" s="280"/>
      <c r="U352" s="14"/>
      <c r="V352" s="14"/>
      <c r="W352" s="14"/>
      <c r="X352" s="14"/>
      <c r="Y352" s="14"/>
      <c r="Z352" s="14"/>
      <c r="AA352" s="14"/>
      <c r="AB352" s="14"/>
      <c r="AC352" s="14"/>
      <c r="AD352" s="14"/>
      <c r="AE352" s="14"/>
      <c r="AT352" s="281" t="s">
        <v>174</v>
      </c>
      <c r="AU352" s="281" t="s">
        <v>82</v>
      </c>
      <c r="AV352" s="14" t="s">
        <v>82</v>
      </c>
      <c r="AW352" s="14" t="s">
        <v>30</v>
      </c>
      <c r="AX352" s="14" t="s">
        <v>80</v>
      </c>
      <c r="AY352" s="281" t="s">
        <v>161</v>
      </c>
    </row>
    <row r="353" s="2" customFormat="1" ht="24" customHeight="1">
      <c r="A353" s="38"/>
      <c r="B353" s="39"/>
      <c r="C353" s="293" t="s">
        <v>486</v>
      </c>
      <c r="D353" s="293" t="s">
        <v>296</v>
      </c>
      <c r="E353" s="294" t="s">
        <v>487</v>
      </c>
      <c r="F353" s="295" t="s">
        <v>488</v>
      </c>
      <c r="G353" s="296" t="s">
        <v>282</v>
      </c>
      <c r="H353" s="297">
        <v>0.75600000000000001</v>
      </c>
      <c r="I353" s="298"/>
      <c r="J353" s="299">
        <f>ROUND(I353*H353,2)</f>
        <v>0</v>
      </c>
      <c r="K353" s="295" t="s">
        <v>167</v>
      </c>
      <c r="L353" s="300"/>
      <c r="M353" s="301" t="s">
        <v>1</v>
      </c>
      <c r="N353" s="302" t="s">
        <v>38</v>
      </c>
      <c r="O353" s="91"/>
      <c r="P353" s="252">
        <f>O353*H353</f>
        <v>0</v>
      </c>
      <c r="Q353" s="252">
        <v>1</v>
      </c>
      <c r="R353" s="252">
        <f>Q353*H353</f>
        <v>0.75600000000000001</v>
      </c>
      <c r="S353" s="252">
        <v>0</v>
      </c>
      <c r="T353" s="253">
        <f>S353*H353</f>
        <v>0</v>
      </c>
      <c r="U353" s="38"/>
      <c r="V353" s="38"/>
      <c r="W353" s="38"/>
      <c r="X353" s="38"/>
      <c r="Y353" s="38"/>
      <c r="Z353" s="38"/>
      <c r="AA353" s="38"/>
      <c r="AB353" s="38"/>
      <c r="AC353" s="38"/>
      <c r="AD353" s="38"/>
      <c r="AE353" s="38"/>
      <c r="AR353" s="254" t="s">
        <v>227</v>
      </c>
      <c r="AT353" s="254" t="s">
        <v>296</v>
      </c>
      <c r="AU353" s="254" t="s">
        <v>82</v>
      </c>
      <c r="AY353" s="17" t="s">
        <v>161</v>
      </c>
      <c r="BE353" s="255">
        <f>IF(N353="základní",J353,0)</f>
        <v>0</v>
      </c>
      <c r="BF353" s="255">
        <f>IF(N353="snížená",J353,0)</f>
        <v>0</v>
      </c>
      <c r="BG353" s="255">
        <f>IF(N353="zákl. přenesená",J353,0)</f>
        <v>0</v>
      </c>
      <c r="BH353" s="255">
        <f>IF(N353="sníž. přenesená",J353,0)</f>
        <v>0</v>
      </c>
      <c r="BI353" s="255">
        <f>IF(N353="nulová",J353,0)</f>
        <v>0</v>
      </c>
      <c r="BJ353" s="17" t="s">
        <v>80</v>
      </c>
      <c r="BK353" s="255">
        <f>ROUND(I353*H353,2)</f>
        <v>0</v>
      </c>
      <c r="BL353" s="17" t="s">
        <v>168</v>
      </c>
      <c r="BM353" s="254" t="s">
        <v>489</v>
      </c>
    </row>
    <row r="354" s="2" customFormat="1">
      <c r="A354" s="38"/>
      <c r="B354" s="39"/>
      <c r="C354" s="40"/>
      <c r="D354" s="256" t="s">
        <v>170</v>
      </c>
      <c r="E354" s="40"/>
      <c r="F354" s="257" t="s">
        <v>488</v>
      </c>
      <c r="G354" s="40"/>
      <c r="H354" s="40"/>
      <c r="I354" s="154"/>
      <c r="J354" s="40"/>
      <c r="K354" s="40"/>
      <c r="L354" s="44"/>
      <c r="M354" s="258"/>
      <c r="N354" s="259"/>
      <c r="O354" s="91"/>
      <c r="P354" s="91"/>
      <c r="Q354" s="91"/>
      <c r="R354" s="91"/>
      <c r="S354" s="91"/>
      <c r="T354" s="92"/>
      <c r="U354" s="38"/>
      <c r="V354" s="38"/>
      <c r="W354" s="38"/>
      <c r="X354" s="38"/>
      <c r="Y354" s="38"/>
      <c r="Z354" s="38"/>
      <c r="AA354" s="38"/>
      <c r="AB354" s="38"/>
      <c r="AC354" s="38"/>
      <c r="AD354" s="38"/>
      <c r="AE354" s="38"/>
      <c r="AT354" s="17" t="s">
        <v>170</v>
      </c>
      <c r="AU354" s="17" t="s">
        <v>82</v>
      </c>
    </row>
    <row r="355" s="2" customFormat="1">
      <c r="A355" s="38"/>
      <c r="B355" s="39"/>
      <c r="C355" s="40"/>
      <c r="D355" s="256" t="s">
        <v>195</v>
      </c>
      <c r="E355" s="40"/>
      <c r="F355" s="260" t="s">
        <v>490</v>
      </c>
      <c r="G355" s="40"/>
      <c r="H355" s="40"/>
      <c r="I355" s="154"/>
      <c r="J355" s="40"/>
      <c r="K355" s="40"/>
      <c r="L355" s="44"/>
      <c r="M355" s="258"/>
      <c r="N355" s="259"/>
      <c r="O355" s="91"/>
      <c r="P355" s="91"/>
      <c r="Q355" s="91"/>
      <c r="R355" s="91"/>
      <c r="S355" s="91"/>
      <c r="T355" s="92"/>
      <c r="U355" s="38"/>
      <c r="V355" s="38"/>
      <c r="W355" s="38"/>
      <c r="X355" s="38"/>
      <c r="Y355" s="38"/>
      <c r="Z355" s="38"/>
      <c r="AA355" s="38"/>
      <c r="AB355" s="38"/>
      <c r="AC355" s="38"/>
      <c r="AD355" s="38"/>
      <c r="AE355" s="38"/>
      <c r="AT355" s="17" t="s">
        <v>195</v>
      </c>
      <c r="AU355" s="17" t="s">
        <v>82</v>
      </c>
    </row>
    <row r="356" s="13" customFormat="1">
      <c r="A356" s="13"/>
      <c r="B356" s="261"/>
      <c r="C356" s="262"/>
      <c r="D356" s="256" t="s">
        <v>174</v>
      </c>
      <c r="E356" s="263" t="s">
        <v>1</v>
      </c>
      <c r="F356" s="264" t="s">
        <v>491</v>
      </c>
      <c r="G356" s="262"/>
      <c r="H356" s="263" t="s">
        <v>1</v>
      </c>
      <c r="I356" s="265"/>
      <c r="J356" s="262"/>
      <c r="K356" s="262"/>
      <c r="L356" s="266"/>
      <c r="M356" s="267"/>
      <c r="N356" s="268"/>
      <c r="O356" s="268"/>
      <c r="P356" s="268"/>
      <c r="Q356" s="268"/>
      <c r="R356" s="268"/>
      <c r="S356" s="268"/>
      <c r="T356" s="269"/>
      <c r="U356" s="13"/>
      <c r="V356" s="13"/>
      <c r="W356" s="13"/>
      <c r="X356" s="13"/>
      <c r="Y356" s="13"/>
      <c r="Z356" s="13"/>
      <c r="AA356" s="13"/>
      <c r="AB356" s="13"/>
      <c r="AC356" s="13"/>
      <c r="AD356" s="13"/>
      <c r="AE356" s="13"/>
      <c r="AT356" s="270" t="s">
        <v>174</v>
      </c>
      <c r="AU356" s="270" t="s">
        <v>82</v>
      </c>
      <c r="AV356" s="13" t="s">
        <v>80</v>
      </c>
      <c r="AW356" s="13" t="s">
        <v>30</v>
      </c>
      <c r="AX356" s="13" t="s">
        <v>73</v>
      </c>
      <c r="AY356" s="270" t="s">
        <v>161</v>
      </c>
    </row>
    <row r="357" s="14" customFormat="1">
      <c r="A357" s="14"/>
      <c r="B357" s="271"/>
      <c r="C357" s="272"/>
      <c r="D357" s="256" t="s">
        <v>174</v>
      </c>
      <c r="E357" s="273" t="s">
        <v>1</v>
      </c>
      <c r="F357" s="274" t="s">
        <v>492</v>
      </c>
      <c r="G357" s="272"/>
      <c r="H357" s="275">
        <v>0.75600000000000001</v>
      </c>
      <c r="I357" s="276"/>
      <c r="J357" s="272"/>
      <c r="K357" s="272"/>
      <c r="L357" s="277"/>
      <c r="M357" s="278"/>
      <c r="N357" s="279"/>
      <c r="O357" s="279"/>
      <c r="P357" s="279"/>
      <c r="Q357" s="279"/>
      <c r="R357" s="279"/>
      <c r="S357" s="279"/>
      <c r="T357" s="280"/>
      <c r="U357" s="14"/>
      <c r="V357" s="14"/>
      <c r="W357" s="14"/>
      <c r="X357" s="14"/>
      <c r="Y357" s="14"/>
      <c r="Z357" s="14"/>
      <c r="AA357" s="14"/>
      <c r="AB357" s="14"/>
      <c r="AC357" s="14"/>
      <c r="AD357" s="14"/>
      <c r="AE357" s="14"/>
      <c r="AT357" s="281" t="s">
        <v>174</v>
      </c>
      <c r="AU357" s="281" t="s">
        <v>82</v>
      </c>
      <c r="AV357" s="14" t="s">
        <v>82</v>
      </c>
      <c r="AW357" s="14" t="s">
        <v>30</v>
      </c>
      <c r="AX357" s="14" t="s">
        <v>80</v>
      </c>
      <c r="AY357" s="281" t="s">
        <v>161</v>
      </c>
    </row>
    <row r="358" s="2" customFormat="1" ht="16.5" customHeight="1">
      <c r="A358" s="38"/>
      <c r="B358" s="39"/>
      <c r="C358" s="293" t="s">
        <v>493</v>
      </c>
      <c r="D358" s="293" t="s">
        <v>296</v>
      </c>
      <c r="E358" s="294" t="s">
        <v>494</v>
      </c>
      <c r="F358" s="295" t="s">
        <v>495</v>
      </c>
      <c r="G358" s="296" t="s">
        <v>282</v>
      </c>
      <c r="H358" s="297">
        <v>0.106</v>
      </c>
      <c r="I358" s="298"/>
      <c r="J358" s="299">
        <f>ROUND(I358*H358,2)</f>
        <v>0</v>
      </c>
      <c r="K358" s="295" t="s">
        <v>1</v>
      </c>
      <c r="L358" s="300"/>
      <c r="M358" s="301" t="s">
        <v>1</v>
      </c>
      <c r="N358" s="302" t="s">
        <v>38</v>
      </c>
      <c r="O358" s="91"/>
      <c r="P358" s="252">
        <f>O358*H358</f>
        <v>0</v>
      </c>
      <c r="Q358" s="252">
        <v>1</v>
      </c>
      <c r="R358" s="252">
        <f>Q358*H358</f>
        <v>0.106</v>
      </c>
      <c r="S358" s="252">
        <v>0</v>
      </c>
      <c r="T358" s="253">
        <f>S358*H358</f>
        <v>0</v>
      </c>
      <c r="U358" s="38"/>
      <c r="V358" s="38"/>
      <c r="W358" s="38"/>
      <c r="X358" s="38"/>
      <c r="Y358" s="38"/>
      <c r="Z358" s="38"/>
      <c r="AA358" s="38"/>
      <c r="AB358" s="38"/>
      <c r="AC358" s="38"/>
      <c r="AD358" s="38"/>
      <c r="AE358" s="38"/>
      <c r="AR358" s="254" t="s">
        <v>227</v>
      </c>
      <c r="AT358" s="254" t="s">
        <v>296</v>
      </c>
      <c r="AU358" s="254" t="s">
        <v>82</v>
      </c>
      <c r="AY358" s="17" t="s">
        <v>161</v>
      </c>
      <c r="BE358" s="255">
        <f>IF(N358="základní",J358,0)</f>
        <v>0</v>
      </c>
      <c r="BF358" s="255">
        <f>IF(N358="snížená",J358,0)</f>
        <v>0</v>
      </c>
      <c r="BG358" s="255">
        <f>IF(N358="zákl. přenesená",J358,0)</f>
        <v>0</v>
      </c>
      <c r="BH358" s="255">
        <f>IF(N358="sníž. přenesená",J358,0)</f>
        <v>0</v>
      </c>
      <c r="BI358" s="255">
        <f>IF(N358="nulová",J358,0)</f>
        <v>0</v>
      </c>
      <c r="BJ358" s="17" t="s">
        <v>80</v>
      </c>
      <c r="BK358" s="255">
        <f>ROUND(I358*H358,2)</f>
        <v>0</v>
      </c>
      <c r="BL358" s="17" t="s">
        <v>168</v>
      </c>
      <c r="BM358" s="254" t="s">
        <v>496</v>
      </c>
    </row>
    <row r="359" s="2" customFormat="1">
      <c r="A359" s="38"/>
      <c r="B359" s="39"/>
      <c r="C359" s="40"/>
      <c r="D359" s="256" t="s">
        <v>170</v>
      </c>
      <c r="E359" s="40"/>
      <c r="F359" s="257" t="s">
        <v>497</v>
      </c>
      <c r="G359" s="40"/>
      <c r="H359" s="40"/>
      <c r="I359" s="154"/>
      <c r="J359" s="40"/>
      <c r="K359" s="40"/>
      <c r="L359" s="44"/>
      <c r="M359" s="258"/>
      <c r="N359" s="259"/>
      <c r="O359" s="91"/>
      <c r="P359" s="91"/>
      <c r="Q359" s="91"/>
      <c r="R359" s="91"/>
      <c r="S359" s="91"/>
      <c r="T359" s="92"/>
      <c r="U359" s="38"/>
      <c r="V359" s="38"/>
      <c r="W359" s="38"/>
      <c r="X359" s="38"/>
      <c r="Y359" s="38"/>
      <c r="Z359" s="38"/>
      <c r="AA359" s="38"/>
      <c r="AB359" s="38"/>
      <c r="AC359" s="38"/>
      <c r="AD359" s="38"/>
      <c r="AE359" s="38"/>
      <c r="AT359" s="17" t="s">
        <v>170</v>
      </c>
      <c r="AU359" s="17" t="s">
        <v>82</v>
      </c>
    </row>
    <row r="360" s="13" customFormat="1">
      <c r="A360" s="13"/>
      <c r="B360" s="261"/>
      <c r="C360" s="262"/>
      <c r="D360" s="256" t="s">
        <v>174</v>
      </c>
      <c r="E360" s="263" t="s">
        <v>1</v>
      </c>
      <c r="F360" s="264" t="s">
        <v>498</v>
      </c>
      <c r="G360" s="262"/>
      <c r="H360" s="263" t="s">
        <v>1</v>
      </c>
      <c r="I360" s="265"/>
      <c r="J360" s="262"/>
      <c r="K360" s="262"/>
      <c r="L360" s="266"/>
      <c r="M360" s="267"/>
      <c r="N360" s="268"/>
      <c r="O360" s="268"/>
      <c r="P360" s="268"/>
      <c r="Q360" s="268"/>
      <c r="R360" s="268"/>
      <c r="S360" s="268"/>
      <c r="T360" s="269"/>
      <c r="U360" s="13"/>
      <c r="V360" s="13"/>
      <c r="W360" s="13"/>
      <c r="X360" s="13"/>
      <c r="Y360" s="13"/>
      <c r="Z360" s="13"/>
      <c r="AA360" s="13"/>
      <c r="AB360" s="13"/>
      <c r="AC360" s="13"/>
      <c r="AD360" s="13"/>
      <c r="AE360" s="13"/>
      <c r="AT360" s="270" t="s">
        <v>174</v>
      </c>
      <c r="AU360" s="270" t="s">
        <v>82</v>
      </c>
      <c r="AV360" s="13" t="s">
        <v>80</v>
      </c>
      <c r="AW360" s="13" t="s">
        <v>30</v>
      </c>
      <c r="AX360" s="13" t="s">
        <v>73</v>
      </c>
      <c r="AY360" s="270" t="s">
        <v>161</v>
      </c>
    </row>
    <row r="361" s="14" customFormat="1">
      <c r="A361" s="14"/>
      <c r="B361" s="271"/>
      <c r="C361" s="272"/>
      <c r="D361" s="256" t="s">
        <v>174</v>
      </c>
      <c r="E361" s="273" t="s">
        <v>1</v>
      </c>
      <c r="F361" s="274" t="s">
        <v>499</v>
      </c>
      <c r="G361" s="272"/>
      <c r="H361" s="275">
        <v>0.106</v>
      </c>
      <c r="I361" s="276"/>
      <c r="J361" s="272"/>
      <c r="K361" s="272"/>
      <c r="L361" s="277"/>
      <c r="M361" s="278"/>
      <c r="N361" s="279"/>
      <c r="O361" s="279"/>
      <c r="P361" s="279"/>
      <c r="Q361" s="279"/>
      <c r="R361" s="279"/>
      <c r="S361" s="279"/>
      <c r="T361" s="280"/>
      <c r="U361" s="14"/>
      <c r="V361" s="14"/>
      <c r="W361" s="14"/>
      <c r="X361" s="14"/>
      <c r="Y361" s="14"/>
      <c r="Z361" s="14"/>
      <c r="AA361" s="14"/>
      <c r="AB361" s="14"/>
      <c r="AC361" s="14"/>
      <c r="AD361" s="14"/>
      <c r="AE361" s="14"/>
      <c r="AT361" s="281" t="s">
        <v>174</v>
      </c>
      <c r="AU361" s="281" t="s">
        <v>82</v>
      </c>
      <c r="AV361" s="14" t="s">
        <v>82</v>
      </c>
      <c r="AW361" s="14" t="s">
        <v>30</v>
      </c>
      <c r="AX361" s="14" t="s">
        <v>80</v>
      </c>
      <c r="AY361" s="281" t="s">
        <v>161</v>
      </c>
    </row>
    <row r="362" s="2" customFormat="1" ht="24" customHeight="1">
      <c r="A362" s="38"/>
      <c r="B362" s="39"/>
      <c r="C362" s="293" t="s">
        <v>500</v>
      </c>
      <c r="D362" s="293" t="s">
        <v>296</v>
      </c>
      <c r="E362" s="294" t="s">
        <v>501</v>
      </c>
      <c r="F362" s="295" t="s">
        <v>502</v>
      </c>
      <c r="G362" s="296" t="s">
        <v>282</v>
      </c>
      <c r="H362" s="297">
        <v>0.26400000000000001</v>
      </c>
      <c r="I362" s="298"/>
      <c r="J362" s="299">
        <f>ROUND(I362*H362,2)</f>
        <v>0</v>
      </c>
      <c r="K362" s="295" t="s">
        <v>167</v>
      </c>
      <c r="L362" s="300"/>
      <c r="M362" s="301" t="s">
        <v>1</v>
      </c>
      <c r="N362" s="302" t="s">
        <v>38</v>
      </c>
      <c r="O362" s="91"/>
      <c r="P362" s="252">
        <f>O362*H362</f>
        <v>0</v>
      </c>
      <c r="Q362" s="252">
        <v>1</v>
      </c>
      <c r="R362" s="252">
        <f>Q362*H362</f>
        <v>0.26400000000000001</v>
      </c>
      <c r="S362" s="252">
        <v>0</v>
      </c>
      <c r="T362" s="253">
        <f>S362*H362</f>
        <v>0</v>
      </c>
      <c r="U362" s="38"/>
      <c r="V362" s="38"/>
      <c r="W362" s="38"/>
      <c r="X362" s="38"/>
      <c r="Y362" s="38"/>
      <c r="Z362" s="38"/>
      <c r="AA362" s="38"/>
      <c r="AB362" s="38"/>
      <c r="AC362" s="38"/>
      <c r="AD362" s="38"/>
      <c r="AE362" s="38"/>
      <c r="AR362" s="254" t="s">
        <v>227</v>
      </c>
      <c r="AT362" s="254" t="s">
        <v>296</v>
      </c>
      <c r="AU362" s="254" t="s">
        <v>82</v>
      </c>
      <c r="AY362" s="17" t="s">
        <v>161</v>
      </c>
      <c r="BE362" s="255">
        <f>IF(N362="základní",J362,0)</f>
        <v>0</v>
      </c>
      <c r="BF362" s="255">
        <f>IF(N362="snížená",J362,0)</f>
        <v>0</v>
      </c>
      <c r="BG362" s="255">
        <f>IF(N362="zákl. přenesená",J362,0)</f>
        <v>0</v>
      </c>
      <c r="BH362" s="255">
        <f>IF(N362="sníž. přenesená",J362,0)</f>
        <v>0</v>
      </c>
      <c r="BI362" s="255">
        <f>IF(N362="nulová",J362,0)</f>
        <v>0</v>
      </c>
      <c r="BJ362" s="17" t="s">
        <v>80</v>
      </c>
      <c r="BK362" s="255">
        <f>ROUND(I362*H362,2)</f>
        <v>0</v>
      </c>
      <c r="BL362" s="17" t="s">
        <v>168</v>
      </c>
      <c r="BM362" s="254" t="s">
        <v>503</v>
      </c>
    </row>
    <row r="363" s="2" customFormat="1">
      <c r="A363" s="38"/>
      <c r="B363" s="39"/>
      <c r="C363" s="40"/>
      <c r="D363" s="256" t="s">
        <v>170</v>
      </c>
      <c r="E363" s="40"/>
      <c r="F363" s="257" t="s">
        <v>502</v>
      </c>
      <c r="G363" s="40"/>
      <c r="H363" s="40"/>
      <c r="I363" s="154"/>
      <c r="J363" s="40"/>
      <c r="K363" s="40"/>
      <c r="L363" s="44"/>
      <c r="M363" s="258"/>
      <c r="N363" s="259"/>
      <c r="O363" s="91"/>
      <c r="P363" s="91"/>
      <c r="Q363" s="91"/>
      <c r="R363" s="91"/>
      <c r="S363" s="91"/>
      <c r="T363" s="92"/>
      <c r="U363" s="38"/>
      <c r="V363" s="38"/>
      <c r="W363" s="38"/>
      <c r="X363" s="38"/>
      <c r="Y363" s="38"/>
      <c r="Z363" s="38"/>
      <c r="AA363" s="38"/>
      <c r="AB363" s="38"/>
      <c r="AC363" s="38"/>
      <c r="AD363" s="38"/>
      <c r="AE363" s="38"/>
      <c r="AT363" s="17" t="s">
        <v>170</v>
      </c>
      <c r="AU363" s="17" t="s">
        <v>82</v>
      </c>
    </row>
    <row r="364" s="2" customFormat="1">
      <c r="A364" s="38"/>
      <c r="B364" s="39"/>
      <c r="C364" s="40"/>
      <c r="D364" s="256" t="s">
        <v>195</v>
      </c>
      <c r="E364" s="40"/>
      <c r="F364" s="260" t="s">
        <v>504</v>
      </c>
      <c r="G364" s="40"/>
      <c r="H364" s="40"/>
      <c r="I364" s="154"/>
      <c r="J364" s="40"/>
      <c r="K364" s="40"/>
      <c r="L364" s="44"/>
      <c r="M364" s="258"/>
      <c r="N364" s="259"/>
      <c r="O364" s="91"/>
      <c r="P364" s="91"/>
      <c r="Q364" s="91"/>
      <c r="R364" s="91"/>
      <c r="S364" s="91"/>
      <c r="T364" s="92"/>
      <c r="U364" s="38"/>
      <c r="V364" s="38"/>
      <c r="W364" s="38"/>
      <c r="X364" s="38"/>
      <c r="Y364" s="38"/>
      <c r="Z364" s="38"/>
      <c r="AA364" s="38"/>
      <c r="AB364" s="38"/>
      <c r="AC364" s="38"/>
      <c r="AD364" s="38"/>
      <c r="AE364" s="38"/>
      <c r="AT364" s="17" t="s">
        <v>195</v>
      </c>
      <c r="AU364" s="17" t="s">
        <v>82</v>
      </c>
    </row>
    <row r="365" s="13" customFormat="1">
      <c r="A365" s="13"/>
      <c r="B365" s="261"/>
      <c r="C365" s="262"/>
      <c r="D365" s="256" t="s">
        <v>174</v>
      </c>
      <c r="E365" s="263" t="s">
        <v>1</v>
      </c>
      <c r="F365" s="264" t="s">
        <v>505</v>
      </c>
      <c r="G365" s="262"/>
      <c r="H365" s="263" t="s">
        <v>1</v>
      </c>
      <c r="I365" s="265"/>
      <c r="J365" s="262"/>
      <c r="K365" s="262"/>
      <c r="L365" s="266"/>
      <c r="M365" s="267"/>
      <c r="N365" s="268"/>
      <c r="O365" s="268"/>
      <c r="P365" s="268"/>
      <c r="Q365" s="268"/>
      <c r="R365" s="268"/>
      <c r="S365" s="268"/>
      <c r="T365" s="269"/>
      <c r="U365" s="13"/>
      <c r="V365" s="13"/>
      <c r="W365" s="13"/>
      <c r="X365" s="13"/>
      <c r="Y365" s="13"/>
      <c r="Z365" s="13"/>
      <c r="AA365" s="13"/>
      <c r="AB365" s="13"/>
      <c r="AC365" s="13"/>
      <c r="AD365" s="13"/>
      <c r="AE365" s="13"/>
      <c r="AT365" s="270" t="s">
        <v>174</v>
      </c>
      <c r="AU365" s="270" t="s">
        <v>82</v>
      </c>
      <c r="AV365" s="13" t="s">
        <v>80</v>
      </c>
      <c r="AW365" s="13" t="s">
        <v>30</v>
      </c>
      <c r="AX365" s="13" t="s">
        <v>73</v>
      </c>
      <c r="AY365" s="270" t="s">
        <v>161</v>
      </c>
    </row>
    <row r="366" s="14" customFormat="1">
      <c r="A366" s="14"/>
      <c r="B366" s="271"/>
      <c r="C366" s="272"/>
      <c r="D366" s="256" t="s">
        <v>174</v>
      </c>
      <c r="E366" s="273" t="s">
        <v>1</v>
      </c>
      <c r="F366" s="274" t="s">
        <v>506</v>
      </c>
      <c r="G366" s="272"/>
      <c r="H366" s="275">
        <v>0.26400000000000001</v>
      </c>
      <c r="I366" s="276"/>
      <c r="J366" s="272"/>
      <c r="K366" s="272"/>
      <c r="L366" s="277"/>
      <c r="M366" s="278"/>
      <c r="N366" s="279"/>
      <c r="O366" s="279"/>
      <c r="P366" s="279"/>
      <c r="Q366" s="279"/>
      <c r="R366" s="279"/>
      <c r="S366" s="279"/>
      <c r="T366" s="280"/>
      <c r="U366" s="14"/>
      <c r="V366" s="14"/>
      <c r="W366" s="14"/>
      <c r="X366" s="14"/>
      <c r="Y366" s="14"/>
      <c r="Z366" s="14"/>
      <c r="AA366" s="14"/>
      <c r="AB366" s="14"/>
      <c r="AC366" s="14"/>
      <c r="AD366" s="14"/>
      <c r="AE366" s="14"/>
      <c r="AT366" s="281" t="s">
        <v>174</v>
      </c>
      <c r="AU366" s="281" t="s">
        <v>82</v>
      </c>
      <c r="AV366" s="14" t="s">
        <v>82</v>
      </c>
      <c r="AW366" s="14" t="s">
        <v>30</v>
      </c>
      <c r="AX366" s="14" t="s">
        <v>80</v>
      </c>
      <c r="AY366" s="281" t="s">
        <v>161</v>
      </c>
    </row>
    <row r="367" s="2" customFormat="1" ht="24" customHeight="1">
      <c r="A367" s="38"/>
      <c r="B367" s="39"/>
      <c r="C367" s="243" t="s">
        <v>507</v>
      </c>
      <c r="D367" s="243" t="s">
        <v>163</v>
      </c>
      <c r="E367" s="244" t="s">
        <v>508</v>
      </c>
      <c r="F367" s="245" t="s">
        <v>509</v>
      </c>
      <c r="G367" s="246" t="s">
        <v>166</v>
      </c>
      <c r="H367" s="247">
        <v>9.3599999999999994</v>
      </c>
      <c r="I367" s="248"/>
      <c r="J367" s="249">
        <f>ROUND(I367*H367,2)</f>
        <v>0</v>
      </c>
      <c r="K367" s="245" t="s">
        <v>167</v>
      </c>
      <c r="L367" s="44"/>
      <c r="M367" s="250" t="s">
        <v>1</v>
      </c>
      <c r="N367" s="251" t="s">
        <v>38</v>
      </c>
      <c r="O367" s="91"/>
      <c r="P367" s="252">
        <f>O367*H367</f>
        <v>0</v>
      </c>
      <c r="Q367" s="252">
        <v>0.00063000000000000003</v>
      </c>
      <c r="R367" s="252">
        <f>Q367*H367</f>
        <v>0.0058967999999999998</v>
      </c>
      <c r="S367" s="252">
        <v>0</v>
      </c>
      <c r="T367" s="253">
        <f>S367*H367</f>
        <v>0</v>
      </c>
      <c r="U367" s="38"/>
      <c r="V367" s="38"/>
      <c r="W367" s="38"/>
      <c r="X367" s="38"/>
      <c r="Y367" s="38"/>
      <c r="Z367" s="38"/>
      <c r="AA367" s="38"/>
      <c r="AB367" s="38"/>
      <c r="AC367" s="38"/>
      <c r="AD367" s="38"/>
      <c r="AE367" s="38"/>
      <c r="AR367" s="254" t="s">
        <v>168</v>
      </c>
      <c r="AT367" s="254" t="s">
        <v>163</v>
      </c>
      <c r="AU367" s="254" t="s">
        <v>82</v>
      </c>
      <c r="AY367" s="17" t="s">
        <v>161</v>
      </c>
      <c r="BE367" s="255">
        <f>IF(N367="základní",J367,0)</f>
        <v>0</v>
      </c>
      <c r="BF367" s="255">
        <f>IF(N367="snížená",J367,0)</f>
        <v>0</v>
      </c>
      <c r="BG367" s="255">
        <f>IF(N367="zákl. přenesená",J367,0)</f>
        <v>0</v>
      </c>
      <c r="BH367" s="255">
        <f>IF(N367="sníž. přenesená",J367,0)</f>
        <v>0</v>
      </c>
      <c r="BI367" s="255">
        <f>IF(N367="nulová",J367,0)</f>
        <v>0</v>
      </c>
      <c r="BJ367" s="17" t="s">
        <v>80</v>
      </c>
      <c r="BK367" s="255">
        <f>ROUND(I367*H367,2)</f>
        <v>0</v>
      </c>
      <c r="BL367" s="17" t="s">
        <v>168</v>
      </c>
      <c r="BM367" s="254" t="s">
        <v>510</v>
      </c>
    </row>
    <row r="368" s="2" customFormat="1">
      <c r="A368" s="38"/>
      <c r="B368" s="39"/>
      <c r="C368" s="40"/>
      <c r="D368" s="256" t="s">
        <v>170</v>
      </c>
      <c r="E368" s="40"/>
      <c r="F368" s="257" t="s">
        <v>511</v>
      </c>
      <c r="G368" s="40"/>
      <c r="H368" s="40"/>
      <c r="I368" s="154"/>
      <c r="J368" s="40"/>
      <c r="K368" s="40"/>
      <c r="L368" s="44"/>
      <c r="M368" s="258"/>
      <c r="N368" s="259"/>
      <c r="O368" s="91"/>
      <c r="P368" s="91"/>
      <c r="Q368" s="91"/>
      <c r="R368" s="91"/>
      <c r="S368" s="91"/>
      <c r="T368" s="92"/>
      <c r="U368" s="38"/>
      <c r="V368" s="38"/>
      <c r="W368" s="38"/>
      <c r="X368" s="38"/>
      <c r="Y368" s="38"/>
      <c r="Z368" s="38"/>
      <c r="AA368" s="38"/>
      <c r="AB368" s="38"/>
      <c r="AC368" s="38"/>
      <c r="AD368" s="38"/>
      <c r="AE368" s="38"/>
      <c r="AT368" s="17" t="s">
        <v>170</v>
      </c>
      <c r="AU368" s="17" t="s">
        <v>82</v>
      </c>
    </row>
    <row r="369" s="2" customFormat="1">
      <c r="A369" s="38"/>
      <c r="B369" s="39"/>
      <c r="C369" s="40"/>
      <c r="D369" s="256" t="s">
        <v>172</v>
      </c>
      <c r="E369" s="40"/>
      <c r="F369" s="260" t="s">
        <v>512</v>
      </c>
      <c r="G369" s="40"/>
      <c r="H369" s="40"/>
      <c r="I369" s="154"/>
      <c r="J369" s="40"/>
      <c r="K369" s="40"/>
      <c r="L369" s="44"/>
      <c r="M369" s="258"/>
      <c r="N369" s="259"/>
      <c r="O369" s="91"/>
      <c r="P369" s="91"/>
      <c r="Q369" s="91"/>
      <c r="R369" s="91"/>
      <c r="S369" s="91"/>
      <c r="T369" s="92"/>
      <c r="U369" s="38"/>
      <c r="V369" s="38"/>
      <c r="W369" s="38"/>
      <c r="X369" s="38"/>
      <c r="Y369" s="38"/>
      <c r="Z369" s="38"/>
      <c r="AA369" s="38"/>
      <c r="AB369" s="38"/>
      <c r="AC369" s="38"/>
      <c r="AD369" s="38"/>
      <c r="AE369" s="38"/>
      <c r="AT369" s="17" t="s">
        <v>172</v>
      </c>
      <c r="AU369" s="17" t="s">
        <v>82</v>
      </c>
    </row>
    <row r="370" s="14" customFormat="1">
      <c r="A370" s="14"/>
      <c r="B370" s="271"/>
      <c r="C370" s="272"/>
      <c r="D370" s="256" t="s">
        <v>174</v>
      </c>
      <c r="E370" s="273" t="s">
        <v>1</v>
      </c>
      <c r="F370" s="274" t="s">
        <v>415</v>
      </c>
      <c r="G370" s="272"/>
      <c r="H370" s="275">
        <v>4.6799999999999997</v>
      </c>
      <c r="I370" s="276"/>
      <c r="J370" s="272"/>
      <c r="K370" s="272"/>
      <c r="L370" s="277"/>
      <c r="M370" s="278"/>
      <c r="N370" s="279"/>
      <c r="O370" s="279"/>
      <c r="P370" s="279"/>
      <c r="Q370" s="279"/>
      <c r="R370" s="279"/>
      <c r="S370" s="279"/>
      <c r="T370" s="280"/>
      <c r="U370" s="14"/>
      <c r="V370" s="14"/>
      <c r="W370" s="14"/>
      <c r="X370" s="14"/>
      <c r="Y370" s="14"/>
      <c r="Z370" s="14"/>
      <c r="AA370" s="14"/>
      <c r="AB370" s="14"/>
      <c r="AC370" s="14"/>
      <c r="AD370" s="14"/>
      <c r="AE370" s="14"/>
      <c r="AT370" s="281" t="s">
        <v>174</v>
      </c>
      <c r="AU370" s="281" t="s">
        <v>82</v>
      </c>
      <c r="AV370" s="14" t="s">
        <v>82</v>
      </c>
      <c r="AW370" s="14" t="s">
        <v>30</v>
      </c>
      <c r="AX370" s="14" t="s">
        <v>73</v>
      </c>
      <c r="AY370" s="281" t="s">
        <v>161</v>
      </c>
    </row>
    <row r="371" s="14" customFormat="1">
      <c r="A371" s="14"/>
      <c r="B371" s="271"/>
      <c r="C371" s="272"/>
      <c r="D371" s="256" t="s">
        <v>174</v>
      </c>
      <c r="E371" s="273" t="s">
        <v>1</v>
      </c>
      <c r="F371" s="274" t="s">
        <v>513</v>
      </c>
      <c r="G371" s="272"/>
      <c r="H371" s="275">
        <v>4.6799999999999997</v>
      </c>
      <c r="I371" s="276"/>
      <c r="J371" s="272"/>
      <c r="K371" s="272"/>
      <c r="L371" s="277"/>
      <c r="M371" s="278"/>
      <c r="N371" s="279"/>
      <c r="O371" s="279"/>
      <c r="P371" s="279"/>
      <c r="Q371" s="279"/>
      <c r="R371" s="279"/>
      <c r="S371" s="279"/>
      <c r="T371" s="280"/>
      <c r="U371" s="14"/>
      <c r="V371" s="14"/>
      <c r="W371" s="14"/>
      <c r="X371" s="14"/>
      <c r="Y371" s="14"/>
      <c r="Z371" s="14"/>
      <c r="AA371" s="14"/>
      <c r="AB371" s="14"/>
      <c r="AC371" s="14"/>
      <c r="AD371" s="14"/>
      <c r="AE371" s="14"/>
      <c r="AT371" s="281" t="s">
        <v>174</v>
      </c>
      <c r="AU371" s="281" t="s">
        <v>82</v>
      </c>
      <c r="AV371" s="14" t="s">
        <v>82</v>
      </c>
      <c r="AW371" s="14" t="s">
        <v>30</v>
      </c>
      <c r="AX371" s="14" t="s">
        <v>73</v>
      </c>
      <c r="AY371" s="281" t="s">
        <v>161</v>
      </c>
    </row>
    <row r="372" s="15" customFormat="1">
      <c r="A372" s="15"/>
      <c r="B372" s="282"/>
      <c r="C372" s="283"/>
      <c r="D372" s="256" t="s">
        <v>174</v>
      </c>
      <c r="E372" s="284" t="s">
        <v>1</v>
      </c>
      <c r="F372" s="285" t="s">
        <v>180</v>
      </c>
      <c r="G372" s="283"/>
      <c r="H372" s="286">
        <v>9.3599999999999994</v>
      </c>
      <c r="I372" s="287"/>
      <c r="J372" s="283"/>
      <c r="K372" s="283"/>
      <c r="L372" s="288"/>
      <c r="M372" s="289"/>
      <c r="N372" s="290"/>
      <c r="O372" s="290"/>
      <c r="P372" s="290"/>
      <c r="Q372" s="290"/>
      <c r="R372" s="290"/>
      <c r="S372" s="290"/>
      <c r="T372" s="291"/>
      <c r="U372" s="15"/>
      <c r="V372" s="15"/>
      <c r="W372" s="15"/>
      <c r="X372" s="15"/>
      <c r="Y372" s="15"/>
      <c r="Z372" s="15"/>
      <c r="AA372" s="15"/>
      <c r="AB372" s="15"/>
      <c r="AC372" s="15"/>
      <c r="AD372" s="15"/>
      <c r="AE372" s="15"/>
      <c r="AT372" s="292" t="s">
        <v>174</v>
      </c>
      <c r="AU372" s="292" t="s">
        <v>82</v>
      </c>
      <c r="AV372" s="15" t="s">
        <v>168</v>
      </c>
      <c r="AW372" s="15" t="s">
        <v>30</v>
      </c>
      <c r="AX372" s="15" t="s">
        <v>80</v>
      </c>
      <c r="AY372" s="292" t="s">
        <v>161</v>
      </c>
    </row>
    <row r="373" s="2" customFormat="1" ht="24" customHeight="1">
      <c r="A373" s="38"/>
      <c r="B373" s="39"/>
      <c r="C373" s="243" t="s">
        <v>514</v>
      </c>
      <c r="D373" s="243" t="s">
        <v>163</v>
      </c>
      <c r="E373" s="244" t="s">
        <v>515</v>
      </c>
      <c r="F373" s="245" t="s">
        <v>516</v>
      </c>
      <c r="G373" s="246" t="s">
        <v>517</v>
      </c>
      <c r="H373" s="247">
        <v>2</v>
      </c>
      <c r="I373" s="248"/>
      <c r="J373" s="249">
        <f>ROUND(I373*H373,2)</f>
        <v>0</v>
      </c>
      <c r="K373" s="245" t="s">
        <v>167</v>
      </c>
      <c r="L373" s="44"/>
      <c r="M373" s="250" t="s">
        <v>1</v>
      </c>
      <c r="N373" s="251" t="s">
        <v>38</v>
      </c>
      <c r="O373" s="91"/>
      <c r="P373" s="252">
        <f>O373*H373</f>
        <v>0</v>
      </c>
      <c r="Q373" s="252">
        <v>0.0064850000000000003</v>
      </c>
      <c r="R373" s="252">
        <f>Q373*H373</f>
        <v>0.012970000000000001</v>
      </c>
      <c r="S373" s="252">
        <v>0</v>
      </c>
      <c r="T373" s="253">
        <f>S373*H373</f>
        <v>0</v>
      </c>
      <c r="U373" s="38"/>
      <c r="V373" s="38"/>
      <c r="W373" s="38"/>
      <c r="X373" s="38"/>
      <c r="Y373" s="38"/>
      <c r="Z373" s="38"/>
      <c r="AA373" s="38"/>
      <c r="AB373" s="38"/>
      <c r="AC373" s="38"/>
      <c r="AD373" s="38"/>
      <c r="AE373" s="38"/>
      <c r="AR373" s="254" t="s">
        <v>168</v>
      </c>
      <c r="AT373" s="254" t="s">
        <v>163</v>
      </c>
      <c r="AU373" s="254" t="s">
        <v>82</v>
      </c>
      <c r="AY373" s="17" t="s">
        <v>161</v>
      </c>
      <c r="BE373" s="255">
        <f>IF(N373="základní",J373,0)</f>
        <v>0</v>
      </c>
      <c r="BF373" s="255">
        <f>IF(N373="snížená",J373,0)</f>
        <v>0</v>
      </c>
      <c r="BG373" s="255">
        <f>IF(N373="zákl. přenesená",J373,0)</f>
        <v>0</v>
      </c>
      <c r="BH373" s="255">
        <f>IF(N373="sníž. přenesená",J373,0)</f>
        <v>0</v>
      </c>
      <c r="BI373" s="255">
        <f>IF(N373="nulová",J373,0)</f>
        <v>0</v>
      </c>
      <c r="BJ373" s="17" t="s">
        <v>80</v>
      </c>
      <c r="BK373" s="255">
        <f>ROUND(I373*H373,2)</f>
        <v>0</v>
      </c>
      <c r="BL373" s="17" t="s">
        <v>168</v>
      </c>
      <c r="BM373" s="254" t="s">
        <v>518</v>
      </c>
    </row>
    <row r="374" s="2" customFormat="1">
      <c r="A374" s="38"/>
      <c r="B374" s="39"/>
      <c r="C374" s="40"/>
      <c r="D374" s="256" t="s">
        <v>170</v>
      </c>
      <c r="E374" s="40"/>
      <c r="F374" s="257" t="s">
        <v>519</v>
      </c>
      <c r="G374" s="40"/>
      <c r="H374" s="40"/>
      <c r="I374" s="154"/>
      <c r="J374" s="40"/>
      <c r="K374" s="40"/>
      <c r="L374" s="44"/>
      <c r="M374" s="258"/>
      <c r="N374" s="259"/>
      <c r="O374" s="91"/>
      <c r="P374" s="91"/>
      <c r="Q374" s="91"/>
      <c r="R374" s="91"/>
      <c r="S374" s="91"/>
      <c r="T374" s="92"/>
      <c r="U374" s="38"/>
      <c r="V374" s="38"/>
      <c r="W374" s="38"/>
      <c r="X374" s="38"/>
      <c r="Y374" s="38"/>
      <c r="Z374" s="38"/>
      <c r="AA374" s="38"/>
      <c r="AB374" s="38"/>
      <c r="AC374" s="38"/>
      <c r="AD374" s="38"/>
      <c r="AE374" s="38"/>
      <c r="AT374" s="17" t="s">
        <v>170</v>
      </c>
      <c r="AU374" s="17" t="s">
        <v>82</v>
      </c>
    </row>
    <row r="375" s="2" customFormat="1">
      <c r="A375" s="38"/>
      <c r="B375" s="39"/>
      <c r="C375" s="40"/>
      <c r="D375" s="256" t="s">
        <v>195</v>
      </c>
      <c r="E375" s="40"/>
      <c r="F375" s="260" t="s">
        <v>520</v>
      </c>
      <c r="G375" s="40"/>
      <c r="H375" s="40"/>
      <c r="I375" s="154"/>
      <c r="J375" s="40"/>
      <c r="K375" s="40"/>
      <c r="L375" s="44"/>
      <c r="M375" s="258"/>
      <c r="N375" s="259"/>
      <c r="O375" s="91"/>
      <c r="P375" s="91"/>
      <c r="Q375" s="91"/>
      <c r="R375" s="91"/>
      <c r="S375" s="91"/>
      <c r="T375" s="92"/>
      <c r="U375" s="38"/>
      <c r="V375" s="38"/>
      <c r="W375" s="38"/>
      <c r="X375" s="38"/>
      <c r="Y375" s="38"/>
      <c r="Z375" s="38"/>
      <c r="AA375" s="38"/>
      <c r="AB375" s="38"/>
      <c r="AC375" s="38"/>
      <c r="AD375" s="38"/>
      <c r="AE375" s="38"/>
      <c r="AT375" s="17" t="s">
        <v>195</v>
      </c>
      <c r="AU375" s="17" t="s">
        <v>82</v>
      </c>
    </row>
    <row r="376" s="2" customFormat="1" ht="24" customHeight="1">
      <c r="A376" s="38"/>
      <c r="B376" s="39"/>
      <c r="C376" s="243" t="s">
        <v>521</v>
      </c>
      <c r="D376" s="243" t="s">
        <v>163</v>
      </c>
      <c r="E376" s="244" t="s">
        <v>522</v>
      </c>
      <c r="F376" s="245" t="s">
        <v>523</v>
      </c>
      <c r="G376" s="246" t="s">
        <v>166</v>
      </c>
      <c r="H376" s="247">
        <v>80</v>
      </c>
      <c r="I376" s="248"/>
      <c r="J376" s="249">
        <f>ROUND(I376*H376,2)</f>
        <v>0</v>
      </c>
      <c r="K376" s="245" t="s">
        <v>167</v>
      </c>
      <c r="L376" s="44"/>
      <c r="M376" s="250" t="s">
        <v>1</v>
      </c>
      <c r="N376" s="251" t="s">
        <v>38</v>
      </c>
      <c r="O376" s="91"/>
      <c r="P376" s="252">
        <f>O376*H376</f>
        <v>0</v>
      </c>
      <c r="Q376" s="252">
        <v>0</v>
      </c>
      <c r="R376" s="252">
        <f>Q376*H376</f>
        <v>0</v>
      </c>
      <c r="S376" s="252">
        <v>0.00050000000000000001</v>
      </c>
      <c r="T376" s="253">
        <f>S376*H376</f>
        <v>0.040000000000000001</v>
      </c>
      <c r="U376" s="38"/>
      <c r="V376" s="38"/>
      <c r="W376" s="38"/>
      <c r="X376" s="38"/>
      <c r="Y376" s="38"/>
      <c r="Z376" s="38"/>
      <c r="AA376" s="38"/>
      <c r="AB376" s="38"/>
      <c r="AC376" s="38"/>
      <c r="AD376" s="38"/>
      <c r="AE376" s="38"/>
      <c r="AR376" s="254" t="s">
        <v>168</v>
      </c>
      <c r="AT376" s="254" t="s">
        <v>163</v>
      </c>
      <c r="AU376" s="254" t="s">
        <v>82</v>
      </c>
      <c r="AY376" s="17" t="s">
        <v>161</v>
      </c>
      <c r="BE376" s="255">
        <f>IF(N376="základní",J376,0)</f>
        <v>0</v>
      </c>
      <c r="BF376" s="255">
        <f>IF(N376="snížená",J376,0)</f>
        <v>0</v>
      </c>
      <c r="BG376" s="255">
        <f>IF(N376="zákl. přenesená",J376,0)</f>
        <v>0</v>
      </c>
      <c r="BH376" s="255">
        <f>IF(N376="sníž. přenesená",J376,0)</f>
        <v>0</v>
      </c>
      <c r="BI376" s="255">
        <f>IF(N376="nulová",J376,0)</f>
        <v>0</v>
      </c>
      <c r="BJ376" s="17" t="s">
        <v>80</v>
      </c>
      <c r="BK376" s="255">
        <f>ROUND(I376*H376,2)</f>
        <v>0</v>
      </c>
      <c r="BL376" s="17" t="s">
        <v>168</v>
      </c>
      <c r="BM376" s="254" t="s">
        <v>524</v>
      </c>
    </row>
    <row r="377" s="2" customFormat="1">
      <c r="A377" s="38"/>
      <c r="B377" s="39"/>
      <c r="C377" s="40"/>
      <c r="D377" s="256" t="s">
        <v>170</v>
      </c>
      <c r="E377" s="40"/>
      <c r="F377" s="257" t="s">
        <v>525</v>
      </c>
      <c r="G377" s="40"/>
      <c r="H377" s="40"/>
      <c r="I377" s="154"/>
      <c r="J377" s="40"/>
      <c r="K377" s="40"/>
      <c r="L377" s="44"/>
      <c r="M377" s="258"/>
      <c r="N377" s="259"/>
      <c r="O377" s="91"/>
      <c r="P377" s="91"/>
      <c r="Q377" s="91"/>
      <c r="R377" s="91"/>
      <c r="S377" s="91"/>
      <c r="T377" s="92"/>
      <c r="U377" s="38"/>
      <c r="V377" s="38"/>
      <c r="W377" s="38"/>
      <c r="X377" s="38"/>
      <c r="Y377" s="38"/>
      <c r="Z377" s="38"/>
      <c r="AA377" s="38"/>
      <c r="AB377" s="38"/>
      <c r="AC377" s="38"/>
      <c r="AD377" s="38"/>
      <c r="AE377" s="38"/>
      <c r="AT377" s="17" t="s">
        <v>170</v>
      </c>
      <c r="AU377" s="17" t="s">
        <v>82</v>
      </c>
    </row>
    <row r="378" s="13" customFormat="1">
      <c r="A378" s="13"/>
      <c r="B378" s="261"/>
      <c r="C378" s="262"/>
      <c r="D378" s="256" t="s">
        <v>174</v>
      </c>
      <c r="E378" s="263" t="s">
        <v>1</v>
      </c>
      <c r="F378" s="264" t="s">
        <v>526</v>
      </c>
      <c r="G378" s="262"/>
      <c r="H378" s="263" t="s">
        <v>1</v>
      </c>
      <c r="I378" s="265"/>
      <c r="J378" s="262"/>
      <c r="K378" s="262"/>
      <c r="L378" s="266"/>
      <c r="M378" s="267"/>
      <c r="N378" s="268"/>
      <c r="O378" s="268"/>
      <c r="P378" s="268"/>
      <c r="Q378" s="268"/>
      <c r="R378" s="268"/>
      <c r="S378" s="268"/>
      <c r="T378" s="269"/>
      <c r="U378" s="13"/>
      <c r="V378" s="13"/>
      <c r="W378" s="13"/>
      <c r="X378" s="13"/>
      <c r="Y378" s="13"/>
      <c r="Z378" s="13"/>
      <c r="AA378" s="13"/>
      <c r="AB378" s="13"/>
      <c r="AC378" s="13"/>
      <c r="AD378" s="13"/>
      <c r="AE378" s="13"/>
      <c r="AT378" s="270" t="s">
        <v>174</v>
      </c>
      <c r="AU378" s="270" t="s">
        <v>82</v>
      </c>
      <c r="AV378" s="13" t="s">
        <v>80</v>
      </c>
      <c r="AW378" s="13" t="s">
        <v>30</v>
      </c>
      <c r="AX378" s="13" t="s">
        <v>73</v>
      </c>
      <c r="AY378" s="270" t="s">
        <v>161</v>
      </c>
    </row>
    <row r="379" s="13" customFormat="1">
      <c r="A379" s="13"/>
      <c r="B379" s="261"/>
      <c r="C379" s="262"/>
      <c r="D379" s="256" t="s">
        <v>174</v>
      </c>
      <c r="E379" s="263" t="s">
        <v>1</v>
      </c>
      <c r="F379" s="264" t="s">
        <v>175</v>
      </c>
      <c r="G379" s="262"/>
      <c r="H379" s="263" t="s">
        <v>1</v>
      </c>
      <c r="I379" s="265"/>
      <c r="J379" s="262"/>
      <c r="K379" s="262"/>
      <c r="L379" s="266"/>
      <c r="M379" s="267"/>
      <c r="N379" s="268"/>
      <c r="O379" s="268"/>
      <c r="P379" s="268"/>
      <c r="Q379" s="268"/>
      <c r="R379" s="268"/>
      <c r="S379" s="268"/>
      <c r="T379" s="269"/>
      <c r="U379" s="13"/>
      <c r="V379" s="13"/>
      <c r="W379" s="13"/>
      <c r="X379" s="13"/>
      <c r="Y379" s="13"/>
      <c r="Z379" s="13"/>
      <c r="AA379" s="13"/>
      <c r="AB379" s="13"/>
      <c r="AC379" s="13"/>
      <c r="AD379" s="13"/>
      <c r="AE379" s="13"/>
      <c r="AT379" s="270" t="s">
        <v>174</v>
      </c>
      <c r="AU379" s="270" t="s">
        <v>82</v>
      </c>
      <c r="AV379" s="13" t="s">
        <v>80</v>
      </c>
      <c r="AW379" s="13" t="s">
        <v>30</v>
      </c>
      <c r="AX379" s="13" t="s">
        <v>73</v>
      </c>
      <c r="AY379" s="270" t="s">
        <v>161</v>
      </c>
    </row>
    <row r="380" s="14" customFormat="1">
      <c r="A380" s="14"/>
      <c r="B380" s="271"/>
      <c r="C380" s="272"/>
      <c r="D380" s="256" t="s">
        <v>174</v>
      </c>
      <c r="E380" s="273" t="s">
        <v>1</v>
      </c>
      <c r="F380" s="274" t="s">
        <v>527</v>
      </c>
      <c r="G380" s="272"/>
      <c r="H380" s="275">
        <v>80</v>
      </c>
      <c r="I380" s="276"/>
      <c r="J380" s="272"/>
      <c r="K380" s="272"/>
      <c r="L380" s="277"/>
      <c r="M380" s="278"/>
      <c r="N380" s="279"/>
      <c r="O380" s="279"/>
      <c r="P380" s="279"/>
      <c r="Q380" s="279"/>
      <c r="R380" s="279"/>
      <c r="S380" s="279"/>
      <c r="T380" s="280"/>
      <c r="U380" s="14"/>
      <c r="V380" s="14"/>
      <c r="W380" s="14"/>
      <c r="X380" s="14"/>
      <c r="Y380" s="14"/>
      <c r="Z380" s="14"/>
      <c r="AA380" s="14"/>
      <c r="AB380" s="14"/>
      <c r="AC380" s="14"/>
      <c r="AD380" s="14"/>
      <c r="AE380" s="14"/>
      <c r="AT380" s="281" t="s">
        <v>174</v>
      </c>
      <c r="AU380" s="281" t="s">
        <v>82</v>
      </c>
      <c r="AV380" s="14" t="s">
        <v>82</v>
      </c>
      <c r="AW380" s="14" t="s">
        <v>30</v>
      </c>
      <c r="AX380" s="14" t="s">
        <v>80</v>
      </c>
      <c r="AY380" s="281" t="s">
        <v>161</v>
      </c>
    </row>
    <row r="381" s="2" customFormat="1" ht="24" customHeight="1">
      <c r="A381" s="38"/>
      <c r="B381" s="39"/>
      <c r="C381" s="243" t="s">
        <v>528</v>
      </c>
      <c r="D381" s="243" t="s">
        <v>163</v>
      </c>
      <c r="E381" s="244" t="s">
        <v>529</v>
      </c>
      <c r="F381" s="245" t="s">
        <v>530</v>
      </c>
      <c r="G381" s="246" t="s">
        <v>166</v>
      </c>
      <c r="H381" s="247">
        <v>276.05200000000002</v>
      </c>
      <c r="I381" s="248"/>
      <c r="J381" s="249">
        <f>ROUND(I381*H381,2)</f>
        <v>0</v>
      </c>
      <c r="K381" s="245" t="s">
        <v>167</v>
      </c>
      <c r="L381" s="44"/>
      <c r="M381" s="250" t="s">
        <v>1</v>
      </c>
      <c r="N381" s="251" t="s">
        <v>38</v>
      </c>
      <c r="O381" s="91"/>
      <c r="P381" s="252">
        <f>O381*H381</f>
        <v>0</v>
      </c>
      <c r="Q381" s="252">
        <v>0</v>
      </c>
      <c r="R381" s="252">
        <f>Q381*H381</f>
        <v>0</v>
      </c>
      <c r="S381" s="252">
        <v>0</v>
      </c>
      <c r="T381" s="253">
        <f>S381*H381</f>
        <v>0</v>
      </c>
      <c r="U381" s="38"/>
      <c r="V381" s="38"/>
      <c r="W381" s="38"/>
      <c r="X381" s="38"/>
      <c r="Y381" s="38"/>
      <c r="Z381" s="38"/>
      <c r="AA381" s="38"/>
      <c r="AB381" s="38"/>
      <c r="AC381" s="38"/>
      <c r="AD381" s="38"/>
      <c r="AE381" s="38"/>
      <c r="AR381" s="254" t="s">
        <v>168</v>
      </c>
      <c r="AT381" s="254" t="s">
        <v>163</v>
      </c>
      <c r="AU381" s="254" t="s">
        <v>82</v>
      </c>
      <c r="AY381" s="17" t="s">
        <v>161</v>
      </c>
      <c r="BE381" s="255">
        <f>IF(N381="základní",J381,0)</f>
        <v>0</v>
      </c>
      <c r="BF381" s="255">
        <f>IF(N381="snížená",J381,0)</f>
        <v>0</v>
      </c>
      <c r="BG381" s="255">
        <f>IF(N381="zákl. přenesená",J381,0)</f>
        <v>0</v>
      </c>
      <c r="BH381" s="255">
        <f>IF(N381="sníž. přenesená",J381,0)</f>
        <v>0</v>
      </c>
      <c r="BI381" s="255">
        <f>IF(N381="nulová",J381,0)</f>
        <v>0</v>
      </c>
      <c r="BJ381" s="17" t="s">
        <v>80</v>
      </c>
      <c r="BK381" s="255">
        <f>ROUND(I381*H381,2)</f>
        <v>0</v>
      </c>
      <c r="BL381" s="17" t="s">
        <v>168</v>
      </c>
      <c r="BM381" s="254" t="s">
        <v>531</v>
      </c>
    </row>
    <row r="382" s="2" customFormat="1">
      <c r="A382" s="38"/>
      <c r="B382" s="39"/>
      <c r="C382" s="40"/>
      <c r="D382" s="256" t="s">
        <v>170</v>
      </c>
      <c r="E382" s="40"/>
      <c r="F382" s="257" t="s">
        <v>532</v>
      </c>
      <c r="G382" s="40"/>
      <c r="H382" s="40"/>
      <c r="I382" s="154"/>
      <c r="J382" s="40"/>
      <c r="K382" s="40"/>
      <c r="L382" s="44"/>
      <c r="M382" s="258"/>
      <c r="N382" s="259"/>
      <c r="O382" s="91"/>
      <c r="P382" s="91"/>
      <c r="Q382" s="91"/>
      <c r="R382" s="91"/>
      <c r="S382" s="91"/>
      <c r="T382" s="92"/>
      <c r="U382" s="38"/>
      <c r="V382" s="38"/>
      <c r="W382" s="38"/>
      <c r="X382" s="38"/>
      <c r="Y382" s="38"/>
      <c r="Z382" s="38"/>
      <c r="AA382" s="38"/>
      <c r="AB382" s="38"/>
      <c r="AC382" s="38"/>
      <c r="AD382" s="38"/>
      <c r="AE382" s="38"/>
      <c r="AT382" s="17" t="s">
        <v>170</v>
      </c>
      <c r="AU382" s="17" t="s">
        <v>82</v>
      </c>
    </row>
    <row r="383" s="2" customFormat="1">
      <c r="A383" s="38"/>
      <c r="B383" s="39"/>
      <c r="C383" s="40"/>
      <c r="D383" s="256" t="s">
        <v>172</v>
      </c>
      <c r="E383" s="40"/>
      <c r="F383" s="260" t="s">
        <v>533</v>
      </c>
      <c r="G383" s="40"/>
      <c r="H383" s="40"/>
      <c r="I383" s="154"/>
      <c r="J383" s="40"/>
      <c r="K383" s="40"/>
      <c r="L383" s="44"/>
      <c r="M383" s="258"/>
      <c r="N383" s="259"/>
      <c r="O383" s="91"/>
      <c r="P383" s="91"/>
      <c r="Q383" s="91"/>
      <c r="R383" s="91"/>
      <c r="S383" s="91"/>
      <c r="T383" s="92"/>
      <c r="U383" s="38"/>
      <c r="V383" s="38"/>
      <c r="W383" s="38"/>
      <c r="X383" s="38"/>
      <c r="Y383" s="38"/>
      <c r="Z383" s="38"/>
      <c r="AA383" s="38"/>
      <c r="AB383" s="38"/>
      <c r="AC383" s="38"/>
      <c r="AD383" s="38"/>
      <c r="AE383" s="38"/>
      <c r="AT383" s="17" t="s">
        <v>172</v>
      </c>
      <c r="AU383" s="17" t="s">
        <v>82</v>
      </c>
    </row>
    <row r="384" s="14" customFormat="1">
      <c r="A384" s="14"/>
      <c r="B384" s="271"/>
      <c r="C384" s="272"/>
      <c r="D384" s="256" t="s">
        <v>174</v>
      </c>
      <c r="E384" s="273" t="s">
        <v>1</v>
      </c>
      <c r="F384" s="274" t="s">
        <v>534</v>
      </c>
      <c r="G384" s="272"/>
      <c r="H384" s="275">
        <v>141.65199999999999</v>
      </c>
      <c r="I384" s="276"/>
      <c r="J384" s="272"/>
      <c r="K384" s="272"/>
      <c r="L384" s="277"/>
      <c r="M384" s="278"/>
      <c r="N384" s="279"/>
      <c r="O384" s="279"/>
      <c r="P384" s="279"/>
      <c r="Q384" s="279"/>
      <c r="R384" s="279"/>
      <c r="S384" s="279"/>
      <c r="T384" s="280"/>
      <c r="U384" s="14"/>
      <c r="V384" s="14"/>
      <c r="W384" s="14"/>
      <c r="X384" s="14"/>
      <c r="Y384" s="14"/>
      <c r="Z384" s="14"/>
      <c r="AA384" s="14"/>
      <c r="AB384" s="14"/>
      <c r="AC384" s="14"/>
      <c r="AD384" s="14"/>
      <c r="AE384" s="14"/>
      <c r="AT384" s="281" t="s">
        <v>174</v>
      </c>
      <c r="AU384" s="281" t="s">
        <v>82</v>
      </c>
      <c r="AV384" s="14" t="s">
        <v>82</v>
      </c>
      <c r="AW384" s="14" t="s">
        <v>30</v>
      </c>
      <c r="AX384" s="14" t="s">
        <v>73</v>
      </c>
      <c r="AY384" s="281" t="s">
        <v>161</v>
      </c>
    </row>
    <row r="385" s="14" customFormat="1">
      <c r="A385" s="14"/>
      <c r="B385" s="271"/>
      <c r="C385" s="272"/>
      <c r="D385" s="256" t="s">
        <v>174</v>
      </c>
      <c r="E385" s="273" t="s">
        <v>1</v>
      </c>
      <c r="F385" s="274" t="s">
        <v>535</v>
      </c>
      <c r="G385" s="272"/>
      <c r="H385" s="275">
        <v>134.40000000000001</v>
      </c>
      <c r="I385" s="276"/>
      <c r="J385" s="272"/>
      <c r="K385" s="272"/>
      <c r="L385" s="277"/>
      <c r="M385" s="278"/>
      <c r="N385" s="279"/>
      <c r="O385" s="279"/>
      <c r="P385" s="279"/>
      <c r="Q385" s="279"/>
      <c r="R385" s="279"/>
      <c r="S385" s="279"/>
      <c r="T385" s="280"/>
      <c r="U385" s="14"/>
      <c r="V385" s="14"/>
      <c r="W385" s="14"/>
      <c r="X385" s="14"/>
      <c r="Y385" s="14"/>
      <c r="Z385" s="14"/>
      <c r="AA385" s="14"/>
      <c r="AB385" s="14"/>
      <c r="AC385" s="14"/>
      <c r="AD385" s="14"/>
      <c r="AE385" s="14"/>
      <c r="AT385" s="281" t="s">
        <v>174</v>
      </c>
      <c r="AU385" s="281" t="s">
        <v>82</v>
      </c>
      <c r="AV385" s="14" t="s">
        <v>82</v>
      </c>
      <c r="AW385" s="14" t="s">
        <v>30</v>
      </c>
      <c r="AX385" s="14" t="s">
        <v>73</v>
      </c>
      <c r="AY385" s="281" t="s">
        <v>161</v>
      </c>
    </row>
    <row r="386" s="15" customFormat="1">
      <c r="A386" s="15"/>
      <c r="B386" s="282"/>
      <c r="C386" s="283"/>
      <c r="D386" s="256" t="s">
        <v>174</v>
      </c>
      <c r="E386" s="284" t="s">
        <v>1</v>
      </c>
      <c r="F386" s="285" t="s">
        <v>180</v>
      </c>
      <c r="G386" s="283"/>
      <c r="H386" s="286">
        <v>276.05200000000002</v>
      </c>
      <c r="I386" s="287"/>
      <c r="J386" s="283"/>
      <c r="K386" s="283"/>
      <c r="L386" s="288"/>
      <c r="M386" s="289"/>
      <c r="N386" s="290"/>
      <c r="O386" s="290"/>
      <c r="P386" s="290"/>
      <c r="Q386" s="290"/>
      <c r="R386" s="290"/>
      <c r="S386" s="290"/>
      <c r="T386" s="291"/>
      <c r="U386" s="15"/>
      <c r="V386" s="15"/>
      <c r="W386" s="15"/>
      <c r="X386" s="15"/>
      <c r="Y386" s="15"/>
      <c r="Z386" s="15"/>
      <c r="AA386" s="15"/>
      <c r="AB386" s="15"/>
      <c r="AC386" s="15"/>
      <c r="AD386" s="15"/>
      <c r="AE386" s="15"/>
      <c r="AT386" s="292" t="s">
        <v>174</v>
      </c>
      <c r="AU386" s="292" t="s">
        <v>82</v>
      </c>
      <c r="AV386" s="15" t="s">
        <v>168</v>
      </c>
      <c r="AW386" s="15" t="s">
        <v>4</v>
      </c>
      <c r="AX386" s="15" t="s">
        <v>80</v>
      </c>
      <c r="AY386" s="292" t="s">
        <v>161</v>
      </c>
    </row>
    <row r="387" s="2" customFormat="1" ht="24" customHeight="1">
      <c r="A387" s="38"/>
      <c r="B387" s="39"/>
      <c r="C387" s="243" t="s">
        <v>536</v>
      </c>
      <c r="D387" s="243" t="s">
        <v>163</v>
      </c>
      <c r="E387" s="244" t="s">
        <v>537</v>
      </c>
      <c r="F387" s="245" t="s">
        <v>538</v>
      </c>
      <c r="G387" s="246" t="s">
        <v>166</v>
      </c>
      <c r="H387" s="247">
        <v>11042.08</v>
      </c>
      <c r="I387" s="248"/>
      <c r="J387" s="249">
        <f>ROUND(I387*H387,2)</f>
        <v>0</v>
      </c>
      <c r="K387" s="245" t="s">
        <v>167</v>
      </c>
      <c r="L387" s="44"/>
      <c r="M387" s="250" t="s">
        <v>1</v>
      </c>
      <c r="N387" s="251" t="s">
        <v>38</v>
      </c>
      <c r="O387" s="91"/>
      <c r="P387" s="252">
        <f>O387*H387</f>
        <v>0</v>
      </c>
      <c r="Q387" s="252">
        <v>0</v>
      </c>
      <c r="R387" s="252">
        <f>Q387*H387</f>
        <v>0</v>
      </c>
      <c r="S387" s="252">
        <v>0</v>
      </c>
      <c r="T387" s="253">
        <f>S387*H387</f>
        <v>0</v>
      </c>
      <c r="U387" s="38"/>
      <c r="V387" s="38"/>
      <c r="W387" s="38"/>
      <c r="X387" s="38"/>
      <c r="Y387" s="38"/>
      <c r="Z387" s="38"/>
      <c r="AA387" s="38"/>
      <c r="AB387" s="38"/>
      <c r="AC387" s="38"/>
      <c r="AD387" s="38"/>
      <c r="AE387" s="38"/>
      <c r="AR387" s="254" t="s">
        <v>168</v>
      </c>
      <c r="AT387" s="254" t="s">
        <v>163</v>
      </c>
      <c r="AU387" s="254" t="s">
        <v>82</v>
      </c>
      <c r="AY387" s="17" t="s">
        <v>161</v>
      </c>
      <c r="BE387" s="255">
        <f>IF(N387="základní",J387,0)</f>
        <v>0</v>
      </c>
      <c r="BF387" s="255">
        <f>IF(N387="snížená",J387,0)</f>
        <v>0</v>
      </c>
      <c r="BG387" s="255">
        <f>IF(N387="zákl. přenesená",J387,0)</f>
        <v>0</v>
      </c>
      <c r="BH387" s="255">
        <f>IF(N387="sníž. přenesená",J387,0)</f>
        <v>0</v>
      </c>
      <c r="BI387" s="255">
        <f>IF(N387="nulová",J387,0)</f>
        <v>0</v>
      </c>
      <c r="BJ387" s="17" t="s">
        <v>80</v>
      </c>
      <c r="BK387" s="255">
        <f>ROUND(I387*H387,2)</f>
        <v>0</v>
      </c>
      <c r="BL387" s="17" t="s">
        <v>168</v>
      </c>
      <c r="BM387" s="254" t="s">
        <v>539</v>
      </c>
    </row>
    <row r="388" s="2" customFormat="1">
      <c r="A388" s="38"/>
      <c r="B388" s="39"/>
      <c r="C388" s="40"/>
      <c r="D388" s="256" t="s">
        <v>170</v>
      </c>
      <c r="E388" s="40"/>
      <c r="F388" s="257" t="s">
        <v>540</v>
      </c>
      <c r="G388" s="40"/>
      <c r="H388" s="40"/>
      <c r="I388" s="154"/>
      <c r="J388" s="40"/>
      <c r="K388" s="40"/>
      <c r="L388" s="44"/>
      <c r="M388" s="258"/>
      <c r="N388" s="259"/>
      <c r="O388" s="91"/>
      <c r="P388" s="91"/>
      <c r="Q388" s="91"/>
      <c r="R388" s="91"/>
      <c r="S388" s="91"/>
      <c r="T388" s="92"/>
      <c r="U388" s="38"/>
      <c r="V388" s="38"/>
      <c r="W388" s="38"/>
      <c r="X388" s="38"/>
      <c r="Y388" s="38"/>
      <c r="Z388" s="38"/>
      <c r="AA388" s="38"/>
      <c r="AB388" s="38"/>
      <c r="AC388" s="38"/>
      <c r="AD388" s="38"/>
      <c r="AE388" s="38"/>
      <c r="AT388" s="17" t="s">
        <v>170</v>
      </c>
      <c r="AU388" s="17" t="s">
        <v>82</v>
      </c>
    </row>
    <row r="389" s="2" customFormat="1">
      <c r="A389" s="38"/>
      <c r="B389" s="39"/>
      <c r="C389" s="40"/>
      <c r="D389" s="256" t="s">
        <v>172</v>
      </c>
      <c r="E389" s="40"/>
      <c r="F389" s="260" t="s">
        <v>533</v>
      </c>
      <c r="G389" s="40"/>
      <c r="H389" s="40"/>
      <c r="I389" s="154"/>
      <c r="J389" s="40"/>
      <c r="K389" s="40"/>
      <c r="L389" s="44"/>
      <c r="M389" s="258"/>
      <c r="N389" s="259"/>
      <c r="O389" s="91"/>
      <c r="P389" s="91"/>
      <c r="Q389" s="91"/>
      <c r="R389" s="91"/>
      <c r="S389" s="91"/>
      <c r="T389" s="92"/>
      <c r="U389" s="38"/>
      <c r="V389" s="38"/>
      <c r="W389" s="38"/>
      <c r="X389" s="38"/>
      <c r="Y389" s="38"/>
      <c r="Z389" s="38"/>
      <c r="AA389" s="38"/>
      <c r="AB389" s="38"/>
      <c r="AC389" s="38"/>
      <c r="AD389" s="38"/>
      <c r="AE389" s="38"/>
      <c r="AT389" s="17" t="s">
        <v>172</v>
      </c>
      <c r="AU389" s="17" t="s">
        <v>82</v>
      </c>
    </row>
    <row r="390" s="14" customFormat="1">
      <c r="A390" s="14"/>
      <c r="B390" s="271"/>
      <c r="C390" s="272"/>
      <c r="D390" s="256" t="s">
        <v>174</v>
      </c>
      <c r="E390" s="273" t="s">
        <v>1</v>
      </c>
      <c r="F390" s="274" t="s">
        <v>541</v>
      </c>
      <c r="G390" s="272"/>
      <c r="H390" s="275">
        <v>11042.08</v>
      </c>
      <c r="I390" s="276"/>
      <c r="J390" s="272"/>
      <c r="K390" s="272"/>
      <c r="L390" s="277"/>
      <c r="M390" s="278"/>
      <c r="N390" s="279"/>
      <c r="O390" s="279"/>
      <c r="P390" s="279"/>
      <c r="Q390" s="279"/>
      <c r="R390" s="279"/>
      <c r="S390" s="279"/>
      <c r="T390" s="280"/>
      <c r="U390" s="14"/>
      <c r="V390" s="14"/>
      <c r="W390" s="14"/>
      <c r="X390" s="14"/>
      <c r="Y390" s="14"/>
      <c r="Z390" s="14"/>
      <c r="AA390" s="14"/>
      <c r="AB390" s="14"/>
      <c r="AC390" s="14"/>
      <c r="AD390" s="14"/>
      <c r="AE390" s="14"/>
      <c r="AT390" s="281" t="s">
        <v>174</v>
      </c>
      <c r="AU390" s="281" t="s">
        <v>82</v>
      </c>
      <c r="AV390" s="14" t="s">
        <v>82</v>
      </c>
      <c r="AW390" s="14" t="s">
        <v>30</v>
      </c>
      <c r="AX390" s="14" t="s">
        <v>73</v>
      </c>
      <c r="AY390" s="281" t="s">
        <v>161</v>
      </c>
    </row>
    <row r="391" s="15" customFormat="1">
      <c r="A391" s="15"/>
      <c r="B391" s="282"/>
      <c r="C391" s="283"/>
      <c r="D391" s="256" t="s">
        <v>174</v>
      </c>
      <c r="E391" s="284" t="s">
        <v>1</v>
      </c>
      <c r="F391" s="285" t="s">
        <v>180</v>
      </c>
      <c r="G391" s="283"/>
      <c r="H391" s="286">
        <v>11042.08</v>
      </c>
      <c r="I391" s="287"/>
      <c r="J391" s="283"/>
      <c r="K391" s="283"/>
      <c r="L391" s="288"/>
      <c r="M391" s="289"/>
      <c r="N391" s="290"/>
      <c r="O391" s="290"/>
      <c r="P391" s="290"/>
      <c r="Q391" s="290"/>
      <c r="R391" s="290"/>
      <c r="S391" s="290"/>
      <c r="T391" s="291"/>
      <c r="U391" s="15"/>
      <c r="V391" s="15"/>
      <c r="W391" s="15"/>
      <c r="X391" s="15"/>
      <c r="Y391" s="15"/>
      <c r="Z391" s="15"/>
      <c r="AA391" s="15"/>
      <c r="AB391" s="15"/>
      <c r="AC391" s="15"/>
      <c r="AD391" s="15"/>
      <c r="AE391" s="15"/>
      <c r="AT391" s="292" t="s">
        <v>174</v>
      </c>
      <c r="AU391" s="292" t="s">
        <v>82</v>
      </c>
      <c r="AV391" s="15" t="s">
        <v>168</v>
      </c>
      <c r="AW391" s="15" t="s">
        <v>4</v>
      </c>
      <c r="AX391" s="15" t="s">
        <v>80</v>
      </c>
      <c r="AY391" s="292" t="s">
        <v>161</v>
      </c>
    </row>
    <row r="392" s="2" customFormat="1" ht="24" customHeight="1">
      <c r="A392" s="38"/>
      <c r="B392" s="39"/>
      <c r="C392" s="243" t="s">
        <v>542</v>
      </c>
      <c r="D392" s="243" t="s">
        <v>163</v>
      </c>
      <c r="E392" s="244" t="s">
        <v>543</v>
      </c>
      <c r="F392" s="245" t="s">
        <v>544</v>
      </c>
      <c r="G392" s="246" t="s">
        <v>166</v>
      </c>
      <c r="H392" s="247">
        <v>276.05200000000002</v>
      </c>
      <c r="I392" s="248"/>
      <c r="J392" s="249">
        <f>ROUND(I392*H392,2)</f>
        <v>0</v>
      </c>
      <c r="K392" s="245" t="s">
        <v>167</v>
      </c>
      <c r="L392" s="44"/>
      <c r="M392" s="250" t="s">
        <v>1</v>
      </c>
      <c r="N392" s="251" t="s">
        <v>38</v>
      </c>
      <c r="O392" s="91"/>
      <c r="P392" s="252">
        <f>O392*H392</f>
        <v>0</v>
      </c>
      <c r="Q392" s="252">
        <v>0</v>
      </c>
      <c r="R392" s="252">
        <f>Q392*H392</f>
        <v>0</v>
      </c>
      <c r="S392" s="252">
        <v>0</v>
      </c>
      <c r="T392" s="253">
        <f>S392*H392</f>
        <v>0</v>
      </c>
      <c r="U392" s="38"/>
      <c r="V392" s="38"/>
      <c r="W392" s="38"/>
      <c r="X392" s="38"/>
      <c r="Y392" s="38"/>
      <c r="Z392" s="38"/>
      <c r="AA392" s="38"/>
      <c r="AB392" s="38"/>
      <c r="AC392" s="38"/>
      <c r="AD392" s="38"/>
      <c r="AE392" s="38"/>
      <c r="AR392" s="254" t="s">
        <v>168</v>
      </c>
      <c r="AT392" s="254" t="s">
        <v>163</v>
      </c>
      <c r="AU392" s="254" t="s">
        <v>82</v>
      </c>
      <c r="AY392" s="17" t="s">
        <v>161</v>
      </c>
      <c r="BE392" s="255">
        <f>IF(N392="základní",J392,0)</f>
        <v>0</v>
      </c>
      <c r="BF392" s="255">
        <f>IF(N392="snížená",J392,0)</f>
        <v>0</v>
      </c>
      <c r="BG392" s="255">
        <f>IF(N392="zákl. přenesená",J392,0)</f>
        <v>0</v>
      </c>
      <c r="BH392" s="255">
        <f>IF(N392="sníž. přenesená",J392,0)</f>
        <v>0</v>
      </c>
      <c r="BI392" s="255">
        <f>IF(N392="nulová",J392,0)</f>
        <v>0</v>
      </c>
      <c r="BJ392" s="17" t="s">
        <v>80</v>
      </c>
      <c r="BK392" s="255">
        <f>ROUND(I392*H392,2)</f>
        <v>0</v>
      </c>
      <c r="BL392" s="17" t="s">
        <v>168</v>
      </c>
      <c r="BM392" s="254" t="s">
        <v>545</v>
      </c>
    </row>
    <row r="393" s="2" customFormat="1">
      <c r="A393" s="38"/>
      <c r="B393" s="39"/>
      <c r="C393" s="40"/>
      <c r="D393" s="256" t="s">
        <v>170</v>
      </c>
      <c r="E393" s="40"/>
      <c r="F393" s="257" t="s">
        <v>546</v>
      </c>
      <c r="G393" s="40"/>
      <c r="H393" s="40"/>
      <c r="I393" s="154"/>
      <c r="J393" s="40"/>
      <c r="K393" s="40"/>
      <c r="L393" s="44"/>
      <c r="M393" s="258"/>
      <c r="N393" s="259"/>
      <c r="O393" s="91"/>
      <c r="P393" s="91"/>
      <c r="Q393" s="91"/>
      <c r="R393" s="91"/>
      <c r="S393" s="91"/>
      <c r="T393" s="92"/>
      <c r="U393" s="38"/>
      <c r="V393" s="38"/>
      <c r="W393" s="38"/>
      <c r="X393" s="38"/>
      <c r="Y393" s="38"/>
      <c r="Z393" s="38"/>
      <c r="AA393" s="38"/>
      <c r="AB393" s="38"/>
      <c r="AC393" s="38"/>
      <c r="AD393" s="38"/>
      <c r="AE393" s="38"/>
      <c r="AT393" s="17" t="s">
        <v>170</v>
      </c>
      <c r="AU393" s="17" t="s">
        <v>82</v>
      </c>
    </row>
    <row r="394" s="2" customFormat="1">
      <c r="A394" s="38"/>
      <c r="B394" s="39"/>
      <c r="C394" s="40"/>
      <c r="D394" s="256" t="s">
        <v>172</v>
      </c>
      <c r="E394" s="40"/>
      <c r="F394" s="260" t="s">
        <v>547</v>
      </c>
      <c r="G394" s="40"/>
      <c r="H394" s="40"/>
      <c r="I394" s="154"/>
      <c r="J394" s="40"/>
      <c r="K394" s="40"/>
      <c r="L394" s="44"/>
      <c r="M394" s="258"/>
      <c r="N394" s="259"/>
      <c r="O394" s="91"/>
      <c r="P394" s="91"/>
      <c r="Q394" s="91"/>
      <c r="R394" s="91"/>
      <c r="S394" s="91"/>
      <c r="T394" s="92"/>
      <c r="U394" s="38"/>
      <c r="V394" s="38"/>
      <c r="W394" s="38"/>
      <c r="X394" s="38"/>
      <c r="Y394" s="38"/>
      <c r="Z394" s="38"/>
      <c r="AA394" s="38"/>
      <c r="AB394" s="38"/>
      <c r="AC394" s="38"/>
      <c r="AD394" s="38"/>
      <c r="AE394" s="38"/>
      <c r="AT394" s="17" t="s">
        <v>172</v>
      </c>
      <c r="AU394" s="17" t="s">
        <v>82</v>
      </c>
    </row>
    <row r="395" s="14" customFormat="1">
      <c r="A395" s="14"/>
      <c r="B395" s="271"/>
      <c r="C395" s="272"/>
      <c r="D395" s="256" t="s">
        <v>174</v>
      </c>
      <c r="E395" s="273" t="s">
        <v>1</v>
      </c>
      <c r="F395" s="274" t="s">
        <v>534</v>
      </c>
      <c r="G395" s="272"/>
      <c r="H395" s="275">
        <v>141.65199999999999</v>
      </c>
      <c r="I395" s="276"/>
      <c r="J395" s="272"/>
      <c r="K395" s="272"/>
      <c r="L395" s="277"/>
      <c r="M395" s="278"/>
      <c r="N395" s="279"/>
      <c r="O395" s="279"/>
      <c r="P395" s="279"/>
      <c r="Q395" s="279"/>
      <c r="R395" s="279"/>
      <c r="S395" s="279"/>
      <c r="T395" s="280"/>
      <c r="U395" s="14"/>
      <c r="V395" s="14"/>
      <c r="W395" s="14"/>
      <c r="X395" s="14"/>
      <c r="Y395" s="14"/>
      <c r="Z395" s="14"/>
      <c r="AA395" s="14"/>
      <c r="AB395" s="14"/>
      <c r="AC395" s="14"/>
      <c r="AD395" s="14"/>
      <c r="AE395" s="14"/>
      <c r="AT395" s="281" t="s">
        <v>174</v>
      </c>
      <c r="AU395" s="281" t="s">
        <v>82</v>
      </c>
      <c r="AV395" s="14" t="s">
        <v>82</v>
      </c>
      <c r="AW395" s="14" t="s">
        <v>30</v>
      </c>
      <c r="AX395" s="14" t="s">
        <v>73</v>
      </c>
      <c r="AY395" s="281" t="s">
        <v>161</v>
      </c>
    </row>
    <row r="396" s="14" customFormat="1">
      <c r="A396" s="14"/>
      <c r="B396" s="271"/>
      <c r="C396" s="272"/>
      <c r="D396" s="256" t="s">
        <v>174</v>
      </c>
      <c r="E396" s="273" t="s">
        <v>1</v>
      </c>
      <c r="F396" s="274" t="s">
        <v>535</v>
      </c>
      <c r="G396" s="272"/>
      <c r="H396" s="275">
        <v>134.40000000000001</v>
      </c>
      <c r="I396" s="276"/>
      <c r="J396" s="272"/>
      <c r="K396" s="272"/>
      <c r="L396" s="277"/>
      <c r="M396" s="278"/>
      <c r="N396" s="279"/>
      <c r="O396" s="279"/>
      <c r="P396" s="279"/>
      <c r="Q396" s="279"/>
      <c r="R396" s="279"/>
      <c r="S396" s="279"/>
      <c r="T396" s="280"/>
      <c r="U396" s="14"/>
      <c r="V396" s="14"/>
      <c r="W396" s="14"/>
      <c r="X396" s="14"/>
      <c r="Y396" s="14"/>
      <c r="Z396" s="14"/>
      <c r="AA396" s="14"/>
      <c r="AB396" s="14"/>
      <c r="AC396" s="14"/>
      <c r="AD396" s="14"/>
      <c r="AE396" s="14"/>
      <c r="AT396" s="281" t="s">
        <v>174</v>
      </c>
      <c r="AU396" s="281" t="s">
        <v>82</v>
      </c>
      <c r="AV396" s="14" t="s">
        <v>82</v>
      </c>
      <c r="AW396" s="14" t="s">
        <v>30</v>
      </c>
      <c r="AX396" s="14" t="s">
        <v>73</v>
      </c>
      <c r="AY396" s="281" t="s">
        <v>161</v>
      </c>
    </row>
    <row r="397" s="15" customFormat="1">
      <c r="A397" s="15"/>
      <c r="B397" s="282"/>
      <c r="C397" s="283"/>
      <c r="D397" s="256" t="s">
        <v>174</v>
      </c>
      <c r="E397" s="284" t="s">
        <v>1</v>
      </c>
      <c r="F397" s="285" t="s">
        <v>180</v>
      </c>
      <c r="G397" s="283"/>
      <c r="H397" s="286">
        <v>276.05200000000002</v>
      </c>
      <c r="I397" s="287"/>
      <c r="J397" s="283"/>
      <c r="K397" s="283"/>
      <c r="L397" s="288"/>
      <c r="M397" s="289"/>
      <c r="N397" s="290"/>
      <c r="O397" s="290"/>
      <c r="P397" s="290"/>
      <c r="Q397" s="290"/>
      <c r="R397" s="290"/>
      <c r="S397" s="290"/>
      <c r="T397" s="291"/>
      <c r="U397" s="15"/>
      <c r="V397" s="15"/>
      <c r="W397" s="15"/>
      <c r="X397" s="15"/>
      <c r="Y397" s="15"/>
      <c r="Z397" s="15"/>
      <c r="AA397" s="15"/>
      <c r="AB397" s="15"/>
      <c r="AC397" s="15"/>
      <c r="AD397" s="15"/>
      <c r="AE397" s="15"/>
      <c r="AT397" s="292" t="s">
        <v>174</v>
      </c>
      <c r="AU397" s="292" t="s">
        <v>82</v>
      </c>
      <c r="AV397" s="15" t="s">
        <v>168</v>
      </c>
      <c r="AW397" s="15" t="s">
        <v>30</v>
      </c>
      <c r="AX397" s="15" t="s">
        <v>80</v>
      </c>
      <c r="AY397" s="292" t="s">
        <v>161</v>
      </c>
    </row>
    <row r="398" s="2" customFormat="1" ht="24" customHeight="1">
      <c r="A398" s="38"/>
      <c r="B398" s="39"/>
      <c r="C398" s="243" t="s">
        <v>548</v>
      </c>
      <c r="D398" s="243" t="s">
        <v>163</v>
      </c>
      <c r="E398" s="244" t="s">
        <v>549</v>
      </c>
      <c r="F398" s="245" t="s">
        <v>550</v>
      </c>
      <c r="G398" s="246" t="s">
        <v>183</v>
      </c>
      <c r="H398" s="247">
        <v>1091.229</v>
      </c>
      <c r="I398" s="248"/>
      <c r="J398" s="249">
        <f>ROUND(I398*H398,2)</f>
        <v>0</v>
      </c>
      <c r="K398" s="245" t="s">
        <v>167</v>
      </c>
      <c r="L398" s="44"/>
      <c r="M398" s="250" t="s">
        <v>1</v>
      </c>
      <c r="N398" s="251" t="s">
        <v>38</v>
      </c>
      <c r="O398" s="91"/>
      <c r="P398" s="252">
        <f>O398*H398</f>
        <v>0</v>
      </c>
      <c r="Q398" s="252">
        <v>0</v>
      </c>
      <c r="R398" s="252">
        <f>Q398*H398</f>
        <v>0</v>
      </c>
      <c r="S398" s="252">
        <v>0</v>
      </c>
      <c r="T398" s="253">
        <f>S398*H398</f>
        <v>0</v>
      </c>
      <c r="U398" s="38"/>
      <c r="V398" s="38"/>
      <c r="W398" s="38"/>
      <c r="X398" s="38"/>
      <c r="Y398" s="38"/>
      <c r="Z398" s="38"/>
      <c r="AA398" s="38"/>
      <c r="AB398" s="38"/>
      <c r="AC398" s="38"/>
      <c r="AD398" s="38"/>
      <c r="AE398" s="38"/>
      <c r="AR398" s="254" t="s">
        <v>168</v>
      </c>
      <c r="AT398" s="254" t="s">
        <v>163</v>
      </c>
      <c r="AU398" s="254" t="s">
        <v>82</v>
      </c>
      <c r="AY398" s="17" t="s">
        <v>161</v>
      </c>
      <c r="BE398" s="255">
        <f>IF(N398="základní",J398,0)</f>
        <v>0</v>
      </c>
      <c r="BF398" s="255">
        <f>IF(N398="snížená",J398,0)</f>
        <v>0</v>
      </c>
      <c r="BG398" s="255">
        <f>IF(N398="zákl. přenesená",J398,0)</f>
        <v>0</v>
      </c>
      <c r="BH398" s="255">
        <f>IF(N398="sníž. přenesená",J398,0)</f>
        <v>0</v>
      </c>
      <c r="BI398" s="255">
        <f>IF(N398="nulová",J398,0)</f>
        <v>0</v>
      </c>
      <c r="BJ398" s="17" t="s">
        <v>80</v>
      </c>
      <c r="BK398" s="255">
        <f>ROUND(I398*H398,2)</f>
        <v>0</v>
      </c>
      <c r="BL398" s="17" t="s">
        <v>168</v>
      </c>
      <c r="BM398" s="254" t="s">
        <v>551</v>
      </c>
    </row>
    <row r="399" s="2" customFormat="1">
      <c r="A399" s="38"/>
      <c r="B399" s="39"/>
      <c r="C399" s="40"/>
      <c r="D399" s="256" t="s">
        <v>170</v>
      </c>
      <c r="E399" s="40"/>
      <c r="F399" s="257" t="s">
        <v>552</v>
      </c>
      <c r="G399" s="40"/>
      <c r="H399" s="40"/>
      <c r="I399" s="154"/>
      <c r="J399" s="40"/>
      <c r="K399" s="40"/>
      <c r="L399" s="44"/>
      <c r="M399" s="258"/>
      <c r="N399" s="259"/>
      <c r="O399" s="91"/>
      <c r="P399" s="91"/>
      <c r="Q399" s="91"/>
      <c r="R399" s="91"/>
      <c r="S399" s="91"/>
      <c r="T399" s="92"/>
      <c r="U399" s="38"/>
      <c r="V399" s="38"/>
      <c r="W399" s="38"/>
      <c r="X399" s="38"/>
      <c r="Y399" s="38"/>
      <c r="Z399" s="38"/>
      <c r="AA399" s="38"/>
      <c r="AB399" s="38"/>
      <c r="AC399" s="38"/>
      <c r="AD399" s="38"/>
      <c r="AE399" s="38"/>
      <c r="AT399" s="17" t="s">
        <v>170</v>
      </c>
      <c r="AU399" s="17" t="s">
        <v>82</v>
      </c>
    </row>
    <row r="400" s="2" customFormat="1">
      <c r="A400" s="38"/>
      <c r="B400" s="39"/>
      <c r="C400" s="40"/>
      <c r="D400" s="256" t="s">
        <v>172</v>
      </c>
      <c r="E400" s="40"/>
      <c r="F400" s="260" t="s">
        <v>553</v>
      </c>
      <c r="G400" s="40"/>
      <c r="H400" s="40"/>
      <c r="I400" s="154"/>
      <c r="J400" s="40"/>
      <c r="K400" s="40"/>
      <c r="L400" s="44"/>
      <c r="M400" s="258"/>
      <c r="N400" s="259"/>
      <c r="O400" s="91"/>
      <c r="P400" s="91"/>
      <c r="Q400" s="91"/>
      <c r="R400" s="91"/>
      <c r="S400" s="91"/>
      <c r="T400" s="92"/>
      <c r="U400" s="38"/>
      <c r="V400" s="38"/>
      <c r="W400" s="38"/>
      <c r="X400" s="38"/>
      <c r="Y400" s="38"/>
      <c r="Z400" s="38"/>
      <c r="AA400" s="38"/>
      <c r="AB400" s="38"/>
      <c r="AC400" s="38"/>
      <c r="AD400" s="38"/>
      <c r="AE400" s="38"/>
      <c r="AT400" s="17" t="s">
        <v>172</v>
      </c>
      <c r="AU400" s="17" t="s">
        <v>82</v>
      </c>
    </row>
    <row r="401" s="14" customFormat="1">
      <c r="A401" s="14"/>
      <c r="B401" s="271"/>
      <c r="C401" s="272"/>
      <c r="D401" s="256" t="s">
        <v>174</v>
      </c>
      <c r="E401" s="273" t="s">
        <v>1</v>
      </c>
      <c r="F401" s="274" t="s">
        <v>554</v>
      </c>
      <c r="G401" s="272"/>
      <c r="H401" s="275">
        <v>1091.229</v>
      </c>
      <c r="I401" s="276"/>
      <c r="J401" s="272"/>
      <c r="K401" s="272"/>
      <c r="L401" s="277"/>
      <c r="M401" s="278"/>
      <c r="N401" s="279"/>
      <c r="O401" s="279"/>
      <c r="P401" s="279"/>
      <c r="Q401" s="279"/>
      <c r="R401" s="279"/>
      <c r="S401" s="279"/>
      <c r="T401" s="280"/>
      <c r="U401" s="14"/>
      <c r="V401" s="14"/>
      <c r="W401" s="14"/>
      <c r="X401" s="14"/>
      <c r="Y401" s="14"/>
      <c r="Z401" s="14"/>
      <c r="AA401" s="14"/>
      <c r="AB401" s="14"/>
      <c r="AC401" s="14"/>
      <c r="AD401" s="14"/>
      <c r="AE401" s="14"/>
      <c r="AT401" s="281" t="s">
        <v>174</v>
      </c>
      <c r="AU401" s="281" t="s">
        <v>82</v>
      </c>
      <c r="AV401" s="14" t="s">
        <v>82</v>
      </c>
      <c r="AW401" s="14" t="s">
        <v>30</v>
      </c>
      <c r="AX401" s="14" t="s">
        <v>80</v>
      </c>
      <c r="AY401" s="281" t="s">
        <v>161</v>
      </c>
    </row>
    <row r="402" s="2" customFormat="1" ht="24" customHeight="1">
      <c r="A402" s="38"/>
      <c r="B402" s="39"/>
      <c r="C402" s="243" t="s">
        <v>555</v>
      </c>
      <c r="D402" s="243" t="s">
        <v>163</v>
      </c>
      <c r="E402" s="244" t="s">
        <v>556</v>
      </c>
      <c r="F402" s="245" t="s">
        <v>557</v>
      </c>
      <c r="G402" s="246" t="s">
        <v>183</v>
      </c>
      <c r="H402" s="247">
        <v>43649.160000000003</v>
      </c>
      <c r="I402" s="248"/>
      <c r="J402" s="249">
        <f>ROUND(I402*H402,2)</f>
        <v>0</v>
      </c>
      <c r="K402" s="245" t="s">
        <v>167</v>
      </c>
      <c r="L402" s="44"/>
      <c r="M402" s="250" t="s">
        <v>1</v>
      </c>
      <c r="N402" s="251" t="s">
        <v>38</v>
      </c>
      <c r="O402" s="91"/>
      <c r="P402" s="252">
        <f>O402*H402</f>
        <v>0</v>
      </c>
      <c r="Q402" s="252">
        <v>0</v>
      </c>
      <c r="R402" s="252">
        <f>Q402*H402</f>
        <v>0</v>
      </c>
      <c r="S402" s="252">
        <v>0</v>
      </c>
      <c r="T402" s="253">
        <f>S402*H402</f>
        <v>0</v>
      </c>
      <c r="U402" s="38"/>
      <c r="V402" s="38"/>
      <c r="W402" s="38"/>
      <c r="X402" s="38"/>
      <c r="Y402" s="38"/>
      <c r="Z402" s="38"/>
      <c r="AA402" s="38"/>
      <c r="AB402" s="38"/>
      <c r="AC402" s="38"/>
      <c r="AD402" s="38"/>
      <c r="AE402" s="38"/>
      <c r="AR402" s="254" t="s">
        <v>168</v>
      </c>
      <c r="AT402" s="254" t="s">
        <v>163</v>
      </c>
      <c r="AU402" s="254" t="s">
        <v>82</v>
      </c>
      <c r="AY402" s="17" t="s">
        <v>161</v>
      </c>
      <c r="BE402" s="255">
        <f>IF(N402="základní",J402,0)</f>
        <v>0</v>
      </c>
      <c r="BF402" s="255">
        <f>IF(N402="snížená",J402,0)</f>
        <v>0</v>
      </c>
      <c r="BG402" s="255">
        <f>IF(N402="zákl. přenesená",J402,0)</f>
        <v>0</v>
      </c>
      <c r="BH402" s="255">
        <f>IF(N402="sníž. přenesená",J402,0)</f>
        <v>0</v>
      </c>
      <c r="BI402" s="255">
        <f>IF(N402="nulová",J402,0)</f>
        <v>0</v>
      </c>
      <c r="BJ402" s="17" t="s">
        <v>80</v>
      </c>
      <c r="BK402" s="255">
        <f>ROUND(I402*H402,2)</f>
        <v>0</v>
      </c>
      <c r="BL402" s="17" t="s">
        <v>168</v>
      </c>
      <c r="BM402" s="254" t="s">
        <v>558</v>
      </c>
    </row>
    <row r="403" s="2" customFormat="1">
      <c r="A403" s="38"/>
      <c r="B403" s="39"/>
      <c r="C403" s="40"/>
      <c r="D403" s="256" t="s">
        <v>170</v>
      </c>
      <c r="E403" s="40"/>
      <c r="F403" s="257" t="s">
        <v>559</v>
      </c>
      <c r="G403" s="40"/>
      <c r="H403" s="40"/>
      <c r="I403" s="154"/>
      <c r="J403" s="40"/>
      <c r="K403" s="40"/>
      <c r="L403" s="44"/>
      <c r="M403" s="258"/>
      <c r="N403" s="259"/>
      <c r="O403" s="91"/>
      <c r="P403" s="91"/>
      <c r="Q403" s="91"/>
      <c r="R403" s="91"/>
      <c r="S403" s="91"/>
      <c r="T403" s="92"/>
      <c r="U403" s="38"/>
      <c r="V403" s="38"/>
      <c r="W403" s="38"/>
      <c r="X403" s="38"/>
      <c r="Y403" s="38"/>
      <c r="Z403" s="38"/>
      <c r="AA403" s="38"/>
      <c r="AB403" s="38"/>
      <c r="AC403" s="38"/>
      <c r="AD403" s="38"/>
      <c r="AE403" s="38"/>
      <c r="AT403" s="17" t="s">
        <v>170</v>
      </c>
      <c r="AU403" s="17" t="s">
        <v>82</v>
      </c>
    </row>
    <row r="404" s="2" customFormat="1">
      <c r="A404" s="38"/>
      <c r="B404" s="39"/>
      <c r="C404" s="40"/>
      <c r="D404" s="256" t="s">
        <v>172</v>
      </c>
      <c r="E404" s="40"/>
      <c r="F404" s="260" t="s">
        <v>553</v>
      </c>
      <c r="G404" s="40"/>
      <c r="H404" s="40"/>
      <c r="I404" s="154"/>
      <c r="J404" s="40"/>
      <c r="K404" s="40"/>
      <c r="L404" s="44"/>
      <c r="M404" s="258"/>
      <c r="N404" s="259"/>
      <c r="O404" s="91"/>
      <c r="P404" s="91"/>
      <c r="Q404" s="91"/>
      <c r="R404" s="91"/>
      <c r="S404" s="91"/>
      <c r="T404" s="92"/>
      <c r="U404" s="38"/>
      <c r="V404" s="38"/>
      <c r="W404" s="38"/>
      <c r="X404" s="38"/>
      <c r="Y404" s="38"/>
      <c r="Z404" s="38"/>
      <c r="AA404" s="38"/>
      <c r="AB404" s="38"/>
      <c r="AC404" s="38"/>
      <c r="AD404" s="38"/>
      <c r="AE404" s="38"/>
      <c r="AT404" s="17" t="s">
        <v>172</v>
      </c>
      <c r="AU404" s="17" t="s">
        <v>82</v>
      </c>
    </row>
    <row r="405" s="14" customFormat="1">
      <c r="A405" s="14"/>
      <c r="B405" s="271"/>
      <c r="C405" s="272"/>
      <c r="D405" s="256" t="s">
        <v>174</v>
      </c>
      <c r="E405" s="273" t="s">
        <v>1</v>
      </c>
      <c r="F405" s="274" t="s">
        <v>560</v>
      </c>
      <c r="G405" s="272"/>
      <c r="H405" s="275">
        <v>43649.160000000003</v>
      </c>
      <c r="I405" s="276"/>
      <c r="J405" s="272"/>
      <c r="K405" s="272"/>
      <c r="L405" s="277"/>
      <c r="M405" s="278"/>
      <c r="N405" s="279"/>
      <c r="O405" s="279"/>
      <c r="P405" s="279"/>
      <c r="Q405" s="279"/>
      <c r="R405" s="279"/>
      <c r="S405" s="279"/>
      <c r="T405" s="280"/>
      <c r="U405" s="14"/>
      <c r="V405" s="14"/>
      <c r="W405" s="14"/>
      <c r="X405" s="14"/>
      <c r="Y405" s="14"/>
      <c r="Z405" s="14"/>
      <c r="AA405" s="14"/>
      <c r="AB405" s="14"/>
      <c r="AC405" s="14"/>
      <c r="AD405" s="14"/>
      <c r="AE405" s="14"/>
      <c r="AT405" s="281" t="s">
        <v>174</v>
      </c>
      <c r="AU405" s="281" t="s">
        <v>82</v>
      </c>
      <c r="AV405" s="14" t="s">
        <v>82</v>
      </c>
      <c r="AW405" s="14" t="s">
        <v>30</v>
      </c>
      <c r="AX405" s="14" t="s">
        <v>80</v>
      </c>
      <c r="AY405" s="281" t="s">
        <v>161</v>
      </c>
    </row>
    <row r="406" s="2" customFormat="1" ht="24" customHeight="1">
      <c r="A406" s="38"/>
      <c r="B406" s="39"/>
      <c r="C406" s="243" t="s">
        <v>561</v>
      </c>
      <c r="D406" s="243" t="s">
        <v>163</v>
      </c>
      <c r="E406" s="244" t="s">
        <v>562</v>
      </c>
      <c r="F406" s="245" t="s">
        <v>563</v>
      </c>
      <c r="G406" s="246" t="s">
        <v>183</v>
      </c>
      <c r="H406" s="247">
        <v>1091.229</v>
      </c>
      <c r="I406" s="248"/>
      <c r="J406" s="249">
        <f>ROUND(I406*H406,2)</f>
        <v>0</v>
      </c>
      <c r="K406" s="245" t="s">
        <v>167</v>
      </c>
      <c r="L406" s="44"/>
      <c r="M406" s="250" t="s">
        <v>1</v>
      </c>
      <c r="N406" s="251" t="s">
        <v>38</v>
      </c>
      <c r="O406" s="91"/>
      <c r="P406" s="252">
        <f>O406*H406</f>
        <v>0</v>
      </c>
      <c r="Q406" s="252">
        <v>0</v>
      </c>
      <c r="R406" s="252">
        <f>Q406*H406</f>
        <v>0</v>
      </c>
      <c r="S406" s="252">
        <v>0</v>
      </c>
      <c r="T406" s="253">
        <f>S406*H406</f>
        <v>0</v>
      </c>
      <c r="U406" s="38"/>
      <c r="V406" s="38"/>
      <c r="W406" s="38"/>
      <c r="X406" s="38"/>
      <c r="Y406" s="38"/>
      <c r="Z406" s="38"/>
      <c r="AA406" s="38"/>
      <c r="AB406" s="38"/>
      <c r="AC406" s="38"/>
      <c r="AD406" s="38"/>
      <c r="AE406" s="38"/>
      <c r="AR406" s="254" t="s">
        <v>168</v>
      </c>
      <c r="AT406" s="254" t="s">
        <v>163</v>
      </c>
      <c r="AU406" s="254" t="s">
        <v>82</v>
      </c>
      <c r="AY406" s="17" t="s">
        <v>161</v>
      </c>
      <c r="BE406" s="255">
        <f>IF(N406="základní",J406,0)</f>
        <v>0</v>
      </c>
      <c r="BF406" s="255">
        <f>IF(N406="snížená",J406,0)</f>
        <v>0</v>
      </c>
      <c r="BG406" s="255">
        <f>IF(N406="zákl. přenesená",J406,0)</f>
        <v>0</v>
      </c>
      <c r="BH406" s="255">
        <f>IF(N406="sníž. přenesená",J406,0)</f>
        <v>0</v>
      </c>
      <c r="BI406" s="255">
        <f>IF(N406="nulová",J406,0)</f>
        <v>0</v>
      </c>
      <c r="BJ406" s="17" t="s">
        <v>80</v>
      </c>
      <c r="BK406" s="255">
        <f>ROUND(I406*H406,2)</f>
        <v>0</v>
      </c>
      <c r="BL406" s="17" t="s">
        <v>168</v>
      </c>
      <c r="BM406" s="254" t="s">
        <v>564</v>
      </c>
    </row>
    <row r="407" s="2" customFormat="1">
      <c r="A407" s="38"/>
      <c r="B407" s="39"/>
      <c r="C407" s="40"/>
      <c r="D407" s="256" t="s">
        <v>170</v>
      </c>
      <c r="E407" s="40"/>
      <c r="F407" s="257" t="s">
        <v>565</v>
      </c>
      <c r="G407" s="40"/>
      <c r="H407" s="40"/>
      <c r="I407" s="154"/>
      <c r="J407" s="40"/>
      <c r="K407" s="40"/>
      <c r="L407" s="44"/>
      <c r="M407" s="258"/>
      <c r="N407" s="259"/>
      <c r="O407" s="91"/>
      <c r="P407" s="91"/>
      <c r="Q407" s="91"/>
      <c r="R407" s="91"/>
      <c r="S407" s="91"/>
      <c r="T407" s="92"/>
      <c r="U407" s="38"/>
      <c r="V407" s="38"/>
      <c r="W407" s="38"/>
      <c r="X407" s="38"/>
      <c r="Y407" s="38"/>
      <c r="Z407" s="38"/>
      <c r="AA407" s="38"/>
      <c r="AB407" s="38"/>
      <c r="AC407" s="38"/>
      <c r="AD407" s="38"/>
      <c r="AE407" s="38"/>
      <c r="AT407" s="17" t="s">
        <v>170</v>
      </c>
      <c r="AU407" s="17" t="s">
        <v>82</v>
      </c>
    </row>
    <row r="408" s="2" customFormat="1">
      <c r="A408" s="38"/>
      <c r="B408" s="39"/>
      <c r="C408" s="40"/>
      <c r="D408" s="256" t="s">
        <v>172</v>
      </c>
      <c r="E408" s="40"/>
      <c r="F408" s="260" t="s">
        <v>566</v>
      </c>
      <c r="G408" s="40"/>
      <c r="H408" s="40"/>
      <c r="I408" s="154"/>
      <c r="J408" s="40"/>
      <c r="K408" s="40"/>
      <c r="L408" s="44"/>
      <c r="M408" s="258"/>
      <c r="N408" s="259"/>
      <c r="O408" s="91"/>
      <c r="P408" s="91"/>
      <c r="Q408" s="91"/>
      <c r="R408" s="91"/>
      <c r="S408" s="91"/>
      <c r="T408" s="92"/>
      <c r="U408" s="38"/>
      <c r="V408" s="38"/>
      <c r="W408" s="38"/>
      <c r="X408" s="38"/>
      <c r="Y408" s="38"/>
      <c r="Z408" s="38"/>
      <c r="AA408" s="38"/>
      <c r="AB408" s="38"/>
      <c r="AC408" s="38"/>
      <c r="AD408" s="38"/>
      <c r="AE408" s="38"/>
      <c r="AT408" s="17" t="s">
        <v>172</v>
      </c>
      <c r="AU408" s="17" t="s">
        <v>82</v>
      </c>
    </row>
    <row r="409" s="14" customFormat="1">
      <c r="A409" s="14"/>
      <c r="B409" s="271"/>
      <c r="C409" s="272"/>
      <c r="D409" s="256" t="s">
        <v>174</v>
      </c>
      <c r="E409" s="273" t="s">
        <v>1</v>
      </c>
      <c r="F409" s="274" t="s">
        <v>554</v>
      </c>
      <c r="G409" s="272"/>
      <c r="H409" s="275">
        <v>1091.229</v>
      </c>
      <c r="I409" s="276"/>
      <c r="J409" s="272"/>
      <c r="K409" s="272"/>
      <c r="L409" s="277"/>
      <c r="M409" s="278"/>
      <c r="N409" s="279"/>
      <c r="O409" s="279"/>
      <c r="P409" s="279"/>
      <c r="Q409" s="279"/>
      <c r="R409" s="279"/>
      <c r="S409" s="279"/>
      <c r="T409" s="280"/>
      <c r="U409" s="14"/>
      <c r="V409" s="14"/>
      <c r="W409" s="14"/>
      <c r="X409" s="14"/>
      <c r="Y409" s="14"/>
      <c r="Z409" s="14"/>
      <c r="AA409" s="14"/>
      <c r="AB409" s="14"/>
      <c r="AC409" s="14"/>
      <c r="AD409" s="14"/>
      <c r="AE409" s="14"/>
      <c r="AT409" s="281" t="s">
        <v>174</v>
      </c>
      <c r="AU409" s="281" t="s">
        <v>82</v>
      </c>
      <c r="AV409" s="14" t="s">
        <v>82</v>
      </c>
      <c r="AW409" s="14" t="s">
        <v>30</v>
      </c>
      <c r="AX409" s="14" t="s">
        <v>80</v>
      </c>
      <c r="AY409" s="281" t="s">
        <v>161</v>
      </c>
    </row>
    <row r="410" s="2" customFormat="1" ht="24" customHeight="1">
      <c r="A410" s="38"/>
      <c r="B410" s="39"/>
      <c r="C410" s="243" t="s">
        <v>567</v>
      </c>
      <c r="D410" s="243" t="s">
        <v>163</v>
      </c>
      <c r="E410" s="244" t="s">
        <v>568</v>
      </c>
      <c r="F410" s="245" t="s">
        <v>569</v>
      </c>
      <c r="G410" s="246" t="s">
        <v>191</v>
      </c>
      <c r="H410" s="247">
        <v>66</v>
      </c>
      <c r="I410" s="248"/>
      <c r="J410" s="249">
        <f>ROUND(I410*H410,2)</f>
        <v>0</v>
      </c>
      <c r="K410" s="245" t="s">
        <v>167</v>
      </c>
      <c r="L410" s="44"/>
      <c r="M410" s="250" t="s">
        <v>1</v>
      </c>
      <c r="N410" s="251" t="s">
        <v>38</v>
      </c>
      <c r="O410" s="91"/>
      <c r="P410" s="252">
        <f>O410*H410</f>
        <v>0</v>
      </c>
      <c r="Q410" s="252">
        <v>0</v>
      </c>
      <c r="R410" s="252">
        <f>Q410*H410</f>
        <v>0</v>
      </c>
      <c r="S410" s="252">
        <v>0.00050000000000000001</v>
      </c>
      <c r="T410" s="253">
        <f>S410*H410</f>
        <v>0.033000000000000002</v>
      </c>
      <c r="U410" s="38"/>
      <c r="V410" s="38"/>
      <c r="W410" s="38"/>
      <c r="X410" s="38"/>
      <c r="Y410" s="38"/>
      <c r="Z410" s="38"/>
      <c r="AA410" s="38"/>
      <c r="AB410" s="38"/>
      <c r="AC410" s="38"/>
      <c r="AD410" s="38"/>
      <c r="AE410" s="38"/>
      <c r="AR410" s="254" t="s">
        <v>168</v>
      </c>
      <c r="AT410" s="254" t="s">
        <v>163</v>
      </c>
      <c r="AU410" s="254" t="s">
        <v>82</v>
      </c>
      <c r="AY410" s="17" t="s">
        <v>161</v>
      </c>
      <c r="BE410" s="255">
        <f>IF(N410="základní",J410,0)</f>
        <v>0</v>
      </c>
      <c r="BF410" s="255">
        <f>IF(N410="snížená",J410,0)</f>
        <v>0</v>
      </c>
      <c r="BG410" s="255">
        <f>IF(N410="zákl. přenesená",J410,0)</f>
        <v>0</v>
      </c>
      <c r="BH410" s="255">
        <f>IF(N410="sníž. přenesená",J410,0)</f>
        <v>0</v>
      </c>
      <c r="BI410" s="255">
        <f>IF(N410="nulová",J410,0)</f>
        <v>0</v>
      </c>
      <c r="BJ410" s="17" t="s">
        <v>80</v>
      </c>
      <c r="BK410" s="255">
        <f>ROUND(I410*H410,2)</f>
        <v>0</v>
      </c>
      <c r="BL410" s="17" t="s">
        <v>168</v>
      </c>
      <c r="BM410" s="254" t="s">
        <v>570</v>
      </c>
    </row>
    <row r="411" s="2" customFormat="1">
      <c r="A411" s="38"/>
      <c r="B411" s="39"/>
      <c r="C411" s="40"/>
      <c r="D411" s="256" t="s">
        <v>170</v>
      </c>
      <c r="E411" s="40"/>
      <c r="F411" s="257" t="s">
        <v>571</v>
      </c>
      <c r="G411" s="40"/>
      <c r="H411" s="40"/>
      <c r="I411" s="154"/>
      <c r="J411" s="40"/>
      <c r="K411" s="40"/>
      <c r="L411" s="44"/>
      <c r="M411" s="258"/>
      <c r="N411" s="259"/>
      <c r="O411" s="91"/>
      <c r="P411" s="91"/>
      <c r="Q411" s="91"/>
      <c r="R411" s="91"/>
      <c r="S411" s="91"/>
      <c r="T411" s="92"/>
      <c r="U411" s="38"/>
      <c r="V411" s="38"/>
      <c r="W411" s="38"/>
      <c r="X411" s="38"/>
      <c r="Y411" s="38"/>
      <c r="Z411" s="38"/>
      <c r="AA411" s="38"/>
      <c r="AB411" s="38"/>
      <c r="AC411" s="38"/>
      <c r="AD411" s="38"/>
      <c r="AE411" s="38"/>
      <c r="AT411" s="17" t="s">
        <v>170</v>
      </c>
      <c r="AU411" s="17" t="s">
        <v>82</v>
      </c>
    </row>
    <row r="412" s="2" customFormat="1">
      <c r="A412" s="38"/>
      <c r="B412" s="39"/>
      <c r="C412" s="40"/>
      <c r="D412" s="256" t="s">
        <v>172</v>
      </c>
      <c r="E412" s="40"/>
      <c r="F412" s="260" t="s">
        <v>572</v>
      </c>
      <c r="G412" s="40"/>
      <c r="H412" s="40"/>
      <c r="I412" s="154"/>
      <c r="J412" s="40"/>
      <c r="K412" s="40"/>
      <c r="L412" s="44"/>
      <c r="M412" s="258"/>
      <c r="N412" s="259"/>
      <c r="O412" s="91"/>
      <c r="P412" s="91"/>
      <c r="Q412" s="91"/>
      <c r="R412" s="91"/>
      <c r="S412" s="91"/>
      <c r="T412" s="92"/>
      <c r="U412" s="38"/>
      <c r="V412" s="38"/>
      <c r="W412" s="38"/>
      <c r="X412" s="38"/>
      <c r="Y412" s="38"/>
      <c r="Z412" s="38"/>
      <c r="AA412" s="38"/>
      <c r="AB412" s="38"/>
      <c r="AC412" s="38"/>
      <c r="AD412" s="38"/>
      <c r="AE412" s="38"/>
      <c r="AT412" s="17" t="s">
        <v>172</v>
      </c>
      <c r="AU412" s="17" t="s">
        <v>82</v>
      </c>
    </row>
    <row r="413" s="13" customFormat="1">
      <c r="A413" s="13"/>
      <c r="B413" s="261"/>
      <c r="C413" s="262"/>
      <c r="D413" s="256" t="s">
        <v>174</v>
      </c>
      <c r="E413" s="263" t="s">
        <v>1</v>
      </c>
      <c r="F413" s="264" t="s">
        <v>573</v>
      </c>
      <c r="G413" s="262"/>
      <c r="H413" s="263" t="s">
        <v>1</v>
      </c>
      <c r="I413" s="265"/>
      <c r="J413" s="262"/>
      <c r="K413" s="262"/>
      <c r="L413" s="266"/>
      <c r="M413" s="267"/>
      <c r="N413" s="268"/>
      <c r="O413" s="268"/>
      <c r="P413" s="268"/>
      <c r="Q413" s="268"/>
      <c r="R413" s="268"/>
      <c r="S413" s="268"/>
      <c r="T413" s="269"/>
      <c r="U413" s="13"/>
      <c r="V413" s="13"/>
      <c r="W413" s="13"/>
      <c r="X413" s="13"/>
      <c r="Y413" s="13"/>
      <c r="Z413" s="13"/>
      <c r="AA413" s="13"/>
      <c r="AB413" s="13"/>
      <c r="AC413" s="13"/>
      <c r="AD413" s="13"/>
      <c r="AE413" s="13"/>
      <c r="AT413" s="270" t="s">
        <v>174</v>
      </c>
      <c r="AU413" s="270" t="s">
        <v>82</v>
      </c>
      <c r="AV413" s="13" t="s">
        <v>80</v>
      </c>
      <c r="AW413" s="13" t="s">
        <v>30</v>
      </c>
      <c r="AX413" s="13" t="s">
        <v>73</v>
      </c>
      <c r="AY413" s="270" t="s">
        <v>161</v>
      </c>
    </row>
    <row r="414" s="14" customFormat="1">
      <c r="A414" s="14"/>
      <c r="B414" s="271"/>
      <c r="C414" s="272"/>
      <c r="D414" s="256" t="s">
        <v>174</v>
      </c>
      <c r="E414" s="273" t="s">
        <v>1</v>
      </c>
      <c r="F414" s="274" t="s">
        <v>574</v>
      </c>
      <c r="G414" s="272"/>
      <c r="H414" s="275">
        <v>66</v>
      </c>
      <c r="I414" s="276"/>
      <c r="J414" s="272"/>
      <c r="K414" s="272"/>
      <c r="L414" s="277"/>
      <c r="M414" s="278"/>
      <c r="N414" s="279"/>
      <c r="O414" s="279"/>
      <c r="P414" s="279"/>
      <c r="Q414" s="279"/>
      <c r="R414" s="279"/>
      <c r="S414" s="279"/>
      <c r="T414" s="280"/>
      <c r="U414" s="14"/>
      <c r="V414" s="14"/>
      <c r="W414" s="14"/>
      <c r="X414" s="14"/>
      <c r="Y414" s="14"/>
      <c r="Z414" s="14"/>
      <c r="AA414" s="14"/>
      <c r="AB414" s="14"/>
      <c r="AC414" s="14"/>
      <c r="AD414" s="14"/>
      <c r="AE414" s="14"/>
      <c r="AT414" s="281" t="s">
        <v>174</v>
      </c>
      <c r="AU414" s="281" t="s">
        <v>82</v>
      </c>
      <c r="AV414" s="14" t="s">
        <v>82</v>
      </c>
      <c r="AW414" s="14" t="s">
        <v>30</v>
      </c>
      <c r="AX414" s="14" t="s">
        <v>73</v>
      </c>
      <c r="AY414" s="281" t="s">
        <v>161</v>
      </c>
    </row>
    <row r="415" s="15" customFormat="1">
      <c r="A415" s="15"/>
      <c r="B415" s="282"/>
      <c r="C415" s="283"/>
      <c r="D415" s="256" t="s">
        <v>174</v>
      </c>
      <c r="E415" s="284" t="s">
        <v>1</v>
      </c>
      <c r="F415" s="285" t="s">
        <v>180</v>
      </c>
      <c r="G415" s="283"/>
      <c r="H415" s="286">
        <v>66</v>
      </c>
      <c r="I415" s="287"/>
      <c r="J415" s="283"/>
      <c r="K415" s="283"/>
      <c r="L415" s="288"/>
      <c r="M415" s="289"/>
      <c r="N415" s="290"/>
      <c r="O415" s="290"/>
      <c r="P415" s="290"/>
      <c r="Q415" s="290"/>
      <c r="R415" s="290"/>
      <c r="S415" s="290"/>
      <c r="T415" s="291"/>
      <c r="U415" s="15"/>
      <c r="V415" s="15"/>
      <c r="W415" s="15"/>
      <c r="X415" s="15"/>
      <c r="Y415" s="15"/>
      <c r="Z415" s="15"/>
      <c r="AA415" s="15"/>
      <c r="AB415" s="15"/>
      <c r="AC415" s="15"/>
      <c r="AD415" s="15"/>
      <c r="AE415" s="15"/>
      <c r="AT415" s="292" t="s">
        <v>174</v>
      </c>
      <c r="AU415" s="292" t="s">
        <v>82</v>
      </c>
      <c r="AV415" s="15" t="s">
        <v>168</v>
      </c>
      <c r="AW415" s="15" t="s">
        <v>30</v>
      </c>
      <c r="AX415" s="15" t="s">
        <v>80</v>
      </c>
      <c r="AY415" s="292" t="s">
        <v>161</v>
      </c>
    </row>
    <row r="416" s="2" customFormat="1" ht="16.5" customHeight="1">
      <c r="A416" s="38"/>
      <c r="B416" s="39"/>
      <c r="C416" s="243" t="s">
        <v>575</v>
      </c>
      <c r="D416" s="243" t="s">
        <v>163</v>
      </c>
      <c r="E416" s="244" t="s">
        <v>576</v>
      </c>
      <c r="F416" s="245" t="s">
        <v>577</v>
      </c>
      <c r="G416" s="246" t="s">
        <v>517</v>
      </c>
      <c r="H416" s="247">
        <v>84</v>
      </c>
      <c r="I416" s="248"/>
      <c r="J416" s="249">
        <f>ROUND(I416*H416,2)</f>
        <v>0</v>
      </c>
      <c r="K416" s="245" t="s">
        <v>167</v>
      </c>
      <c r="L416" s="44"/>
      <c r="M416" s="250" t="s">
        <v>1</v>
      </c>
      <c r="N416" s="251" t="s">
        <v>38</v>
      </c>
      <c r="O416" s="91"/>
      <c r="P416" s="252">
        <f>O416*H416</f>
        <v>0</v>
      </c>
      <c r="Q416" s="252">
        <v>0.00029</v>
      </c>
      <c r="R416" s="252">
        <f>Q416*H416</f>
        <v>0.02436</v>
      </c>
      <c r="S416" s="252">
        <v>0</v>
      </c>
      <c r="T416" s="253">
        <f>S416*H416</f>
        <v>0</v>
      </c>
      <c r="U416" s="38"/>
      <c r="V416" s="38"/>
      <c r="W416" s="38"/>
      <c r="X416" s="38"/>
      <c r="Y416" s="38"/>
      <c r="Z416" s="38"/>
      <c r="AA416" s="38"/>
      <c r="AB416" s="38"/>
      <c r="AC416" s="38"/>
      <c r="AD416" s="38"/>
      <c r="AE416" s="38"/>
      <c r="AR416" s="254" t="s">
        <v>168</v>
      </c>
      <c r="AT416" s="254" t="s">
        <v>163</v>
      </c>
      <c r="AU416" s="254" t="s">
        <v>82</v>
      </c>
      <c r="AY416" s="17" t="s">
        <v>161</v>
      </c>
      <c r="BE416" s="255">
        <f>IF(N416="základní",J416,0)</f>
        <v>0</v>
      </c>
      <c r="BF416" s="255">
        <f>IF(N416="snížená",J416,0)</f>
        <v>0</v>
      </c>
      <c r="BG416" s="255">
        <f>IF(N416="zákl. přenesená",J416,0)</f>
        <v>0</v>
      </c>
      <c r="BH416" s="255">
        <f>IF(N416="sníž. přenesená",J416,0)</f>
        <v>0</v>
      </c>
      <c r="BI416" s="255">
        <f>IF(N416="nulová",J416,0)</f>
        <v>0</v>
      </c>
      <c r="BJ416" s="17" t="s">
        <v>80</v>
      </c>
      <c r="BK416" s="255">
        <f>ROUND(I416*H416,2)</f>
        <v>0</v>
      </c>
      <c r="BL416" s="17" t="s">
        <v>168</v>
      </c>
      <c r="BM416" s="254" t="s">
        <v>578</v>
      </c>
    </row>
    <row r="417" s="2" customFormat="1">
      <c r="A417" s="38"/>
      <c r="B417" s="39"/>
      <c r="C417" s="40"/>
      <c r="D417" s="256" t="s">
        <v>170</v>
      </c>
      <c r="E417" s="40"/>
      <c r="F417" s="257" t="s">
        <v>579</v>
      </c>
      <c r="G417" s="40"/>
      <c r="H417" s="40"/>
      <c r="I417" s="154"/>
      <c r="J417" s="40"/>
      <c r="K417" s="40"/>
      <c r="L417" s="44"/>
      <c r="M417" s="258"/>
      <c r="N417" s="259"/>
      <c r="O417" s="91"/>
      <c r="P417" s="91"/>
      <c r="Q417" s="91"/>
      <c r="R417" s="91"/>
      <c r="S417" s="91"/>
      <c r="T417" s="92"/>
      <c r="U417" s="38"/>
      <c r="V417" s="38"/>
      <c r="W417" s="38"/>
      <c r="X417" s="38"/>
      <c r="Y417" s="38"/>
      <c r="Z417" s="38"/>
      <c r="AA417" s="38"/>
      <c r="AB417" s="38"/>
      <c r="AC417" s="38"/>
      <c r="AD417" s="38"/>
      <c r="AE417" s="38"/>
      <c r="AT417" s="17" t="s">
        <v>170</v>
      </c>
      <c r="AU417" s="17" t="s">
        <v>82</v>
      </c>
    </row>
    <row r="418" s="2" customFormat="1">
      <c r="A418" s="38"/>
      <c r="B418" s="39"/>
      <c r="C418" s="40"/>
      <c r="D418" s="256" t="s">
        <v>172</v>
      </c>
      <c r="E418" s="40"/>
      <c r="F418" s="260" t="s">
        <v>580</v>
      </c>
      <c r="G418" s="40"/>
      <c r="H418" s="40"/>
      <c r="I418" s="154"/>
      <c r="J418" s="40"/>
      <c r="K418" s="40"/>
      <c r="L418" s="44"/>
      <c r="M418" s="258"/>
      <c r="N418" s="259"/>
      <c r="O418" s="91"/>
      <c r="P418" s="91"/>
      <c r="Q418" s="91"/>
      <c r="R418" s="91"/>
      <c r="S418" s="91"/>
      <c r="T418" s="92"/>
      <c r="U418" s="38"/>
      <c r="V418" s="38"/>
      <c r="W418" s="38"/>
      <c r="X418" s="38"/>
      <c r="Y418" s="38"/>
      <c r="Z418" s="38"/>
      <c r="AA418" s="38"/>
      <c r="AB418" s="38"/>
      <c r="AC418" s="38"/>
      <c r="AD418" s="38"/>
      <c r="AE418" s="38"/>
      <c r="AT418" s="17" t="s">
        <v>172</v>
      </c>
      <c r="AU418" s="17" t="s">
        <v>82</v>
      </c>
    </row>
    <row r="419" s="2" customFormat="1">
      <c r="A419" s="38"/>
      <c r="B419" s="39"/>
      <c r="C419" s="40"/>
      <c r="D419" s="256" t="s">
        <v>195</v>
      </c>
      <c r="E419" s="40"/>
      <c r="F419" s="260" t="s">
        <v>581</v>
      </c>
      <c r="G419" s="40"/>
      <c r="H419" s="40"/>
      <c r="I419" s="154"/>
      <c r="J419" s="40"/>
      <c r="K419" s="40"/>
      <c r="L419" s="44"/>
      <c r="M419" s="258"/>
      <c r="N419" s="259"/>
      <c r="O419" s="91"/>
      <c r="P419" s="91"/>
      <c r="Q419" s="91"/>
      <c r="R419" s="91"/>
      <c r="S419" s="91"/>
      <c r="T419" s="92"/>
      <c r="U419" s="38"/>
      <c r="V419" s="38"/>
      <c r="W419" s="38"/>
      <c r="X419" s="38"/>
      <c r="Y419" s="38"/>
      <c r="Z419" s="38"/>
      <c r="AA419" s="38"/>
      <c r="AB419" s="38"/>
      <c r="AC419" s="38"/>
      <c r="AD419" s="38"/>
      <c r="AE419" s="38"/>
      <c r="AT419" s="17" t="s">
        <v>195</v>
      </c>
      <c r="AU419" s="17" t="s">
        <v>82</v>
      </c>
    </row>
    <row r="420" s="13" customFormat="1">
      <c r="A420" s="13"/>
      <c r="B420" s="261"/>
      <c r="C420" s="262"/>
      <c r="D420" s="256" t="s">
        <v>174</v>
      </c>
      <c r="E420" s="263" t="s">
        <v>1</v>
      </c>
      <c r="F420" s="264" t="s">
        <v>582</v>
      </c>
      <c r="G420" s="262"/>
      <c r="H420" s="263" t="s">
        <v>1</v>
      </c>
      <c r="I420" s="265"/>
      <c r="J420" s="262"/>
      <c r="K420" s="262"/>
      <c r="L420" s="266"/>
      <c r="M420" s="267"/>
      <c r="N420" s="268"/>
      <c r="O420" s="268"/>
      <c r="P420" s="268"/>
      <c r="Q420" s="268"/>
      <c r="R420" s="268"/>
      <c r="S420" s="268"/>
      <c r="T420" s="269"/>
      <c r="U420" s="13"/>
      <c r="V420" s="13"/>
      <c r="W420" s="13"/>
      <c r="X420" s="13"/>
      <c r="Y420" s="13"/>
      <c r="Z420" s="13"/>
      <c r="AA420" s="13"/>
      <c r="AB420" s="13"/>
      <c r="AC420" s="13"/>
      <c r="AD420" s="13"/>
      <c r="AE420" s="13"/>
      <c r="AT420" s="270" t="s">
        <v>174</v>
      </c>
      <c r="AU420" s="270" t="s">
        <v>82</v>
      </c>
      <c r="AV420" s="13" t="s">
        <v>80</v>
      </c>
      <c r="AW420" s="13" t="s">
        <v>30</v>
      </c>
      <c r="AX420" s="13" t="s">
        <v>73</v>
      </c>
      <c r="AY420" s="270" t="s">
        <v>161</v>
      </c>
    </row>
    <row r="421" s="14" customFormat="1">
      <c r="A421" s="14"/>
      <c r="B421" s="271"/>
      <c r="C421" s="272"/>
      <c r="D421" s="256" t="s">
        <v>174</v>
      </c>
      <c r="E421" s="273" t="s">
        <v>1</v>
      </c>
      <c r="F421" s="274" t="s">
        <v>583</v>
      </c>
      <c r="G421" s="272"/>
      <c r="H421" s="275">
        <v>84</v>
      </c>
      <c r="I421" s="276"/>
      <c r="J421" s="272"/>
      <c r="K421" s="272"/>
      <c r="L421" s="277"/>
      <c r="M421" s="278"/>
      <c r="N421" s="279"/>
      <c r="O421" s="279"/>
      <c r="P421" s="279"/>
      <c r="Q421" s="279"/>
      <c r="R421" s="279"/>
      <c r="S421" s="279"/>
      <c r="T421" s="280"/>
      <c r="U421" s="14"/>
      <c r="V421" s="14"/>
      <c r="W421" s="14"/>
      <c r="X421" s="14"/>
      <c r="Y421" s="14"/>
      <c r="Z421" s="14"/>
      <c r="AA421" s="14"/>
      <c r="AB421" s="14"/>
      <c r="AC421" s="14"/>
      <c r="AD421" s="14"/>
      <c r="AE421" s="14"/>
      <c r="AT421" s="281" t="s">
        <v>174</v>
      </c>
      <c r="AU421" s="281" t="s">
        <v>82</v>
      </c>
      <c r="AV421" s="14" t="s">
        <v>82</v>
      </c>
      <c r="AW421" s="14" t="s">
        <v>30</v>
      </c>
      <c r="AX421" s="14" t="s">
        <v>80</v>
      </c>
      <c r="AY421" s="281" t="s">
        <v>161</v>
      </c>
    </row>
    <row r="422" s="2" customFormat="1" ht="24" customHeight="1">
      <c r="A422" s="38"/>
      <c r="B422" s="39"/>
      <c r="C422" s="243" t="s">
        <v>584</v>
      </c>
      <c r="D422" s="243" t="s">
        <v>163</v>
      </c>
      <c r="E422" s="244" t="s">
        <v>585</v>
      </c>
      <c r="F422" s="245" t="s">
        <v>586</v>
      </c>
      <c r="G422" s="246" t="s">
        <v>183</v>
      </c>
      <c r="H422" s="247">
        <v>14.257</v>
      </c>
      <c r="I422" s="248"/>
      <c r="J422" s="249">
        <f>ROUND(I422*H422,2)</f>
        <v>0</v>
      </c>
      <c r="K422" s="245" t="s">
        <v>167</v>
      </c>
      <c r="L422" s="44"/>
      <c r="M422" s="250" t="s">
        <v>1</v>
      </c>
      <c r="N422" s="251" t="s">
        <v>38</v>
      </c>
      <c r="O422" s="91"/>
      <c r="P422" s="252">
        <f>O422*H422</f>
        <v>0</v>
      </c>
      <c r="Q422" s="252">
        <v>0</v>
      </c>
      <c r="R422" s="252">
        <f>Q422*H422</f>
        <v>0</v>
      </c>
      <c r="S422" s="252">
        <v>2.5</v>
      </c>
      <c r="T422" s="253">
        <f>S422*H422</f>
        <v>35.642499999999998</v>
      </c>
      <c r="U422" s="38"/>
      <c r="V422" s="38"/>
      <c r="W422" s="38"/>
      <c r="X422" s="38"/>
      <c r="Y422" s="38"/>
      <c r="Z422" s="38"/>
      <c r="AA422" s="38"/>
      <c r="AB422" s="38"/>
      <c r="AC422" s="38"/>
      <c r="AD422" s="38"/>
      <c r="AE422" s="38"/>
      <c r="AR422" s="254" t="s">
        <v>168</v>
      </c>
      <c r="AT422" s="254" t="s">
        <v>163</v>
      </c>
      <c r="AU422" s="254" t="s">
        <v>82</v>
      </c>
      <c r="AY422" s="17" t="s">
        <v>161</v>
      </c>
      <c r="BE422" s="255">
        <f>IF(N422="základní",J422,0)</f>
        <v>0</v>
      </c>
      <c r="BF422" s="255">
        <f>IF(N422="snížená",J422,0)</f>
        <v>0</v>
      </c>
      <c r="BG422" s="255">
        <f>IF(N422="zákl. přenesená",J422,0)</f>
        <v>0</v>
      </c>
      <c r="BH422" s="255">
        <f>IF(N422="sníž. přenesená",J422,0)</f>
        <v>0</v>
      </c>
      <c r="BI422" s="255">
        <f>IF(N422="nulová",J422,0)</f>
        <v>0</v>
      </c>
      <c r="BJ422" s="17" t="s">
        <v>80</v>
      </c>
      <c r="BK422" s="255">
        <f>ROUND(I422*H422,2)</f>
        <v>0</v>
      </c>
      <c r="BL422" s="17" t="s">
        <v>168</v>
      </c>
      <c r="BM422" s="254" t="s">
        <v>587</v>
      </c>
    </row>
    <row r="423" s="2" customFormat="1">
      <c r="A423" s="38"/>
      <c r="B423" s="39"/>
      <c r="C423" s="40"/>
      <c r="D423" s="256" t="s">
        <v>170</v>
      </c>
      <c r="E423" s="40"/>
      <c r="F423" s="257" t="s">
        <v>588</v>
      </c>
      <c r="G423" s="40"/>
      <c r="H423" s="40"/>
      <c r="I423" s="154"/>
      <c r="J423" s="40"/>
      <c r="K423" s="40"/>
      <c r="L423" s="44"/>
      <c r="M423" s="258"/>
      <c r="N423" s="259"/>
      <c r="O423" s="91"/>
      <c r="P423" s="91"/>
      <c r="Q423" s="91"/>
      <c r="R423" s="91"/>
      <c r="S423" s="91"/>
      <c r="T423" s="92"/>
      <c r="U423" s="38"/>
      <c r="V423" s="38"/>
      <c r="W423" s="38"/>
      <c r="X423" s="38"/>
      <c r="Y423" s="38"/>
      <c r="Z423" s="38"/>
      <c r="AA423" s="38"/>
      <c r="AB423" s="38"/>
      <c r="AC423" s="38"/>
      <c r="AD423" s="38"/>
      <c r="AE423" s="38"/>
      <c r="AT423" s="17" t="s">
        <v>170</v>
      </c>
      <c r="AU423" s="17" t="s">
        <v>82</v>
      </c>
    </row>
    <row r="424" s="2" customFormat="1">
      <c r="A424" s="38"/>
      <c r="B424" s="39"/>
      <c r="C424" s="40"/>
      <c r="D424" s="256" t="s">
        <v>172</v>
      </c>
      <c r="E424" s="40"/>
      <c r="F424" s="260" t="s">
        <v>589</v>
      </c>
      <c r="G424" s="40"/>
      <c r="H424" s="40"/>
      <c r="I424" s="154"/>
      <c r="J424" s="40"/>
      <c r="K424" s="40"/>
      <c r="L424" s="44"/>
      <c r="M424" s="258"/>
      <c r="N424" s="259"/>
      <c r="O424" s="91"/>
      <c r="P424" s="91"/>
      <c r="Q424" s="91"/>
      <c r="R424" s="91"/>
      <c r="S424" s="91"/>
      <c r="T424" s="92"/>
      <c r="U424" s="38"/>
      <c r="V424" s="38"/>
      <c r="W424" s="38"/>
      <c r="X424" s="38"/>
      <c r="Y424" s="38"/>
      <c r="Z424" s="38"/>
      <c r="AA424" s="38"/>
      <c r="AB424" s="38"/>
      <c r="AC424" s="38"/>
      <c r="AD424" s="38"/>
      <c r="AE424" s="38"/>
      <c r="AT424" s="17" t="s">
        <v>172</v>
      </c>
      <c r="AU424" s="17" t="s">
        <v>82</v>
      </c>
    </row>
    <row r="425" s="14" customFormat="1">
      <c r="A425" s="14"/>
      <c r="B425" s="271"/>
      <c r="C425" s="272"/>
      <c r="D425" s="256" t="s">
        <v>174</v>
      </c>
      <c r="E425" s="273" t="s">
        <v>1</v>
      </c>
      <c r="F425" s="274" t="s">
        <v>590</v>
      </c>
      <c r="G425" s="272"/>
      <c r="H425" s="275">
        <v>10.101000000000001</v>
      </c>
      <c r="I425" s="276"/>
      <c r="J425" s="272"/>
      <c r="K425" s="272"/>
      <c r="L425" s="277"/>
      <c r="M425" s="278"/>
      <c r="N425" s="279"/>
      <c r="O425" s="279"/>
      <c r="P425" s="279"/>
      <c r="Q425" s="279"/>
      <c r="R425" s="279"/>
      <c r="S425" s="279"/>
      <c r="T425" s="280"/>
      <c r="U425" s="14"/>
      <c r="V425" s="14"/>
      <c r="W425" s="14"/>
      <c r="X425" s="14"/>
      <c r="Y425" s="14"/>
      <c r="Z425" s="14"/>
      <c r="AA425" s="14"/>
      <c r="AB425" s="14"/>
      <c r="AC425" s="14"/>
      <c r="AD425" s="14"/>
      <c r="AE425" s="14"/>
      <c r="AT425" s="281" t="s">
        <v>174</v>
      </c>
      <c r="AU425" s="281" t="s">
        <v>82</v>
      </c>
      <c r="AV425" s="14" t="s">
        <v>82</v>
      </c>
      <c r="AW425" s="14" t="s">
        <v>30</v>
      </c>
      <c r="AX425" s="14" t="s">
        <v>73</v>
      </c>
      <c r="AY425" s="281" t="s">
        <v>161</v>
      </c>
    </row>
    <row r="426" s="14" customFormat="1">
      <c r="A426" s="14"/>
      <c r="B426" s="271"/>
      <c r="C426" s="272"/>
      <c r="D426" s="256" t="s">
        <v>174</v>
      </c>
      <c r="E426" s="273" t="s">
        <v>1</v>
      </c>
      <c r="F426" s="274" t="s">
        <v>591</v>
      </c>
      <c r="G426" s="272"/>
      <c r="H426" s="275">
        <v>14.257</v>
      </c>
      <c r="I426" s="276"/>
      <c r="J426" s="272"/>
      <c r="K426" s="272"/>
      <c r="L426" s="277"/>
      <c r="M426" s="278"/>
      <c r="N426" s="279"/>
      <c r="O426" s="279"/>
      <c r="P426" s="279"/>
      <c r="Q426" s="279"/>
      <c r="R426" s="279"/>
      <c r="S426" s="279"/>
      <c r="T426" s="280"/>
      <c r="U426" s="14"/>
      <c r="V426" s="14"/>
      <c r="W426" s="14"/>
      <c r="X426" s="14"/>
      <c r="Y426" s="14"/>
      <c r="Z426" s="14"/>
      <c r="AA426" s="14"/>
      <c r="AB426" s="14"/>
      <c r="AC426" s="14"/>
      <c r="AD426" s="14"/>
      <c r="AE426" s="14"/>
      <c r="AT426" s="281" t="s">
        <v>174</v>
      </c>
      <c r="AU426" s="281" t="s">
        <v>82</v>
      </c>
      <c r="AV426" s="14" t="s">
        <v>82</v>
      </c>
      <c r="AW426" s="14" t="s">
        <v>30</v>
      </c>
      <c r="AX426" s="14" t="s">
        <v>80</v>
      </c>
      <c r="AY426" s="281" t="s">
        <v>161</v>
      </c>
    </row>
    <row r="427" s="2" customFormat="1" ht="16.5" customHeight="1">
      <c r="A427" s="38"/>
      <c r="B427" s="39"/>
      <c r="C427" s="243" t="s">
        <v>592</v>
      </c>
      <c r="D427" s="243" t="s">
        <v>163</v>
      </c>
      <c r="E427" s="244" t="s">
        <v>593</v>
      </c>
      <c r="F427" s="245" t="s">
        <v>594</v>
      </c>
      <c r="G427" s="246" t="s">
        <v>191</v>
      </c>
      <c r="H427" s="247">
        <v>48.274999999999999</v>
      </c>
      <c r="I427" s="248"/>
      <c r="J427" s="249">
        <f>ROUND(I427*H427,2)</f>
        <v>0</v>
      </c>
      <c r="K427" s="245" t="s">
        <v>167</v>
      </c>
      <c r="L427" s="44"/>
      <c r="M427" s="250" t="s">
        <v>1</v>
      </c>
      <c r="N427" s="251" t="s">
        <v>38</v>
      </c>
      <c r="O427" s="91"/>
      <c r="P427" s="252">
        <f>O427*H427</f>
        <v>0</v>
      </c>
      <c r="Q427" s="252">
        <v>0</v>
      </c>
      <c r="R427" s="252">
        <f>Q427*H427</f>
        <v>0</v>
      </c>
      <c r="S427" s="252">
        <v>0.058000000000000003</v>
      </c>
      <c r="T427" s="253">
        <f>S427*H427</f>
        <v>2.7999499999999999</v>
      </c>
      <c r="U427" s="38"/>
      <c r="V427" s="38"/>
      <c r="W427" s="38"/>
      <c r="X427" s="38"/>
      <c r="Y427" s="38"/>
      <c r="Z427" s="38"/>
      <c r="AA427" s="38"/>
      <c r="AB427" s="38"/>
      <c r="AC427" s="38"/>
      <c r="AD427" s="38"/>
      <c r="AE427" s="38"/>
      <c r="AR427" s="254" t="s">
        <v>168</v>
      </c>
      <c r="AT427" s="254" t="s">
        <v>163</v>
      </c>
      <c r="AU427" s="254" t="s">
        <v>82</v>
      </c>
      <c r="AY427" s="17" t="s">
        <v>161</v>
      </c>
      <c r="BE427" s="255">
        <f>IF(N427="základní",J427,0)</f>
        <v>0</v>
      </c>
      <c r="BF427" s="255">
        <f>IF(N427="snížená",J427,0)</f>
        <v>0</v>
      </c>
      <c r="BG427" s="255">
        <f>IF(N427="zákl. přenesená",J427,0)</f>
        <v>0</v>
      </c>
      <c r="BH427" s="255">
        <f>IF(N427="sníž. přenesená",J427,0)</f>
        <v>0</v>
      </c>
      <c r="BI427" s="255">
        <f>IF(N427="nulová",J427,0)</f>
        <v>0</v>
      </c>
      <c r="BJ427" s="17" t="s">
        <v>80</v>
      </c>
      <c r="BK427" s="255">
        <f>ROUND(I427*H427,2)</f>
        <v>0</v>
      </c>
      <c r="BL427" s="17" t="s">
        <v>168</v>
      </c>
      <c r="BM427" s="254" t="s">
        <v>595</v>
      </c>
    </row>
    <row r="428" s="2" customFormat="1">
      <c r="A428" s="38"/>
      <c r="B428" s="39"/>
      <c r="C428" s="40"/>
      <c r="D428" s="256" t="s">
        <v>170</v>
      </c>
      <c r="E428" s="40"/>
      <c r="F428" s="257" t="s">
        <v>596</v>
      </c>
      <c r="G428" s="40"/>
      <c r="H428" s="40"/>
      <c r="I428" s="154"/>
      <c r="J428" s="40"/>
      <c r="K428" s="40"/>
      <c r="L428" s="44"/>
      <c r="M428" s="258"/>
      <c r="N428" s="259"/>
      <c r="O428" s="91"/>
      <c r="P428" s="91"/>
      <c r="Q428" s="91"/>
      <c r="R428" s="91"/>
      <c r="S428" s="91"/>
      <c r="T428" s="92"/>
      <c r="U428" s="38"/>
      <c r="V428" s="38"/>
      <c r="W428" s="38"/>
      <c r="X428" s="38"/>
      <c r="Y428" s="38"/>
      <c r="Z428" s="38"/>
      <c r="AA428" s="38"/>
      <c r="AB428" s="38"/>
      <c r="AC428" s="38"/>
      <c r="AD428" s="38"/>
      <c r="AE428" s="38"/>
      <c r="AT428" s="17" t="s">
        <v>170</v>
      </c>
      <c r="AU428" s="17" t="s">
        <v>82</v>
      </c>
    </row>
    <row r="429" s="14" customFormat="1">
      <c r="A429" s="14"/>
      <c r="B429" s="271"/>
      <c r="C429" s="272"/>
      <c r="D429" s="256" t="s">
        <v>174</v>
      </c>
      <c r="E429" s="273" t="s">
        <v>1</v>
      </c>
      <c r="F429" s="274" t="s">
        <v>597</v>
      </c>
      <c r="G429" s="272"/>
      <c r="H429" s="275">
        <v>28.295000000000002</v>
      </c>
      <c r="I429" s="276"/>
      <c r="J429" s="272"/>
      <c r="K429" s="272"/>
      <c r="L429" s="277"/>
      <c r="M429" s="278"/>
      <c r="N429" s="279"/>
      <c r="O429" s="279"/>
      <c r="P429" s="279"/>
      <c r="Q429" s="279"/>
      <c r="R429" s="279"/>
      <c r="S429" s="279"/>
      <c r="T429" s="280"/>
      <c r="U429" s="14"/>
      <c r="V429" s="14"/>
      <c r="W429" s="14"/>
      <c r="X429" s="14"/>
      <c r="Y429" s="14"/>
      <c r="Z429" s="14"/>
      <c r="AA429" s="14"/>
      <c r="AB429" s="14"/>
      <c r="AC429" s="14"/>
      <c r="AD429" s="14"/>
      <c r="AE429" s="14"/>
      <c r="AT429" s="281" t="s">
        <v>174</v>
      </c>
      <c r="AU429" s="281" t="s">
        <v>82</v>
      </c>
      <c r="AV429" s="14" t="s">
        <v>82</v>
      </c>
      <c r="AW429" s="14" t="s">
        <v>30</v>
      </c>
      <c r="AX429" s="14" t="s">
        <v>73</v>
      </c>
      <c r="AY429" s="281" t="s">
        <v>161</v>
      </c>
    </row>
    <row r="430" s="14" customFormat="1">
      <c r="A430" s="14"/>
      <c r="B430" s="271"/>
      <c r="C430" s="272"/>
      <c r="D430" s="256" t="s">
        <v>174</v>
      </c>
      <c r="E430" s="273" t="s">
        <v>1</v>
      </c>
      <c r="F430" s="274" t="s">
        <v>598</v>
      </c>
      <c r="G430" s="272"/>
      <c r="H430" s="275">
        <v>48.274999999999999</v>
      </c>
      <c r="I430" s="276"/>
      <c r="J430" s="272"/>
      <c r="K430" s="272"/>
      <c r="L430" s="277"/>
      <c r="M430" s="278"/>
      <c r="N430" s="279"/>
      <c r="O430" s="279"/>
      <c r="P430" s="279"/>
      <c r="Q430" s="279"/>
      <c r="R430" s="279"/>
      <c r="S430" s="279"/>
      <c r="T430" s="280"/>
      <c r="U430" s="14"/>
      <c r="V430" s="14"/>
      <c r="W430" s="14"/>
      <c r="X430" s="14"/>
      <c r="Y430" s="14"/>
      <c r="Z430" s="14"/>
      <c r="AA430" s="14"/>
      <c r="AB430" s="14"/>
      <c r="AC430" s="14"/>
      <c r="AD430" s="14"/>
      <c r="AE430" s="14"/>
      <c r="AT430" s="281" t="s">
        <v>174</v>
      </c>
      <c r="AU430" s="281" t="s">
        <v>82</v>
      </c>
      <c r="AV430" s="14" t="s">
        <v>82</v>
      </c>
      <c r="AW430" s="14" t="s">
        <v>30</v>
      </c>
      <c r="AX430" s="14" t="s">
        <v>80</v>
      </c>
      <c r="AY430" s="281" t="s">
        <v>161</v>
      </c>
    </row>
    <row r="431" s="2" customFormat="1" ht="24" customHeight="1">
      <c r="A431" s="38"/>
      <c r="B431" s="39"/>
      <c r="C431" s="243" t="s">
        <v>599</v>
      </c>
      <c r="D431" s="243" t="s">
        <v>163</v>
      </c>
      <c r="E431" s="244" t="s">
        <v>600</v>
      </c>
      <c r="F431" s="245" t="s">
        <v>601</v>
      </c>
      <c r="G431" s="246" t="s">
        <v>166</v>
      </c>
      <c r="H431" s="247">
        <v>396.13</v>
      </c>
      <c r="I431" s="248"/>
      <c r="J431" s="249">
        <f>ROUND(I431*H431,2)</f>
        <v>0</v>
      </c>
      <c r="K431" s="245" t="s">
        <v>167</v>
      </c>
      <c r="L431" s="44"/>
      <c r="M431" s="250" t="s">
        <v>1</v>
      </c>
      <c r="N431" s="251" t="s">
        <v>38</v>
      </c>
      <c r="O431" s="91"/>
      <c r="P431" s="252">
        <f>O431*H431</f>
        <v>0</v>
      </c>
      <c r="Q431" s="252">
        <v>0.048000000000000001</v>
      </c>
      <c r="R431" s="252">
        <f>Q431*H431</f>
        <v>19.014240000000001</v>
      </c>
      <c r="S431" s="252">
        <v>0.048000000000000001</v>
      </c>
      <c r="T431" s="253">
        <f>S431*H431</f>
        <v>19.014240000000001</v>
      </c>
      <c r="U431" s="38"/>
      <c r="V431" s="38"/>
      <c r="W431" s="38"/>
      <c r="X431" s="38"/>
      <c r="Y431" s="38"/>
      <c r="Z431" s="38"/>
      <c r="AA431" s="38"/>
      <c r="AB431" s="38"/>
      <c r="AC431" s="38"/>
      <c r="AD431" s="38"/>
      <c r="AE431" s="38"/>
      <c r="AR431" s="254" t="s">
        <v>168</v>
      </c>
      <c r="AT431" s="254" t="s">
        <v>163</v>
      </c>
      <c r="AU431" s="254" t="s">
        <v>82</v>
      </c>
      <c r="AY431" s="17" t="s">
        <v>161</v>
      </c>
      <c r="BE431" s="255">
        <f>IF(N431="základní",J431,0)</f>
        <v>0</v>
      </c>
      <c r="BF431" s="255">
        <f>IF(N431="snížená",J431,0)</f>
        <v>0</v>
      </c>
      <c r="BG431" s="255">
        <f>IF(N431="zákl. přenesená",J431,0)</f>
        <v>0</v>
      </c>
      <c r="BH431" s="255">
        <f>IF(N431="sníž. přenesená",J431,0)</f>
        <v>0</v>
      </c>
      <c r="BI431" s="255">
        <f>IF(N431="nulová",J431,0)</f>
        <v>0</v>
      </c>
      <c r="BJ431" s="17" t="s">
        <v>80</v>
      </c>
      <c r="BK431" s="255">
        <f>ROUND(I431*H431,2)</f>
        <v>0</v>
      </c>
      <c r="BL431" s="17" t="s">
        <v>168</v>
      </c>
      <c r="BM431" s="254" t="s">
        <v>602</v>
      </c>
    </row>
    <row r="432" s="2" customFormat="1">
      <c r="A432" s="38"/>
      <c r="B432" s="39"/>
      <c r="C432" s="40"/>
      <c r="D432" s="256" t="s">
        <v>170</v>
      </c>
      <c r="E432" s="40"/>
      <c r="F432" s="257" t="s">
        <v>603</v>
      </c>
      <c r="G432" s="40"/>
      <c r="H432" s="40"/>
      <c r="I432" s="154"/>
      <c r="J432" s="40"/>
      <c r="K432" s="40"/>
      <c r="L432" s="44"/>
      <c r="M432" s="258"/>
      <c r="N432" s="259"/>
      <c r="O432" s="91"/>
      <c r="P432" s="91"/>
      <c r="Q432" s="91"/>
      <c r="R432" s="91"/>
      <c r="S432" s="91"/>
      <c r="T432" s="92"/>
      <c r="U432" s="38"/>
      <c r="V432" s="38"/>
      <c r="W432" s="38"/>
      <c r="X432" s="38"/>
      <c r="Y432" s="38"/>
      <c r="Z432" s="38"/>
      <c r="AA432" s="38"/>
      <c r="AB432" s="38"/>
      <c r="AC432" s="38"/>
      <c r="AD432" s="38"/>
      <c r="AE432" s="38"/>
      <c r="AT432" s="17" t="s">
        <v>170</v>
      </c>
      <c r="AU432" s="17" t="s">
        <v>82</v>
      </c>
    </row>
    <row r="433" s="2" customFormat="1">
      <c r="A433" s="38"/>
      <c r="B433" s="39"/>
      <c r="C433" s="40"/>
      <c r="D433" s="256" t="s">
        <v>172</v>
      </c>
      <c r="E433" s="40"/>
      <c r="F433" s="260" t="s">
        <v>604</v>
      </c>
      <c r="G433" s="40"/>
      <c r="H433" s="40"/>
      <c r="I433" s="154"/>
      <c r="J433" s="40"/>
      <c r="K433" s="40"/>
      <c r="L433" s="44"/>
      <c r="M433" s="258"/>
      <c r="N433" s="259"/>
      <c r="O433" s="91"/>
      <c r="P433" s="91"/>
      <c r="Q433" s="91"/>
      <c r="R433" s="91"/>
      <c r="S433" s="91"/>
      <c r="T433" s="92"/>
      <c r="U433" s="38"/>
      <c r="V433" s="38"/>
      <c r="W433" s="38"/>
      <c r="X433" s="38"/>
      <c r="Y433" s="38"/>
      <c r="Z433" s="38"/>
      <c r="AA433" s="38"/>
      <c r="AB433" s="38"/>
      <c r="AC433" s="38"/>
      <c r="AD433" s="38"/>
      <c r="AE433" s="38"/>
      <c r="AT433" s="17" t="s">
        <v>172</v>
      </c>
      <c r="AU433" s="17" t="s">
        <v>82</v>
      </c>
    </row>
    <row r="434" s="14" customFormat="1">
      <c r="A434" s="14"/>
      <c r="B434" s="271"/>
      <c r="C434" s="272"/>
      <c r="D434" s="256" t="s">
        <v>174</v>
      </c>
      <c r="E434" s="273" t="s">
        <v>1</v>
      </c>
      <c r="F434" s="274" t="s">
        <v>605</v>
      </c>
      <c r="G434" s="272"/>
      <c r="H434" s="275">
        <v>41.744999999999997</v>
      </c>
      <c r="I434" s="276"/>
      <c r="J434" s="272"/>
      <c r="K434" s="272"/>
      <c r="L434" s="277"/>
      <c r="M434" s="278"/>
      <c r="N434" s="279"/>
      <c r="O434" s="279"/>
      <c r="P434" s="279"/>
      <c r="Q434" s="279"/>
      <c r="R434" s="279"/>
      <c r="S434" s="279"/>
      <c r="T434" s="280"/>
      <c r="U434" s="14"/>
      <c r="V434" s="14"/>
      <c r="W434" s="14"/>
      <c r="X434" s="14"/>
      <c r="Y434" s="14"/>
      <c r="Z434" s="14"/>
      <c r="AA434" s="14"/>
      <c r="AB434" s="14"/>
      <c r="AC434" s="14"/>
      <c r="AD434" s="14"/>
      <c r="AE434" s="14"/>
      <c r="AT434" s="281" t="s">
        <v>174</v>
      </c>
      <c r="AU434" s="281" t="s">
        <v>82</v>
      </c>
      <c r="AV434" s="14" t="s">
        <v>82</v>
      </c>
      <c r="AW434" s="14" t="s">
        <v>30</v>
      </c>
      <c r="AX434" s="14" t="s">
        <v>73</v>
      </c>
      <c r="AY434" s="281" t="s">
        <v>161</v>
      </c>
    </row>
    <row r="435" s="14" customFormat="1">
      <c r="A435" s="14"/>
      <c r="B435" s="271"/>
      <c r="C435" s="272"/>
      <c r="D435" s="256" t="s">
        <v>174</v>
      </c>
      <c r="E435" s="273" t="s">
        <v>1</v>
      </c>
      <c r="F435" s="274" t="s">
        <v>606</v>
      </c>
      <c r="G435" s="272"/>
      <c r="H435" s="275">
        <v>218.655</v>
      </c>
      <c r="I435" s="276"/>
      <c r="J435" s="272"/>
      <c r="K435" s="272"/>
      <c r="L435" s="277"/>
      <c r="M435" s="278"/>
      <c r="N435" s="279"/>
      <c r="O435" s="279"/>
      <c r="P435" s="279"/>
      <c r="Q435" s="279"/>
      <c r="R435" s="279"/>
      <c r="S435" s="279"/>
      <c r="T435" s="280"/>
      <c r="U435" s="14"/>
      <c r="V435" s="14"/>
      <c r="W435" s="14"/>
      <c r="X435" s="14"/>
      <c r="Y435" s="14"/>
      <c r="Z435" s="14"/>
      <c r="AA435" s="14"/>
      <c r="AB435" s="14"/>
      <c r="AC435" s="14"/>
      <c r="AD435" s="14"/>
      <c r="AE435" s="14"/>
      <c r="AT435" s="281" t="s">
        <v>174</v>
      </c>
      <c r="AU435" s="281" t="s">
        <v>82</v>
      </c>
      <c r="AV435" s="14" t="s">
        <v>82</v>
      </c>
      <c r="AW435" s="14" t="s">
        <v>30</v>
      </c>
      <c r="AX435" s="14" t="s">
        <v>73</v>
      </c>
      <c r="AY435" s="281" t="s">
        <v>161</v>
      </c>
    </row>
    <row r="436" s="14" customFormat="1">
      <c r="A436" s="14"/>
      <c r="B436" s="271"/>
      <c r="C436" s="272"/>
      <c r="D436" s="256" t="s">
        <v>174</v>
      </c>
      <c r="E436" s="273" t="s">
        <v>1</v>
      </c>
      <c r="F436" s="274" t="s">
        <v>607</v>
      </c>
      <c r="G436" s="272"/>
      <c r="H436" s="275">
        <v>39.506999999999998</v>
      </c>
      <c r="I436" s="276"/>
      <c r="J436" s="272"/>
      <c r="K436" s="272"/>
      <c r="L436" s="277"/>
      <c r="M436" s="278"/>
      <c r="N436" s="279"/>
      <c r="O436" s="279"/>
      <c r="P436" s="279"/>
      <c r="Q436" s="279"/>
      <c r="R436" s="279"/>
      <c r="S436" s="279"/>
      <c r="T436" s="280"/>
      <c r="U436" s="14"/>
      <c r="V436" s="14"/>
      <c r="W436" s="14"/>
      <c r="X436" s="14"/>
      <c r="Y436" s="14"/>
      <c r="Z436" s="14"/>
      <c r="AA436" s="14"/>
      <c r="AB436" s="14"/>
      <c r="AC436" s="14"/>
      <c r="AD436" s="14"/>
      <c r="AE436" s="14"/>
      <c r="AT436" s="281" t="s">
        <v>174</v>
      </c>
      <c r="AU436" s="281" t="s">
        <v>82</v>
      </c>
      <c r="AV436" s="14" t="s">
        <v>82</v>
      </c>
      <c r="AW436" s="14" t="s">
        <v>30</v>
      </c>
      <c r="AX436" s="14" t="s">
        <v>73</v>
      </c>
      <c r="AY436" s="281" t="s">
        <v>161</v>
      </c>
    </row>
    <row r="437" s="14" customFormat="1">
      <c r="A437" s="14"/>
      <c r="B437" s="271"/>
      <c r="C437" s="272"/>
      <c r="D437" s="256" t="s">
        <v>174</v>
      </c>
      <c r="E437" s="273" t="s">
        <v>1</v>
      </c>
      <c r="F437" s="274" t="s">
        <v>608</v>
      </c>
      <c r="G437" s="272"/>
      <c r="H437" s="275">
        <v>44.545999999999999</v>
      </c>
      <c r="I437" s="276"/>
      <c r="J437" s="272"/>
      <c r="K437" s="272"/>
      <c r="L437" s="277"/>
      <c r="M437" s="278"/>
      <c r="N437" s="279"/>
      <c r="O437" s="279"/>
      <c r="P437" s="279"/>
      <c r="Q437" s="279"/>
      <c r="R437" s="279"/>
      <c r="S437" s="279"/>
      <c r="T437" s="280"/>
      <c r="U437" s="14"/>
      <c r="V437" s="14"/>
      <c r="W437" s="14"/>
      <c r="X437" s="14"/>
      <c r="Y437" s="14"/>
      <c r="Z437" s="14"/>
      <c r="AA437" s="14"/>
      <c r="AB437" s="14"/>
      <c r="AC437" s="14"/>
      <c r="AD437" s="14"/>
      <c r="AE437" s="14"/>
      <c r="AT437" s="281" t="s">
        <v>174</v>
      </c>
      <c r="AU437" s="281" t="s">
        <v>82</v>
      </c>
      <c r="AV437" s="14" t="s">
        <v>82</v>
      </c>
      <c r="AW437" s="14" t="s">
        <v>30</v>
      </c>
      <c r="AX437" s="14" t="s">
        <v>73</v>
      </c>
      <c r="AY437" s="281" t="s">
        <v>161</v>
      </c>
    </row>
    <row r="438" s="14" customFormat="1">
      <c r="A438" s="14"/>
      <c r="B438" s="271"/>
      <c r="C438" s="272"/>
      <c r="D438" s="256" t="s">
        <v>174</v>
      </c>
      <c r="E438" s="273" t="s">
        <v>1</v>
      </c>
      <c r="F438" s="274" t="s">
        <v>609</v>
      </c>
      <c r="G438" s="272"/>
      <c r="H438" s="275">
        <v>51.677</v>
      </c>
      <c r="I438" s="276"/>
      <c r="J438" s="272"/>
      <c r="K438" s="272"/>
      <c r="L438" s="277"/>
      <c r="M438" s="278"/>
      <c r="N438" s="279"/>
      <c r="O438" s="279"/>
      <c r="P438" s="279"/>
      <c r="Q438" s="279"/>
      <c r="R438" s="279"/>
      <c r="S438" s="279"/>
      <c r="T438" s="280"/>
      <c r="U438" s="14"/>
      <c r="V438" s="14"/>
      <c r="W438" s="14"/>
      <c r="X438" s="14"/>
      <c r="Y438" s="14"/>
      <c r="Z438" s="14"/>
      <c r="AA438" s="14"/>
      <c r="AB438" s="14"/>
      <c r="AC438" s="14"/>
      <c r="AD438" s="14"/>
      <c r="AE438" s="14"/>
      <c r="AT438" s="281" t="s">
        <v>174</v>
      </c>
      <c r="AU438" s="281" t="s">
        <v>82</v>
      </c>
      <c r="AV438" s="14" t="s">
        <v>82</v>
      </c>
      <c r="AW438" s="14" t="s">
        <v>30</v>
      </c>
      <c r="AX438" s="14" t="s">
        <v>73</v>
      </c>
      <c r="AY438" s="281" t="s">
        <v>161</v>
      </c>
    </row>
    <row r="439" s="15" customFormat="1">
      <c r="A439" s="15"/>
      <c r="B439" s="282"/>
      <c r="C439" s="283"/>
      <c r="D439" s="256" t="s">
        <v>174</v>
      </c>
      <c r="E439" s="284" t="s">
        <v>1</v>
      </c>
      <c r="F439" s="285" t="s">
        <v>180</v>
      </c>
      <c r="G439" s="283"/>
      <c r="H439" s="286">
        <v>396.13</v>
      </c>
      <c r="I439" s="287"/>
      <c r="J439" s="283"/>
      <c r="K439" s="283"/>
      <c r="L439" s="288"/>
      <c r="M439" s="289"/>
      <c r="N439" s="290"/>
      <c r="O439" s="290"/>
      <c r="P439" s="290"/>
      <c r="Q439" s="290"/>
      <c r="R439" s="290"/>
      <c r="S439" s="290"/>
      <c r="T439" s="291"/>
      <c r="U439" s="15"/>
      <c r="V439" s="15"/>
      <c r="W439" s="15"/>
      <c r="X439" s="15"/>
      <c r="Y439" s="15"/>
      <c r="Z439" s="15"/>
      <c r="AA439" s="15"/>
      <c r="AB439" s="15"/>
      <c r="AC439" s="15"/>
      <c r="AD439" s="15"/>
      <c r="AE439" s="15"/>
      <c r="AT439" s="292" t="s">
        <v>174</v>
      </c>
      <c r="AU439" s="292" t="s">
        <v>82</v>
      </c>
      <c r="AV439" s="15" t="s">
        <v>168</v>
      </c>
      <c r="AW439" s="15" t="s">
        <v>30</v>
      </c>
      <c r="AX439" s="15" t="s">
        <v>80</v>
      </c>
      <c r="AY439" s="292" t="s">
        <v>161</v>
      </c>
    </row>
    <row r="440" s="2" customFormat="1" ht="24" customHeight="1">
      <c r="A440" s="38"/>
      <c r="B440" s="39"/>
      <c r="C440" s="243" t="s">
        <v>610</v>
      </c>
      <c r="D440" s="243" t="s">
        <v>163</v>
      </c>
      <c r="E440" s="244" t="s">
        <v>611</v>
      </c>
      <c r="F440" s="245" t="s">
        <v>612</v>
      </c>
      <c r="G440" s="246" t="s">
        <v>166</v>
      </c>
      <c r="H440" s="247">
        <v>241.13300000000001</v>
      </c>
      <c r="I440" s="248"/>
      <c r="J440" s="249">
        <f>ROUND(I440*H440,2)</f>
        <v>0</v>
      </c>
      <c r="K440" s="245" t="s">
        <v>167</v>
      </c>
      <c r="L440" s="44"/>
      <c r="M440" s="250" t="s">
        <v>1</v>
      </c>
      <c r="N440" s="251" t="s">
        <v>38</v>
      </c>
      <c r="O440" s="91"/>
      <c r="P440" s="252">
        <f>O440*H440</f>
        <v>0</v>
      </c>
      <c r="Q440" s="252">
        <v>0.048000000000000001</v>
      </c>
      <c r="R440" s="252">
        <f>Q440*H440</f>
        <v>11.574384</v>
      </c>
      <c r="S440" s="252">
        <v>0.048000000000000001</v>
      </c>
      <c r="T440" s="253">
        <f>S440*H440</f>
        <v>11.574384</v>
      </c>
      <c r="U440" s="38"/>
      <c r="V440" s="38"/>
      <c r="W440" s="38"/>
      <c r="X440" s="38"/>
      <c r="Y440" s="38"/>
      <c r="Z440" s="38"/>
      <c r="AA440" s="38"/>
      <c r="AB440" s="38"/>
      <c r="AC440" s="38"/>
      <c r="AD440" s="38"/>
      <c r="AE440" s="38"/>
      <c r="AR440" s="254" t="s">
        <v>168</v>
      </c>
      <c r="AT440" s="254" t="s">
        <v>163</v>
      </c>
      <c r="AU440" s="254" t="s">
        <v>82</v>
      </c>
      <c r="AY440" s="17" t="s">
        <v>161</v>
      </c>
      <c r="BE440" s="255">
        <f>IF(N440="základní",J440,0)</f>
        <v>0</v>
      </c>
      <c r="BF440" s="255">
        <f>IF(N440="snížená",J440,0)</f>
        <v>0</v>
      </c>
      <c r="BG440" s="255">
        <f>IF(N440="zákl. přenesená",J440,0)</f>
        <v>0</v>
      </c>
      <c r="BH440" s="255">
        <f>IF(N440="sníž. přenesená",J440,0)</f>
        <v>0</v>
      </c>
      <c r="BI440" s="255">
        <f>IF(N440="nulová",J440,0)</f>
        <v>0</v>
      </c>
      <c r="BJ440" s="17" t="s">
        <v>80</v>
      </c>
      <c r="BK440" s="255">
        <f>ROUND(I440*H440,2)</f>
        <v>0</v>
      </c>
      <c r="BL440" s="17" t="s">
        <v>168</v>
      </c>
      <c r="BM440" s="254" t="s">
        <v>613</v>
      </c>
    </row>
    <row r="441" s="2" customFormat="1">
      <c r="A441" s="38"/>
      <c r="B441" s="39"/>
      <c r="C441" s="40"/>
      <c r="D441" s="256" t="s">
        <v>170</v>
      </c>
      <c r="E441" s="40"/>
      <c r="F441" s="257" t="s">
        <v>614</v>
      </c>
      <c r="G441" s="40"/>
      <c r="H441" s="40"/>
      <c r="I441" s="154"/>
      <c r="J441" s="40"/>
      <c r="K441" s="40"/>
      <c r="L441" s="44"/>
      <c r="M441" s="258"/>
      <c r="N441" s="259"/>
      <c r="O441" s="91"/>
      <c r="P441" s="91"/>
      <c r="Q441" s="91"/>
      <c r="R441" s="91"/>
      <c r="S441" s="91"/>
      <c r="T441" s="92"/>
      <c r="U441" s="38"/>
      <c r="V441" s="38"/>
      <c r="W441" s="38"/>
      <c r="X441" s="38"/>
      <c r="Y441" s="38"/>
      <c r="Z441" s="38"/>
      <c r="AA441" s="38"/>
      <c r="AB441" s="38"/>
      <c r="AC441" s="38"/>
      <c r="AD441" s="38"/>
      <c r="AE441" s="38"/>
      <c r="AT441" s="17" t="s">
        <v>170</v>
      </c>
      <c r="AU441" s="17" t="s">
        <v>82</v>
      </c>
    </row>
    <row r="442" s="2" customFormat="1">
      <c r="A442" s="38"/>
      <c r="B442" s="39"/>
      <c r="C442" s="40"/>
      <c r="D442" s="256" t="s">
        <v>172</v>
      </c>
      <c r="E442" s="40"/>
      <c r="F442" s="260" t="s">
        <v>604</v>
      </c>
      <c r="G442" s="40"/>
      <c r="H442" s="40"/>
      <c r="I442" s="154"/>
      <c r="J442" s="40"/>
      <c r="K442" s="40"/>
      <c r="L442" s="44"/>
      <c r="M442" s="258"/>
      <c r="N442" s="259"/>
      <c r="O442" s="91"/>
      <c r="P442" s="91"/>
      <c r="Q442" s="91"/>
      <c r="R442" s="91"/>
      <c r="S442" s="91"/>
      <c r="T442" s="92"/>
      <c r="U442" s="38"/>
      <c r="V442" s="38"/>
      <c r="W442" s="38"/>
      <c r="X442" s="38"/>
      <c r="Y442" s="38"/>
      <c r="Z442" s="38"/>
      <c r="AA442" s="38"/>
      <c r="AB442" s="38"/>
      <c r="AC442" s="38"/>
      <c r="AD442" s="38"/>
      <c r="AE442" s="38"/>
      <c r="AT442" s="17" t="s">
        <v>172</v>
      </c>
      <c r="AU442" s="17" t="s">
        <v>82</v>
      </c>
    </row>
    <row r="443" s="14" customFormat="1">
      <c r="A443" s="14"/>
      <c r="B443" s="271"/>
      <c r="C443" s="272"/>
      <c r="D443" s="256" t="s">
        <v>174</v>
      </c>
      <c r="E443" s="273" t="s">
        <v>1</v>
      </c>
      <c r="F443" s="274" t="s">
        <v>615</v>
      </c>
      <c r="G443" s="272"/>
      <c r="H443" s="275">
        <v>241.13300000000001</v>
      </c>
      <c r="I443" s="276"/>
      <c r="J443" s="272"/>
      <c r="K443" s="272"/>
      <c r="L443" s="277"/>
      <c r="M443" s="278"/>
      <c r="N443" s="279"/>
      <c r="O443" s="279"/>
      <c r="P443" s="279"/>
      <c r="Q443" s="279"/>
      <c r="R443" s="279"/>
      <c r="S443" s="279"/>
      <c r="T443" s="280"/>
      <c r="U443" s="14"/>
      <c r="V443" s="14"/>
      <c r="W443" s="14"/>
      <c r="X443" s="14"/>
      <c r="Y443" s="14"/>
      <c r="Z443" s="14"/>
      <c r="AA443" s="14"/>
      <c r="AB443" s="14"/>
      <c r="AC443" s="14"/>
      <c r="AD443" s="14"/>
      <c r="AE443" s="14"/>
      <c r="AT443" s="281" t="s">
        <v>174</v>
      </c>
      <c r="AU443" s="281" t="s">
        <v>82</v>
      </c>
      <c r="AV443" s="14" t="s">
        <v>82</v>
      </c>
      <c r="AW443" s="14" t="s">
        <v>30</v>
      </c>
      <c r="AX443" s="14" t="s">
        <v>80</v>
      </c>
      <c r="AY443" s="281" t="s">
        <v>161</v>
      </c>
    </row>
    <row r="444" s="2" customFormat="1" ht="24" customHeight="1">
      <c r="A444" s="38"/>
      <c r="B444" s="39"/>
      <c r="C444" s="243" t="s">
        <v>616</v>
      </c>
      <c r="D444" s="243" t="s">
        <v>163</v>
      </c>
      <c r="E444" s="244" t="s">
        <v>617</v>
      </c>
      <c r="F444" s="245" t="s">
        <v>618</v>
      </c>
      <c r="G444" s="246" t="s">
        <v>166</v>
      </c>
      <c r="H444" s="247">
        <v>446.084</v>
      </c>
      <c r="I444" s="248"/>
      <c r="J444" s="249">
        <f>ROUND(I444*H444,2)</f>
        <v>0</v>
      </c>
      <c r="K444" s="245" t="s">
        <v>167</v>
      </c>
      <c r="L444" s="44"/>
      <c r="M444" s="250" t="s">
        <v>1</v>
      </c>
      <c r="N444" s="251" t="s">
        <v>38</v>
      </c>
      <c r="O444" s="91"/>
      <c r="P444" s="252">
        <f>O444*H444</f>
        <v>0</v>
      </c>
      <c r="Q444" s="252">
        <v>0</v>
      </c>
      <c r="R444" s="252">
        <f>Q444*H444</f>
        <v>0</v>
      </c>
      <c r="S444" s="252">
        <v>0.077899999999999997</v>
      </c>
      <c r="T444" s="253">
        <f>S444*H444</f>
        <v>34.749943600000002</v>
      </c>
      <c r="U444" s="38"/>
      <c r="V444" s="38"/>
      <c r="W444" s="38"/>
      <c r="X444" s="38"/>
      <c r="Y444" s="38"/>
      <c r="Z444" s="38"/>
      <c r="AA444" s="38"/>
      <c r="AB444" s="38"/>
      <c r="AC444" s="38"/>
      <c r="AD444" s="38"/>
      <c r="AE444" s="38"/>
      <c r="AR444" s="254" t="s">
        <v>168</v>
      </c>
      <c r="AT444" s="254" t="s">
        <v>163</v>
      </c>
      <c r="AU444" s="254" t="s">
        <v>82</v>
      </c>
      <c r="AY444" s="17" t="s">
        <v>161</v>
      </c>
      <c r="BE444" s="255">
        <f>IF(N444="základní",J444,0)</f>
        <v>0</v>
      </c>
      <c r="BF444" s="255">
        <f>IF(N444="snížená",J444,0)</f>
        <v>0</v>
      </c>
      <c r="BG444" s="255">
        <f>IF(N444="zákl. přenesená",J444,0)</f>
        <v>0</v>
      </c>
      <c r="BH444" s="255">
        <f>IF(N444="sníž. přenesená",J444,0)</f>
        <v>0</v>
      </c>
      <c r="BI444" s="255">
        <f>IF(N444="nulová",J444,0)</f>
        <v>0</v>
      </c>
      <c r="BJ444" s="17" t="s">
        <v>80</v>
      </c>
      <c r="BK444" s="255">
        <f>ROUND(I444*H444,2)</f>
        <v>0</v>
      </c>
      <c r="BL444" s="17" t="s">
        <v>168</v>
      </c>
      <c r="BM444" s="254" t="s">
        <v>619</v>
      </c>
    </row>
    <row r="445" s="2" customFormat="1">
      <c r="A445" s="38"/>
      <c r="B445" s="39"/>
      <c r="C445" s="40"/>
      <c r="D445" s="256" t="s">
        <v>170</v>
      </c>
      <c r="E445" s="40"/>
      <c r="F445" s="257" t="s">
        <v>620</v>
      </c>
      <c r="G445" s="40"/>
      <c r="H445" s="40"/>
      <c r="I445" s="154"/>
      <c r="J445" s="40"/>
      <c r="K445" s="40"/>
      <c r="L445" s="44"/>
      <c r="M445" s="258"/>
      <c r="N445" s="259"/>
      <c r="O445" s="91"/>
      <c r="P445" s="91"/>
      <c r="Q445" s="91"/>
      <c r="R445" s="91"/>
      <c r="S445" s="91"/>
      <c r="T445" s="92"/>
      <c r="U445" s="38"/>
      <c r="V445" s="38"/>
      <c r="W445" s="38"/>
      <c r="X445" s="38"/>
      <c r="Y445" s="38"/>
      <c r="Z445" s="38"/>
      <c r="AA445" s="38"/>
      <c r="AB445" s="38"/>
      <c r="AC445" s="38"/>
      <c r="AD445" s="38"/>
      <c r="AE445" s="38"/>
      <c r="AT445" s="17" t="s">
        <v>170</v>
      </c>
      <c r="AU445" s="17" t="s">
        <v>82</v>
      </c>
    </row>
    <row r="446" s="2" customFormat="1">
      <c r="A446" s="38"/>
      <c r="B446" s="39"/>
      <c r="C446" s="40"/>
      <c r="D446" s="256" t="s">
        <v>172</v>
      </c>
      <c r="E446" s="40"/>
      <c r="F446" s="260" t="s">
        <v>621</v>
      </c>
      <c r="G446" s="40"/>
      <c r="H446" s="40"/>
      <c r="I446" s="154"/>
      <c r="J446" s="40"/>
      <c r="K446" s="40"/>
      <c r="L446" s="44"/>
      <c r="M446" s="258"/>
      <c r="N446" s="259"/>
      <c r="O446" s="91"/>
      <c r="P446" s="91"/>
      <c r="Q446" s="91"/>
      <c r="R446" s="91"/>
      <c r="S446" s="91"/>
      <c r="T446" s="92"/>
      <c r="U446" s="38"/>
      <c r="V446" s="38"/>
      <c r="W446" s="38"/>
      <c r="X446" s="38"/>
      <c r="Y446" s="38"/>
      <c r="Z446" s="38"/>
      <c r="AA446" s="38"/>
      <c r="AB446" s="38"/>
      <c r="AC446" s="38"/>
      <c r="AD446" s="38"/>
      <c r="AE446" s="38"/>
      <c r="AT446" s="17" t="s">
        <v>172</v>
      </c>
      <c r="AU446" s="17" t="s">
        <v>82</v>
      </c>
    </row>
    <row r="447" s="13" customFormat="1">
      <c r="A447" s="13"/>
      <c r="B447" s="261"/>
      <c r="C447" s="262"/>
      <c r="D447" s="256" t="s">
        <v>174</v>
      </c>
      <c r="E447" s="263" t="s">
        <v>1</v>
      </c>
      <c r="F447" s="264" t="s">
        <v>622</v>
      </c>
      <c r="G447" s="262"/>
      <c r="H447" s="263" t="s">
        <v>1</v>
      </c>
      <c r="I447" s="265"/>
      <c r="J447" s="262"/>
      <c r="K447" s="262"/>
      <c r="L447" s="266"/>
      <c r="M447" s="267"/>
      <c r="N447" s="268"/>
      <c r="O447" s="268"/>
      <c r="P447" s="268"/>
      <c r="Q447" s="268"/>
      <c r="R447" s="268"/>
      <c r="S447" s="268"/>
      <c r="T447" s="269"/>
      <c r="U447" s="13"/>
      <c r="V447" s="13"/>
      <c r="W447" s="13"/>
      <c r="X447" s="13"/>
      <c r="Y447" s="13"/>
      <c r="Z447" s="13"/>
      <c r="AA447" s="13"/>
      <c r="AB447" s="13"/>
      <c r="AC447" s="13"/>
      <c r="AD447" s="13"/>
      <c r="AE447" s="13"/>
      <c r="AT447" s="270" t="s">
        <v>174</v>
      </c>
      <c r="AU447" s="270" t="s">
        <v>82</v>
      </c>
      <c r="AV447" s="13" t="s">
        <v>80</v>
      </c>
      <c r="AW447" s="13" t="s">
        <v>30</v>
      </c>
      <c r="AX447" s="13" t="s">
        <v>73</v>
      </c>
      <c r="AY447" s="270" t="s">
        <v>161</v>
      </c>
    </row>
    <row r="448" s="14" customFormat="1">
      <c r="A448" s="14"/>
      <c r="B448" s="271"/>
      <c r="C448" s="272"/>
      <c r="D448" s="256" t="s">
        <v>174</v>
      </c>
      <c r="E448" s="273" t="s">
        <v>1</v>
      </c>
      <c r="F448" s="274" t="s">
        <v>623</v>
      </c>
      <c r="G448" s="272"/>
      <c r="H448" s="275">
        <v>168.79300000000001</v>
      </c>
      <c r="I448" s="276"/>
      <c r="J448" s="272"/>
      <c r="K448" s="272"/>
      <c r="L448" s="277"/>
      <c r="M448" s="278"/>
      <c r="N448" s="279"/>
      <c r="O448" s="279"/>
      <c r="P448" s="279"/>
      <c r="Q448" s="279"/>
      <c r="R448" s="279"/>
      <c r="S448" s="279"/>
      <c r="T448" s="280"/>
      <c r="U448" s="14"/>
      <c r="V448" s="14"/>
      <c r="W448" s="14"/>
      <c r="X448" s="14"/>
      <c r="Y448" s="14"/>
      <c r="Z448" s="14"/>
      <c r="AA448" s="14"/>
      <c r="AB448" s="14"/>
      <c r="AC448" s="14"/>
      <c r="AD448" s="14"/>
      <c r="AE448" s="14"/>
      <c r="AT448" s="281" t="s">
        <v>174</v>
      </c>
      <c r="AU448" s="281" t="s">
        <v>82</v>
      </c>
      <c r="AV448" s="14" t="s">
        <v>82</v>
      </c>
      <c r="AW448" s="14" t="s">
        <v>30</v>
      </c>
      <c r="AX448" s="14" t="s">
        <v>73</v>
      </c>
      <c r="AY448" s="281" t="s">
        <v>161</v>
      </c>
    </row>
    <row r="449" s="14" customFormat="1">
      <c r="A449" s="14"/>
      <c r="B449" s="271"/>
      <c r="C449" s="272"/>
      <c r="D449" s="256" t="s">
        <v>174</v>
      </c>
      <c r="E449" s="273" t="s">
        <v>1</v>
      </c>
      <c r="F449" s="274" t="s">
        <v>624</v>
      </c>
      <c r="G449" s="272"/>
      <c r="H449" s="275">
        <v>29.222000000000001</v>
      </c>
      <c r="I449" s="276"/>
      <c r="J449" s="272"/>
      <c r="K449" s="272"/>
      <c r="L449" s="277"/>
      <c r="M449" s="278"/>
      <c r="N449" s="279"/>
      <c r="O449" s="279"/>
      <c r="P449" s="279"/>
      <c r="Q449" s="279"/>
      <c r="R449" s="279"/>
      <c r="S449" s="279"/>
      <c r="T449" s="280"/>
      <c r="U449" s="14"/>
      <c r="V449" s="14"/>
      <c r="W449" s="14"/>
      <c r="X449" s="14"/>
      <c r="Y449" s="14"/>
      <c r="Z449" s="14"/>
      <c r="AA449" s="14"/>
      <c r="AB449" s="14"/>
      <c r="AC449" s="14"/>
      <c r="AD449" s="14"/>
      <c r="AE449" s="14"/>
      <c r="AT449" s="281" t="s">
        <v>174</v>
      </c>
      <c r="AU449" s="281" t="s">
        <v>82</v>
      </c>
      <c r="AV449" s="14" t="s">
        <v>82</v>
      </c>
      <c r="AW449" s="14" t="s">
        <v>30</v>
      </c>
      <c r="AX449" s="14" t="s">
        <v>73</v>
      </c>
      <c r="AY449" s="281" t="s">
        <v>161</v>
      </c>
    </row>
    <row r="450" s="14" customFormat="1">
      <c r="A450" s="14"/>
      <c r="B450" s="271"/>
      <c r="C450" s="272"/>
      <c r="D450" s="256" t="s">
        <v>174</v>
      </c>
      <c r="E450" s="273" t="s">
        <v>1</v>
      </c>
      <c r="F450" s="274" t="s">
        <v>625</v>
      </c>
      <c r="G450" s="272"/>
      <c r="H450" s="275">
        <v>153.05799999999999</v>
      </c>
      <c r="I450" s="276"/>
      <c r="J450" s="272"/>
      <c r="K450" s="272"/>
      <c r="L450" s="277"/>
      <c r="M450" s="278"/>
      <c r="N450" s="279"/>
      <c r="O450" s="279"/>
      <c r="P450" s="279"/>
      <c r="Q450" s="279"/>
      <c r="R450" s="279"/>
      <c r="S450" s="279"/>
      <c r="T450" s="280"/>
      <c r="U450" s="14"/>
      <c r="V450" s="14"/>
      <c r="W450" s="14"/>
      <c r="X450" s="14"/>
      <c r="Y450" s="14"/>
      <c r="Z450" s="14"/>
      <c r="AA450" s="14"/>
      <c r="AB450" s="14"/>
      <c r="AC450" s="14"/>
      <c r="AD450" s="14"/>
      <c r="AE450" s="14"/>
      <c r="AT450" s="281" t="s">
        <v>174</v>
      </c>
      <c r="AU450" s="281" t="s">
        <v>82</v>
      </c>
      <c r="AV450" s="14" t="s">
        <v>82</v>
      </c>
      <c r="AW450" s="14" t="s">
        <v>30</v>
      </c>
      <c r="AX450" s="14" t="s">
        <v>73</v>
      </c>
      <c r="AY450" s="281" t="s">
        <v>161</v>
      </c>
    </row>
    <row r="451" s="14" customFormat="1">
      <c r="A451" s="14"/>
      <c r="B451" s="271"/>
      <c r="C451" s="272"/>
      <c r="D451" s="256" t="s">
        <v>174</v>
      </c>
      <c r="E451" s="273" t="s">
        <v>1</v>
      </c>
      <c r="F451" s="274" t="s">
        <v>626</v>
      </c>
      <c r="G451" s="272"/>
      <c r="H451" s="275">
        <v>27.655000000000001</v>
      </c>
      <c r="I451" s="276"/>
      <c r="J451" s="272"/>
      <c r="K451" s="272"/>
      <c r="L451" s="277"/>
      <c r="M451" s="278"/>
      <c r="N451" s="279"/>
      <c r="O451" s="279"/>
      <c r="P451" s="279"/>
      <c r="Q451" s="279"/>
      <c r="R451" s="279"/>
      <c r="S451" s="279"/>
      <c r="T451" s="280"/>
      <c r="U451" s="14"/>
      <c r="V451" s="14"/>
      <c r="W451" s="14"/>
      <c r="X451" s="14"/>
      <c r="Y451" s="14"/>
      <c r="Z451" s="14"/>
      <c r="AA451" s="14"/>
      <c r="AB451" s="14"/>
      <c r="AC451" s="14"/>
      <c r="AD451" s="14"/>
      <c r="AE451" s="14"/>
      <c r="AT451" s="281" t="s">
        <v>174</v>
      </c>
      <c r="AU451" s="281" t="s">
        <v>82</v>
      </c>
      <c r="AV451" s="14" t="s">
        <v>82</v>
      </c>
      <c r="AW451" s="14" t="s">
        <v>30</v>
      </c>
      <c r="AX451" s="14" t="s">
        <v>73</v>
      </c>
      <c r="AY451" s="281" t="s">
        <v>161</v>
      </c>
    </row>
    <row r="452" s="14" customFormat="1">
      <c r="A452" s="14"/>
      <c r="B452" s="271"/>
      <c r="C452" s="272"/>
      <c r="D452" s="256" t="s">
        <v>174</v>
      </c>
      <c r="E452" s="273" t="s">
        <v>1</v>
      </c>
      <c r="F452" s="274" t="s">
        <v>627</v>
      </c>
      <c r="G452" s="272"/>
      <c r="H452" s="275">
        <v>31.181999999999999</v>
      </c>
      <c r="I452" s="276"/>
      <c r="J452" s="272"/>
      <c r="K452" s="272"/>
      <c r="L452" s="277"/>
      <c r="M452" s="278"/>
      <c r="N452" s="279"/>
      <c r="O452" s="279"/>
      <c r="P452" s="279"/>
      <c r="Q452" s="279"/>
      <c r="R452" s="279"/>
      <c r="S452" s="279"/>
      <c r="T452" s="280"/>
      <c r="U452" s="14"/>
      <c r="V452" s="14"/>
      <c r="W452" s="14"/>
      <c r="X452" s="14"/>
      <c r="Y452" s="14"/>
      <c r="Z452" s="14"/>
      <c r="AA452" s="14"/>
      <c r="AB452" s="14"/>
      <c r="AC452" s="14"/>
      <c r="AD452" s="14"/>
      <c r="AE452" s="14"/>
      <c r="AT452" s="281" t="s">
        <v>174</v>
      </c>
      <c r="AU452" s="281" t="s">
        <v>82</v>
      </c>
      <c r="AV452" s="14" t="s">
        <v>82</v>
      </c>
      <c r="AW452" s="14" t="s">
        <v>30</v>
      </c>
      <c r="AX452" s="14" t="s">
        <v>73</v>
      </c>
      <c r="AY452" s="281" t="s">
        <v>161</v>
      </c>
    </row>
    <row r="453" s="14" customFormat="1">
      <c r="A453" s="14"/>
      <c r="B453" s="271"/>
      <c r="C453" s="272"/>
      <c r="D453" s="256" t="s">
        <v>174</v>
      </c>
      <c r="E453" s="273" t="s">
        <v>1</v>
      </c>
      <c r="F453" s="274" t="s">
        <v>628</v>
      </c>
      <c r="G453" s="272"/>
      <c r="H453" s="275">
        <v>36.173999999999999</v>
      </c>
      <c r="I453" s="276"/>
      <c r="J453" s="272"/>
      <c r="K453" s="272"/>
      <c r="L453" s="277"/>
      <c r="M453" s="278"/>
      <c r="N453" s="279"/>
      <c r="O453" s="279"/>
      <c r="P453" s="279"/>
      <c r="Q453" s="279"/>
      <c r="R453" s="279"/>
      <c r="S453" s="279"/>
      <c r="T453" s="280"/>
      <c r="U453" s="14"/>
      <c r="V453" s="14"/>
      <c r="W453" s="14"/>
      <c r="X453" s="14"/>
      <c r="Y453" s="14"/>
      <c r="Z453" s="14"/>
      <c r="AA453" s="14"/>
      <c r="AB453" s="14"/>
      <c r="AC453" s="14"/>
      <c r="AD453" s="14"/>
      <c r="AE453" s="14"/>
      <c r="AT453" s="281" t="s">
        <v>174</v>
      </c>
      <c r="AU453" s="281" t="s">
        <v>82</v>
      </c>
      <c r="AV453" s="14" t="s">
        <v>82</v>
      </c>
      <c r="AW453" s="14" t="s">
        <v>30</v>
      </c>
      <c r="AX453" s="14" t="s">
        <v>73</v>
      </c>
      <c r="AY453" s="281" t="s">
        <v>161</v>
      </c>
    </row>
    <row r="454" s="15" customFormat="1">
      <c r="A454" s="15"/>
      <c r="B454" s="282"/>
      <c r="C454" s="283"/>
      <c r="D454" s="256" t="s">
        <v>174</v>
      </c>
      <c r="E454" s="284" t="s">
        <v>1</v>
      </c>
      <c r="F454" s="285" t="s">
        <v>180</v>
      </c>
      <c r="G454" s="283"/>
      <c r="H454" s="286">
        <v>446.084</v>
      </c>
      <c r="I454" s="287"/>
      <c r="J454" s="283"/>
      <c r="K454" s="283"/>
      <c r="L454" s="288"/>
      <c r="M454" s="289"/>
      <c r="N454" s="290"/>
      <c r="O454" s="290"/>
      <c r="P454" s="290"/>
      <c r="Q454" s="290"/>
      <c r="R454" s="290"/>
      <c r="S454" s="290"/>
      <c r="T454" s="291"/>
      <c r="U454" s="15"/>
      <c r="V454" s="15"/>
      <c r="W454" s="15"/>
      <c r="X454" s="15"/>
      <c r="Y454" s="15"/>
      <c r="Z454" s="15"/>
      <c r="AA454" s="15"/>
      <c r="AB454" s="15"/>
      <c r="AC454" s="15"/>
      <c r="AD454" s="15"/>
      <c r="AE454" s="15"/>
      <c r="AT454" s="292" t="s">
        <v>174</v>
      </c>
      <c r="AU454" s="292" t="s">
        <v>82</v>
      </c>
      <c r="AV454" s="15" t="s">
        <v>168</v>
      </c>
      <c r="AW454" s="15" t="s">
        <v>30</v>
      </c>
      <c r="AX454" s="15" t="s">
        <v>80</v>
      </c>
      <c r="AY454" s="292" t="s">
        <v>161</v>
      </c>
    </row>
    <row r="455" s="2" customFormat="1" ht="24" customHeight="1">
      <c r="A455" s="38"/>
      <c r="B455" s="39"/>
      <c r="C455" s="243" t="s">
        <v>629</v>
      </c>
      <c r="D455" s="243" t="s">
        <v>163</v>
      </c>
      <c r="E455" s="244" t="s">
        <v>630</v>
      </c>
      <c r="F455" s="245" t="s">
        <v>631</v>
      </c>
      <c r="G455" s="246" t="s">
        <v>166</v>
      </c>
      <c r="H455" s="247">
        <v>58.558999999999998</v>
      </c>
      <c r="I455" s="248"/>
      <c r="J455" s="249">
        <f>ROUND(I455*H455,2)</f>
        <v>0</v>
      </c>
      <c r="K455" s="245" t="s">
        <v>167</v>
      </c>
      <c r="L455" s="44"/>
      <c r="M455" s="250" t="s">
        <v>1</v>
      </c>
      <c r="N455" s="251" t="s">
        <v>38</v>
      </c>
      <c r="O455" s="91"/>
      <c r="P455" s="252">
        <f>O455*H455</f>
        <v>0</v>
      </c>
      <c r="Q455" s="252">
        <v>0.015389999999999999</v>
      </c>
      <c r="R455" s="252">
        <f>Q455*H455</f>
        <v>0.90122300999999994</v>
      </c>
      <c r="S455" s="252">
        <v>0</v>
      </c>
      <c r="T455" s="253">
        <f>S455*H455</f>
        <v>0</v>
      </c>
      <c r="U455" s="38"/>
      <c r="V455" s="38"/>
      <c r="W455" s="38"/>
      <c r="X455" s="38"/>
      <c r="Y455" s="38"/>
      <c r="Z455" s="38"/>
      <c r="AA455" s="38"/>
      <c r="AB455" s="38"/>
      <c r="AC455" s="38"/>
      <c r="AD455" s="38"/>
      <c r="AE455" s="38"/>
      <c r="AR455" s="254" t="s">
        <v>168</v>
      </c>
      <c r="AT455" s="254" t="s">
        <v>163</v>
      </c>
      <c r="AU455" s="254" t="s">
        <v>82</v>
      </c>
      <c r="AY455" s="17" t="s">
        <v>161</v>
      </c>
      <c r="BE455" s="255">
        <f>IF(N455="základní",J455,0)</f>
        <v>0</v>
      </c>
      <c r="BF455" s="255">
        <f>IF(N455="snížená",J455,0)</f>
        <v>0</v>
      </c>
      <c r="BG455" s="255">
        <f>IF(N455="zákl. přenesená",J455,0)</f>
        <v>0</v>
      </c>
      <c r="BH455" s="255">
        <f>IF(N455="sníž. přenesená",J455,0)</f>
        <v>0</v>
      </c>
      <c r="BI455" s="255">
        <f>IF(N455="nulová",J455,0)</f>
        <v>0</v>
      </c>
      <c r="BJ455" s="17" t="s">
        <v>80</v>
      </c>
      <c r="BK455" s="255">
        <f>ROUND(I455*H455,2)</f>
        <v>0</v>
      </c>
      <c r="BL455" s="17" t="s">
        <v>168</v>
      </c>
      <c r="BM455" s="254" t="s">
        <v>632</v>
      </c>
    </row>
    <row r="456" s="2" customFormat="1">
      <c r="A456" s="38"/>
      <c r="B456" s="39"/>
      <c r="C456" s="40"/>
      <c r="D456" s="256" t="s">
        <v>170</v>
      </c>
      <c r="E456" s="40"/>
      <c r="F456" s="257" t="s">
        <v>633</v>
      </c>
      <c r="G456" s="40"/>
      <c r="H456" s="40"/>
      <c r="I456" s="154"/>
      <c r="J456" s="40"/>
      <c r="K456" s="40"/>
      <c r="L456" s="44"/>
      <c r="M456" s="258"/>
      <c r="N456" s="259"/>
      <c r="O456" s="91"/>
      <c r="P456" s="91"/>
      <c r="Q456" s="91"/>
      <c r="R456" s="91"/>
      <c r="S456" s="91"/>
      <c r="T456" s="92"/>
      <c r="U456" s="38"/>
      <c r="V456" s="38"/>
      <c r="W456" s="38"/>
      <c r="X456" s="38"/>
      <c r="Y456" s="38"/>
      <c r="Z456" s="38"/>
      <c r="AA456" s="38"/>
      <c r="AB456" s="38"/>
      <c r="AC456" s="38"/>
      <c r="AD456" s="38"/>
      <c r="AE456" s="38"/>
      <c r="AT456" s="17" t="s">
        <v>170</v>
      </c>
      <c r="AU456" s="17" t="s">
        <v>82</v>
      </c>
    </row>
    <row r="457" s="2" customFormat="1">
      <c r="A457" s="38"/>
      <c r="B457" s="39"/>
      <c r="C457" s="40"/>
      <c r="D457" s="256" t="s">
        <v>172</v>
      </c>
      <c r="E457" s="40"/>
      <c r="F457" s="260" t="s">
        <v>634</v>
      </c>
      <c r="G457" s="40"/>
      <c r="H457" s="40"/>
      <c r="I457" s="154"/>
      <c r="J457" s="40"/>
      <c r="K457" s="40"/>
      <c r="L457" s="44"/>
      <c r="M457" s="258"/>
      <c r="N457" s="259"/>
      <c r="O457" s="91"/>
      <c r="P457" s="91"/>
      <c r="Q457" s="91"/>
      <c r="R457" s="91"/>
      <c r="S457" s="91"/>
      <c r="T457" s="92"/>
      <c r="U457" s="38"/>
      <c r="V457" s="38"/>
      <c r="W457" s="38"/>
      <c r="X457" s="38"/>
      <c r="Y457" s="38"/>
      <c r="Z457" s="38"/>
      <c r="AA457" s="38"/>
      <c r="AB457" s="38"/>
      <c r="AC457" s="38"/>
      <c r="AD457" s="38"/>
      <c r="AE457" s="38"/>
      <c r="AT457" s="17" t="s">
        <v>172</v>
      </c>
      <c r="AU457" s="17" t="s">
        <v>82</v>
      </c>
    </row>
    <row r="458" s="14" customFormat="1">
      <c r="A458" s="14"/>
      <c r="B458" s="271"/>
      <c r="C458" s="272"/>
      <c r="D458" s="256" t="s">
        <v>174</v>
      </c>
      <c r="E458" s="273" t="s">
        <v>1</v>
      </c>
      <c r="F458" s="274" t="s">
        <v>635</v>
      </c>
      <c r="G458" s="272"/>
      <c r="H458" s="275">
        <v>58.558999999999998</v>
      </c>
      <c r="I458" s="276"/>
      <c r="J458" s="272"/>
      <c r="K458" s="272"/>
      <c r="L458" s="277"/>
      <c r="M458" s="278"/>
      <c r="N458" s="279"/>
      <c r="O458" s="279"/>
      <c r="P458" s="279"/>
      <c r="Q458" s="279"/>
      <c r="R458" s="279"/>
      <c r="S458" s="279"/>
      <c r="T458" s="280"/>
      <c r="U458" s="14"/>
      <c r="V458" s="14"/>
      <c r="W458" s="14"/>
      <c r="X458" s="14"/>
      <c r="Y458" s="14"/>
      <c r="Z458" s="14"/>
      <c r="AA458" s="14"/>
      <c r="AB458" s="14"/>
      <c r="AC458" s="14"/>
      <c r="AD458" s="14"/>
      <c r="AE458" s="14"/>
      <c r="AT458" s="281" t="s">
        <v>174</v>
      </c>
      <c r="AU458" s="281" t="s">
        <v>82</v>
      </c>
      <c r="AV458" s="14" t="s">
        <v>82</v>
      </c>
      <c r="AW458" s="14" t="s">
        <v>30</v>
      </c>
      <c r="AX458" s="14" t="s">
        <v>73</v>
      </c>
      <c r="AY458" s="281" t="s">
        <v>161</v>
      </c>
    </row>
    <row r="459" s="15" customFormat="1">
      <c r="A459" s="15"/>
      <c r="B459" s="282"/>
      <c r="C459" s="283"/>
      <c r="D459" s="256" t="s">
        <v>174</v>
      </c>
      <c r="E459" s="284" t="s">
        <v>1</v>
      </c>
      <c r="F459" s="285" t="s">
        <v>180</v>
      </c>
      <c r="G459" s="283"/>
      <c r="H459" s="286">
        <v>58.558999999999998</v>
      </c>
      <c r="I459" s="287"/>
      <c r="J459" s="283"/>
      <c r="K459" s="283"/>
      <c r="L459" s="288"/>
      <c r="M459" s="289"/>
      <c r="N459" s="290"/>
      <c r="O459" s="290"/>
      <c r="P459" s="290"/>
      <c r="Q459" s="290"/>
      <c r="R459" s="290"/>
      <c r="S459" s="290"/>
      <c r="T459" s="291"/>
      <c r="U459" s="15"/>
      <c r="V459" s="15"/>
      <c r="W459" s="15"/>
      <c r="X459" s="15"/>
      <c r="Y459" s="15"/>
      <c r="Z459" s="15"/>
      <c r="AA459" s="15"/>
      <c r="AB459" s="15"/>
      <c r="AC459" s="15"/>
      <c r="AD459" s="15"/>
      <c r="AE459" s="15"/>
      <c r="AT459" s="292" t="s">
        <v>174</v>
      </c>
      <c r="AU459" s="292" t="s">
        <v>82</v>
      </c>
      <c r="AV459" s="15" t="s">
        <v>168</v>
      </c>
      <c r="AW459" s="15" t="s">
        <v>30</v>
      </c>
      <c r="AX459" s="15" t="s">
        <v>80</v>
      </c>
      <c r="AY459" s="292" t="s">
        <v>161</v>
      </c>
    </row>
    <row r="460" s="2" customFormat="1" ht="16.5" customHeight="1">
      <c r="A460" s="38"/>
      <c r="B460" s="39"/>
      <c r="C460" s="243" t="s">
        <v>636</v>
      </c>
      <c r="D460" s="243" t="s">
        <v>163</v>
      </c>
      <c r="E460" s="244" t="s">
        <v>637</v>
      </c>
      <c r="F460" s="245" t="s">
        <v>638</v>
      </c>
      <c r="G460" s="246" t="s">
        <v>183</v>
      </c>
      <c r="H460" s="247">
        <v>9.9800000000000004</v>
      </c>
      <c r="I460" s="248"/>
      <c r="J460" s="249">
        <f>ROUND(I460*H460,2)</f>
        <v>0</v>
      </c>
      <c r="K460" s="245" t="s">
        <v>167</v>
      </c>
      <c r="L460" s="44"/>
      <c r="M460" s="250" t="s">
        <v>1</v>
      </c>
      <c r="N460" s="251" t="s">
        <v>38</v>
      </c>
      <c r="O460" s="91"/>
      <c r="P460" s="252">
        <f>O460*H460</f>
        <v>0</v>
      </c>
      <c r="Q460" s="252">
        <v>0</v>
      </c>
      <c r="R460" s="252">
        <f>Q460*H460</f>
        <v>0</v>
      </c>
      <c r="S460" s="252">
        <v>0</v>
      </c>
      <c r="T460" s="253">
        <f>S460*H460</f>
        <v>0</v>
      </c>
      <c r="U460" s="38"/>
      <c r="V460" s="38"/>
      <c r="W460" s="38"/>
      <c r="X460" s="38"/>
      <c r="Y460" s="38"/>
      <c r="Z460" s="38"/>
      <c r="AA460" s="38"/>
      <c r="AB460" s="38"/>
      <c r="AC460" s="38"/>
      <c r="AD460" s="38"/>
      <c r="AE460" s="38"/>
      <c r="AR460" s="254" t="s">
        <v>168</v>
      </c>
      <c r="AT460" s="254" t="s">
        <v>163</v>
      </c>
      <c r="AU460" s="254" t="s">
        <v>82</v>
      </c>
      <c r="AY460" s="17" t="s">
        <v>161</v>
      </c>
      <c r="BE460" s="255">
        <f>IF(N460="základní",J460,0)</f>
        <v>0</v>
      </c>
      <c r="BF460" s="255">
        <f>IF(N460="snížená",J460,0)</f>
        <v>0</v>
      </c>
      <c r="BG460" s="255">
        <f>IF(N460="zákl. přenesená",J460,0)</f>
        <v>0</v>
      </c>
      <c r="BH460" s="255">
        <f>IF(N460="sníž. přenesená",J460,0)</f>
        <v>0</v>
      </c>
      <c r="BI460" s="255">
        <f>IF(N460="nulová",J460,0)</f>
        <v>0</v>
      </c>
      <c r="BJ460" s="17" t="s">
        <v>80</v>
      </c>
      <c r="BK460" s="255">
        <f>ROUND(I460*H460,2)</f>
        <v>0</v>
      </c>
      <c r="BL460" s="17" t="s">
        <v>168</v>
      </c>
      <c r="BM460" s="254" t="s">
        <v>639</v>
      </c>
    </row>
    <row r="461" s="2" customFormat="1">
      <c r="A461" s="38"/>
      <c r="B461" s="39"/>
      <c r="C461" s="40"/>
      <c r="D461" s="256" t="s">
        <v>170</v>
      </c>
      <c r="E461" s="40"/>
      <c r="F461" s="257" t="s">
        <v>640</v>
      </c>
      <c r="G461" s="40"/>
      <c r="H461" s="40"/>
      <c r="I461" s="154"/>
      <c r="J461" s="40"/>
      <c r="K461" s="40"/>
      <c r="L461" s="44"/>
      <c r="M461" s="258"/>
      <c r="N461" s="259"/>
      <c r="O461" s="91"/>
      <c r="P461" s="91"/>
      <c r="Q461" s="91"/>
      <c r="R461" s="91"/>
      <c r="S461" s="91"/>
      <c r="T461" s="92"/>
      <c r="U461" s="38"/>
      <c r="V461" s="38"/>
      <c r="W461" s="38"/>
      <c r="X461" s="38"/>
      <c r="Y461" s="38"/>
      <c r="Z461" s="38"/>
      <c r="AA461" s="38"/>
      <c r="AB461" s="38"/>
      <c r="AC461" s="38"/>
      <c r="AD461" s="38"/>
      <c r="AE461" s="38"/>
      <c r="AT461" s="17" t="s">
        <v>170</v>
      </c>
      <c r="AU461" s="17" t="s">
        <v>82</v>
      </c>
    </row>
    <row r="462" s="2" customFormat="1">
      <c r="A462" s="38"/>
      <c r="B462" s="39"/>
      <c r="C462" s="40"/>
      <c r="D462" s="256" t="s">
        <v>172</v>
      </c>
      <c r="E462" s="40"/>
      <c r="F462" s="260" t="s">
        <v>641</v>
      </c>
      <c r="G462" s="40"/>
      <c r="H462" s="40"/>
      <c r="I462" s="154"/>
      <c r="J462" s="40"/>
      <c r="K462" s="40"/>
      <c r="L462" s="44"/>
      <c r="M462" s="258"/>
      <c r="N462" s="259"/>
      <c r="O462" s="91"/>
      <c r="P462" s="91"/>
      <c r="Q462" s="91"/>
      <c r="R462" s="91"/>
      <c r="S462" s="91"/>
      <c r="T462" s="92"/>
      <c r="U462" s="38"/>
      <c r="V462" s="38"/>
      <c r="W462" s="38"/>
      <c r="X462" s="38"/>
      <c r="Y462" s="38"/>
      <c r="Z462" s="38"/>
      <c r="AA462" s="38"/>
      <c r="AB462" s="38"/>
      <c r="AC462" s="38"/>
      <c r="AD462" s="38"/>
      <c r="AE462" s="38"/>
      <c r="AT462" s="17" t="s">
        <v>172</v>
      </c>
      <c r="AU462" s="17" t="s">
        <v>82</v>
      </c>
    </row>
    <row r="463" s="14" customFormat="1">
      <c r="A463" s="14"/>
      <c r="B463" s="271"/>
      <c r="C463" s="272"/>
      <c r="D463" s="256" t="s">
        <v>174</v>
      </c>
      <c r="E463" s="273" t="s">
        <v>1</v>
      </c>
      <c r="F463" s="274" t="s">
        <v>642</v>
      </c>
      <c r="G463" s="272"/>
      <c r="H463" s="275">
        <v>9.9800000000000004</v>
      </c>
      <c r="I463" s="276"/>
      <c r="J463" s="272"/>
      <c r="K463" s="272"/>
      <c r="L463" s="277"/>
      <c r="M463" s="278"/>
      <c r="N463" s="279"/>
      <c r="O463" s="279"/>
      <c r="P463" s="279"/>
      <c r="Q463" s="279"/>
      <c r="R463" s="279"/>
      <c r="S463" s="279"/>
      <c r="T463" s="280"/>
      <c r="U463" s="14"/>
      <c r="V463" s="14"/>
      <c r="W463" s="14"/>
      <c r="X463" s="14"/>
      <c r="Y463" s="14"/>
      <c r="Z463" s="14"/>
      <c r="AA463" s="14"/>
      <c r="AB463" s="14"/>
      <c r="AC463" s="14"/>
      <c r="AD463" s="14"/>
      <c r="AE463" s="14"/>
      <c r="AT463" s="281" t="s">
        <v>174</v>
      </c>
      <c r="AU463" s="281" t="s">
        <v>82</v>
      </c>
      <c r="AV463" s="14" t="s">
        <v>82</v>
      </c>
      <c r="AW463" s="14" t="s">
        <v>30</v>
      </c>
      <c r="AX463" s="14" t="s">
        <v>80</v>
      </c>
      <c r="AY463" s="281" t="s">
        <v>161</v>
      </c>
    </row>
    <row r="464" s="2" customFormat="1" ht="16.5" customHeight="1">
      <c r="A464" s="38"/>
      <c r="B464" s="39"/>
      <c r="C464" s="293" t="s">
        <v>643</v>
      </c>
      <c r="D464" s="293" t="s">
        <v>296</v>
      </c>
      <c r="E464" s="294" t="s">
        <v>644</v>
      </c>
      <c r="F464" s="295" t="s">
        <v>645</v>
      </c>
      <c r="G464" s="296" t="s">
        <v>282</v>
      </c>
      <c r="H464" s="297">
        <v>27.733000000000001</v>
      </c>
      <c r="I464" s="298"/>
      <c r="J464" s="299">
        <f>ROUND(I464*H464,2)</f>
        <v>0</v>
      </c>
      <c r="K464" s="295" t="s">
        <v>167</v>
      </c>
      <c r="L464" s="300"/>
      <c r="M464" s="301" t="s">
        <v>1</v>
      </c>
      <c r="N464" s="302" t="s">
        <v>38</v>
      </c>
      <c r="O464" s="91"/>
      <c r="P464" s="252">
        <f>O464*H464</f>
        <v>0</v>
      </c>
      <c r="Q464" s="252">
        <v>1</v>
      </c>
      <c r="R464" s="252">
        <f>Q464*H464</f>
        <v>27.733000000000001</v>
      </c>
      <c r="S464" s="252">
        <v>0</v>
      </c>
      <c r="T464" s="253">
        <f>S464*H464</f>
        <v>0</v>
      </c>
      <c r="U464" s="38"/>
      <c r="V464" s="38"/>
      <c r="W464" s="38"/>
      <c r="X464" s="38"/>
      <c r="Y464" s="38"/>
      <c r="Z464" s="38"/>
      <c r="AA464" s="38"/>
      <c r="AB464" s="38"/>
      <c r="AC464" s="38"/>
      <c r="AD464" s="38"/>
      <c r="AE464" s="38"/>
      <c r="AR464" s="254" t="s">
        <v>227</v>
      </c>
      <c r="AT464" s="254" t="s">
        <v>296</v>
      </c>
      <c r="AU464" s="254" t="s">
        <v>82</v>
      </c>
      <c r="AY464" s="17" t="s">
        <v>161</v>
      </c>
      <c r="BE464" s="255">
        <f>IF(N464="základní",J464,0)</f>
        <v>0</v>
      </c>
      <c r="BF464" s="255">
        <f>IF(N464="snížená",J464,0)</f>
        <v>0</v>
      </c>
      <c r="BG464" s="255">
        <f>IF(N464="zákl. přenesená",J464,0)</f>
        <v>0</v>
      </c>
      <c r="BH464" s="255">
        <f>IF(N464="sníž. přenesená",J464,0)</f>
        <v>0</v>
      </c>
      <c r="BI464" s="255">
        <f>IF(N464="nulová",J464,0)</f>
        <v>0</v>
      </c>
      <c r="BJ464" s="17" t="s">
        <v>80</v>
      </c>
      <c r="BK464" s="255">
        <f>ROUND(I464*H464,2)</f>
        <v>0</v>
      </c>
      <c r="BL464" s="17" t="s">
        <v>168</v>
      </c>
      <c r="BM464" s="254" t="s">
        <v>646</v>
      </c>
    </row>
    <row r="465" s="2" customFormat="1">
      <c r="A465" s="38"/>
      <c r="B465" s="39"/>
      <c r="C465" s="40"/>
      <c r="D465" s="256" t="s">
        <v>170</v>
      </c>
      <c r="E465" s="40"/>
      <c r="F465" s="257" t="s">
        <v>645</v>
      </c>
      <c r="G465" s="40"/>
      <c r="H465" s="40"/>
      <c r="I465" s="154"/>
      <c r="J465" s="40"/>
      <c r="K465" s="40"/>
      <c r="L465" s="44"/>
      <c r="M465" s="258"/>
      <c r="N465" s="259"/>
      <c r="O465" s="91"/>
      <c r="P465" s="91"/>
      <c r="Q465" s="91"/>
      <c r="R465" s="91"/>
      <c r="S465" s="91"/>
      <c r="T465" s="92"/>
      <c r="U465" s="38"/>
      <c r="V465" s="38"/>
      <c r="W465" s="38"/>
      <c r="X465" s="38"/>
      <c r="Y465" s="38"/>
      <c r="Z465" s="38"/>
      <c r="AA465" s="38"/>
      <c r="AB465" s="38"/>
      <c r="AC465" s="38"/>
      <c r="AD465" s="38"/>
      <c r="AE465" s="38"/>
      <c r="AT465" s="17" t="s">
        <v>170</v>
      </c>
      <c r="AU465" s="17" t="s">
        <v>82</v>
      </c>
    </row>
    <row r="466" s="14" customFormat="1">
      <c r="A466" s="14"/>
      <c r="B466" s="271"/>
      <c r="C466" s="272"/>
      <c r="D466" s="256" t="s">
        <v>174</v>
      </c>
      <c r="E466" s="273" t="s">
        <v>1</v>
      </c>
      <c r="F466" s="274" t="s">
        <v>647</v>
      </c>
      <c r="G466" s="272"/>
      <c r="H466" s="275">
        <v>5.3330000000000002</v>
      </c>
      <c r="I466" s="276"/>
      <c r="J466" s="272"/>
      <c r="K466" s="272"/>
      <c r="L466" s="277"/>
      <c r="M466" s="278"/>
      <c r="N466" s="279"/>
      <c r="O466" s="279"/>
      <c r="P466" s="279"/>
      <c r="Q466" s="279"/>
      <c r="R466" s="279"/>
      <c r="S466" s="279"/>
      <c r="T466" s="280"/>
      <c r="U466" s="14"/>
      <c r="V466" s="14"/>
      <c r="W466" s="14"/>
      <c r="X466" s="14"/>
      <c r="Y466" s="14"/>
      <c r="Z466" s="14"/>
      <c r="AA466" s="14"/>
      <c r="AB466" s="14"/>
      <c r="AC466" s="14"/>
      <c r="AD466" s="14"/>
      <c r="AE466" s="14"/>
      <c r="AT466" s="281" t="s">
        <v>174</v>
      </c>
      <c r="AU466" s="281" t="s">
        <v>82</v>
      </c>
      <c r="AV466" s="14" t="s">
        <v>82</v>
      </c>
      <c r="AW466" s="14" t="s">
        <v>30</v>
      </c>
      <c r="AX466" s="14" t="s">
        <v>73</v>
      </c>
      <c r="AY466" s="281" t="s">
        <v>161</v>
      </c>
    </row>
    <row r="467" s="14" customFormat="1">
      <c r="A467" s="14"/>
      <c r="B467" s="271"/>
      <c r="C467" s="272"/>
      <c r="D467" s="256" t="s">
        <v>174</v>
      </c>
      <c r="E467" s="273" t="s">
        <v>1</v>
      </c>
      <c r="F467" s="274" t="s">
        <v>648</v>
      </c>
      <c r="G467" s="272"/>
      <c r="H467" s="275">
        <v>11.199999999999999</v>
      </c>
      <c r="I467" s="276"/>
      <c r="J467" s="272"/>
      <c r="K467" s="272"/>
      <c r="L467" s="277"/>
      <c r="M467" s="278"/>
      <c r="N467" s="279"/>
      <c r="O467" s="279"/>
      <c r="P467" s="279"/>
      <c r="Q467" s="279"/>
      <c r="R467" s="279"/>
      <c r="S467" s="279"/>
      <c r="T467" s="280"/>
      <c r="U467" s="14"/>
      <c r="V467" s="14"/>
      <c r="W467" s="14"/>
      <c r="X467" s="14"/>
      <c r="Y467" s="14"/>
      <c r="Z467" s="14"/>
      <c r="AA467" s="14"/>
      <c r="AB467" s="14"/>
      <c r="AC467" s="14"/>
      <c r="AD467" s="14"/>
      <c r="AE467" s="14"/>
      <c r="AT467" s="281" t="s">
        <v>174</v>
      </c>
      <c r="AU467" s="281" t="s">
        <v>82</v>
      </c>
      <c r="AV467" s="14" t="s">
        <v>82</v>
      </c>
      <c r="AW467" s="14" t="s">
        <v>30</v>
      </c>
      <c r="AX467" s="14" t="s">
        <v>73</v>
      </c>
      <c r="AY467" s="281" t="s">
        <v>161</v>
      </c>
    </row>
    <row r="468" s="14" customFormat="1">
      <c r="A468" s="14"/>
      <c r="B468" s="271"/>
      <c r="C468" s="272"/>
      <c r="D468" s="256" t="s">
        <v>174</v>
      </c>
      <c r="E468" s="273" t="s">
        <v>1</v>
      </c>
      <c r="F468" s="274" t="s">
        <v>649</v>
      </c>
      <c r="G468" s="272"/>
      <c r="H468" s="275">
        <v>11.199999999999999</v>
      </c>
      <c r="I468" s="276"/>
      <c r="J468" s="272"/>
      <c r="K468" s="272"/>
      <c r="L468" s="277"/>
      <c r="M468" s="278"/>
      <c r="N468" s="279"/>
      <c r="O468" s="279"/>
      <c r="P468" s="279"/>
      <c r="Q468" s="279"/>
      <c r="R468" s="279"/>
      <c r="S468" s="279"/>
      <c r="T468" s="280"/>
      <c r="U468" s="14"/>
      <c r="V468" s="14"/>
      <c r="W468" s="14"/>
      <c r="X468" s="14"/>
      <c r="Y468" s="14"/>
      <c r="Z468" s="14"/>
      <c r="AA468" s="14"/>
      <c r="AB468" s="14"/>
      <c r="AC468" s="14"/>
      <c r="AD468" s="14"/>
      <c r="AE468" s="14"/>
      <c r="AT468" s="281" t="s">
        <v>174</v>
      </c>
      <c r="AU468" s="281" t="s">
        <v>82</v>
      </c>
      <c r="AV468" s="14" t="s">
        <v>82</v>
      </c>
      <c r="AW468" s="14" t="s">
        <v>30</v>
      </c>
      <c r="AX468" s="14" t="s">
        <v>73</v>
      </c>
      <c r="AY468" s="281" t="s">
        <v>161</v>
      </c>
    </row>
    <row r="469" s="15" customFormat="1">
      <c r="A469" s="15"/>
      <c r="B469" s="282"/>
      <c r="C469" s="283"/>
      <c r="D469" s="256" t="s">
        <v>174</v>
      </c>
      <c r="E469" s="284" t="s">
        <v>1</v>
      </c>
      <c r="F469" s="285" t="s">
        <v>180</v>
      </c>
      <c r="G469" s="283"/>
      <c r="H469" s="286">
        <v>27.733000000000001</v>
      </c>
      <c r="I469" s="287"/>
      <c r="J469" s="283"/>
      <c r="K469" s="283"/>
      <c r="L469" s="288"/>
      <c r="M469" s="289"/>
      <c r="N469" s="290"/>
      <c r="O469" s="290"/>
      <c r="P469" s="290"/>
      <c r="Q469" s="290"/>
      <c r="R469" s="290"/>
      <c r="S469" s="290"/>
      <c r="T469" s="291"/>
      <c r="U469" s="15"/>
      <c r="V469" s="15"/>
      <c r="W469" s="15"/>
      <c r="X469" s="15"/>
      <c r="Y469" s="15"/>
      <c r="Z469" s="15"/>
      <c r="AA469" s="15"/>
      <c r="AB469" s="15"/>
      <c r="AC469" s="15"/>
      <c r="AD469" s="15"/>
      <c r="AE469" s="15"/>
      <c r="AT469" s="292" t="s">
        <v>174</v>
      </c>
      <c r="AU469" s="292" t="s">
        <v>82</v>
      </c>
      <c r="AV469" s="15" t="s">
        <v>168</v>
      </c>
      <c r="AW469" s="15" t="s">
        <v>30</v>
      </c>
      <c r="AX469" s="15" t="s">
        <v>80</v>
      </c>
      <c r="AY469" s="292" t="s">
        <v>161</v>
      </c>
    </row>
    <row r="470" s="2" customFormat="1" ht="24" customHeight="1">
      <c r="A470" s="38"/>
      <c r="B470" s="39"/>
      <c r="C470" s="243" t="s">
        <v>650</v>
      </c>
      <c r="D470" s="243" t="s">
        <v>163</v>
      </c>
      <c r="E470" s="244" t="s">
        <v>651</v>
      </c>
      <c r="F470" s="245" t="s">
        <v>652</v>
      </c>
      <c r="G470" s="246" t="s">
        <v>183</v>
      </c>
      <c r="H470" s="247">
        <v>52.131</v>
      </c>
      <c r="I470" s="248"/>
      <c r="J470" s="249">
        <f>ROUND(I470*H470,2)</f>
        <v>0</v>
      </c>
      <c r="K470" s="245" t="s">
        <v>167</v>
      </c>
      <c r="L470" s="44"/>
      <c r="M470" s="250" t="s">
        <v>1</v>
      </c>
      <c r="N470" s="251" t="s">
        <v>38</v>
      </c>
      <c r="O470" s="91"/>
      <c r="P470" s="252">
        <f>O470*H470</f>
        <v>0</v>
      </c>
      <c r="Q470" s="252">
        <v>0.50375000000000003</v>
      </c>
      <c r="R470" s="252">
        <f>Q470*H470</f>
        <v>26.26099125</v>
      </c>
      <c r="S470" s="252">
        <v>2.5</v>
      </c>
      <c r="T470" s="253">
        <f>S470*H470</f>
        <v>130.32749999999999</v>
      </c>
      <c r="U470" s="38"/>
      <c r="V470" s="38"/>
      <c r="W470" s="38"/>
      <c r="X470" s="38"/>
      <c r="Y470" s="38"/>
      <c r="Z470" s="38"/>
      <c r="AA470" s="38"/>
      <c r="AB470" s="38"/>
      <c r="AC470" s="38"/>
      <c r="AD470" s="38"/>
      <c r="AE470" s="38"/>
      <c r="AR470" s="254" t="s">
        <v>168</v>
      </c>
      <c r="AT470" s="254" t="s">
        <v>163</v>
      </c>
      <c r="AU470" s="254" t="s">
        <v>82</v>
      </c>
      <c r="AY470" s="17" t="s">
        <v>161</v>
      </c>
      <c r="BE470" s="255">
        <f>IF(N470="základní",J470,0)</f>
        <v>0</v>
      </c>
      <c r="BF470" s="255">
        <f>IF(N470="snížená",J470,0)</f>
        <v>0</v>
      </c>
      <c r="BG470" s="255">
        <f>IF(N470="zákl. přenesená",J470,0)</f>
        <v>0</v>
      </c>
      <c r="BH470" s="255">
        <f>IF(N470="sníž. přenesená",J470,0)</f>
        <v>0</v>
      </c>
      <c r="BI470" s="255">
        <f>IF(N470="nulová",J470,0)</f>
        <v>0</v>
      </c>
      <c r="BJ470" s="17" t="s">
        <v>80</v>
      </c>
      <c r="BK470" s="255">
        <f>ROUND(I470*H470,2)</f>
        <v>0</v>
      </c>
      <c r="BL470" s="17" t="s">
        <v>168</v>
      </c>
      <c r="BM470" s="254" t="s">
        <v>653</v>
      </c>
    </row>
    <row r="471" s="2" customFormat="1">
      <c r="A471" s="38"/>
      <c r="B471" s="39"/>
      <c r="C471" s="40"/>
      <c r="D471" s="256" t="s">
        <v>170</v>
      </c>
      <c r="E471" s="40"/>
      <c r="F471" s="257" t="s">
        <v>654</v>
      </c>
      <c r="G471" s="40"/>
      <c r="H471" s="40"/>
      <c r="I471" s="154"/>
      <c r="J471" s="40"/>
      <c r="K471" s="40"/>
      <c r="L471" s="44"/>
      <c r="M471" s="258"/>
      <c r="N471" s="259"/>
      <c r="O471" s="91"/>
      <c r="P471" s="91"/>
      <c r="Q471" s="91"/>
      <c r="R471" s="91"/>
      <c r="S471" s="91"/>
      <c r="T471" s="92"/>
      <c r="U471" s="38"/>
      <c r="V471" s="38"/>
      <c r="W471" s="38"/>
      <c r="X471" s="38"/>
      <c r="Y471" s="38"/>
      <c r="Z471" s="38"/>
      <c r="AA471" s="38"/>
      <c r="AB471" s="38"/>
      <c r="AC471" s="38"/>
      <c r="AD471" s="38"/>
      <c r="AE471" s="38"/>
      <c r="AT471" s="17" t="s">
        <v>170</v>
      </c>
      <c r="AU471" s="17" t="s">
        <v>82</v>
      </c>
    </row>
    <row r="472" s="2" customFormat="1">
      <c r="A472" s="38"/>
      <c r="B472" s="39"/>
      <c r="C472" s="40"/>
      <c r="D472" s="256" t="s">
        <v>172</v>
      </c>
      <c r="E472" s="40"/>
      <c r="F472" s="260" t="s">
        <v>655</v>
      </c>
      <c r="G472" s="40"/>
      <c r="H472" s="40"/>
      <c r="I472" s="154"/>
      <c r="J472" s="40"/>
      <c r="K472" s="40"/>
      <c r="L472" s="44"/>
      <c r="M472" s="258"/>
      <c r="N472" s="259"/>
      <c r="O472" s="91"/>
      <c r="P472" s="91"/>
      <c r="Q472" s="91"/>
      <c r="R472" s="91"/>
      <c r="S472" s="91"/>
      <c r="T472" s="92"/>
      <c r="U472" s="38"/>
      <c r="V472" s="38"/>
      <c r="W472" s="38"/>
      <c r="X472" s="38"/>
      <c r="Y472" s="38"/>
      <c r="Z472" s="38"/>
      <c r="AA472" s="38"/>
      <c r="AB472" s="38"/>
      <c r="AC472" s="38"/>
      <c r="AD472" s="38"/>
      <c r="AE472" s="38"/>
      <c r="AT472" s="17" t="s">
        <v>172</v>
      </c>
      <c r="AU472" s="17" t="s">
        <v>82</v>
      </c>
    </row>
    <row r="473" s="14" customFormat="1">
      <c r="A473" s="14"/>
      <c r="B473" s="271"/>
      <c r="C473" s="272"/>
      <c r="D473" s="256" t="s">
        <v>174</v>
      </c>
      <c r="E473" s="273" t="s">
        <v>1</v>
      </c>
      <c r="F473" s="274" t="s">
        <v>656</v>
      </c>
      <c r="G473" s="272"/>
      <c r="H473" s="275">
        <v>9.2650000000000006</v>
      </c>
      <c r="I473" s="276"/>
      <c r="J473" s="272"/>
      <c r="K473" s="272"/>
      <c r="L473" s="277"/>
      <c r="M473" s="278"/>
      <c r="N473" s="279"/>
      <c r="O473" s="279"/>
      <c r="P473" s="279"/>
      <c r="Q473" s="279"/>
      <c r="R473" s="279"/>
      <c r="S473" s="279"/>
      <c r="T473" s="280"/>
      <c r="U473" s="14"/>
      <c r="V473" s="14"/>
      <c r="W473" s="14"/>
      <c r="X473" s="14"/>
      <c r="Y473" s="14"/>
      <c r="Z473" s="14"/>
      <c r="AA473" s="14"/>
      <c r="AB473" s="14"/>
      <c r="AC473" s="14"/>
      <c r="AD473" s="14"/>
      <c r="AE473" s="14"/>
      <c r="AT473" s="281" t="s">
        <v>174</v>
      </c>
      <c r="AU473" s="281" t="s">
        <v>82</v>
      </c>
      <c r="AV473" s="14" t="s">
        <v>82</v>
      </c>
      <c r="AW473" s="14" t="s">
        <v>30</v>
      </c>
      <c r="AX473" s="14" t="s">
        <v>73</v>
      </c>
      <c r="AY473" s="281" t="s">
        <v>161</v>
      </c>
    </row>
    <row r="474" s="14" customFormat="1">
      <c r="A474" s="14"/>
      <c r="B474" s="271"/>
      <c r="C474" s="272"/>
      <c r="D474" s="256" t="s">
        <v>174</v>
      </c>
      <c r="E474" s="273" t="s">
        <v>1</v>
      </c>
      <c r="F474" s="274" t="s">
        <v>657</v>
      </c>
      <c r="G474" s="272"/>
      <c r="H474" s="275">
        <v>3.415</v>
      </c>
      <c r="I474" s="276"/>
      <c r="J474" s="272"/>
      <c r="K474" s="272"/>
      <c r="L474" s="277"/>
      <c r="M474" s="278"/>
      <c r="N474" s="279"/>
      <c r="O474" s="279"/>
      <c r="P474" s="279"/>
      <c r="Q474" s="279"/>
      <c r="R474" s="279"/>
      <c r="S474" s="279"/>
      <c r="T474" s="280"/>
      <c r="U474" s="14"/>
      <c r="V474" s="14"/>
      <c r="W474" s="14"/>
      <c r="X474" s="14"/>
      <c r="Y474" s="14"/>
      <c r="Z474" s="14"/>
      <c r="AA474" s="14"/>
      <c r="AB474" s="14"/>
      <c r="AC474" s="14"/>
      <c r="AD474" s="14"/>
      <c r="AE474" s="14"/>
      <c r="AT474" s="281" t="s">
        <v>174</v>
      </c>
      <c r="AU474" s="281" t="s">
        <v>82</v>
      </c>
      <c r="AV474" s="14" t="s">
        <v>82</v>
      </c>
      <c r="AW474" s="14" t="s">
        <v>30</v>
      </c>
      <c r="AX474" s="14" t="s">
        <v>73</v>
      </c>
      <c r="AY474" s="281" t="s">
        <v>161</v>
      </c>
    </row>
    <row r="475" s="14" customFormat="1">
      <c r="A475" s="14"/>
      <c r="B475" s="271"/>
      <c r="C475" s="272"/>
      <c r="D475" s="256" t="s">
        <v>174</v>
      </c>
      <c r="E475" s="273" t="s">
        <v>1</v>
      </c>
      <c r="F475" s="274" t="s">
        <v>658</v>
      </c>
      <c r="G475" s="272"/>
      <c r="H475" s="275">
        <v>15.392</v>
      </c>
      <c r="I475" s="276"/>
      <c r="J475" s="272"/>
      <c r="K475" s="272"/>
      <c r="L475" s="277"/>
      <c r="M475" s="278"/>
      <c r="N475" s="279"/>
      <c r="O475" s="279"/>
      <c r="P475" s="279"/>
      <c r="Q475" s="279"/>
      <c r="R475" s="279"/>
      <c r="S475" s="279"/>
      <c r="T475" s="280"/>
      <c r="U475" s="14"/>
      <c r="V475" s="14"/>
      <c r="W475" s="14"/>
      <c r="X475" s="14"/>
      <c r="Y475" s="14"/>
      <c r="Z475" s="14"/>
      <c r="AA475" s="14"/>
      <c r="AB475" s="14"/>
      <c r="AC475" s="14"/>
      <c r="AD475" s="14"/>
      <c r="AE475" s="14"/>
      <c r="AT475" s="281" t="s">
        <v>174</v>
      </c>
      <c r="AU475" s="281" t="s">
        <v>82</v>
      </c>
      <c r="AV475" s="14" t="s">
        <v>82</v>
      </c>
      <c r="AW475" s="14" t="s">
        <v>30</v>
      </c>
      <c r="AX475" s="14" t="s">
        <v>73</v>
      </c>
      <c r="AY475" s="281" t="s">
        <v>161</v>
      </c>
    </row>
    <row r="476" s="14" customFormat="1">
      <c r="A476" s="14"/>
      <c r="B476" s="271"/>
      <c r="C476" s="272"/>
      <c r="D476" s="256" t="s">
        <v>174</v>
      </c>
      <c r="E476" s="273" t="s">
        <v>1</v>
      </c>
      <c r="F476" s="274" t="s">
        <v>659</v>
      </c>
      <c r="G476" s="272"/>
      <c r="H476" s="275">
        <v>5.75</v>
      </c>
      <c r="I476" s="276"/>
      <c r="J476" s="272"/>
      <c r="K476" s="272"/>
      <c r="L476" s="277"/>
      <c r="M476" s="278"/>
      <c r="N476" s="279"/>
      <c r="O476" s="279"/>
      <c r="P476" s="279"/>
      <c r="Q476" s="279"/>
      <c r="R476" s="279"/>
      <c r="S476" s="279"/>
      <c r="T476" s="280"/>
      <c r="U476" s="14"/>
      <c r="V476" s="14"/>
      <c r="W476" s="14"/>
      <c r="X476" s="14"/>
      <c r="Y476" s="14"/>
      <c r="Z476" s="14"/>
      <c r="AA476" s="14"/>
      <c r="AB476" s="14"/>
      <c r="AC476" s="14"/>
      <c r="AD476" s="14"/>
      <c r="AE476" s="14"/>
      <c r="AT476" s="281" t="s">
        <v>174</v>
      </c>
      <c r="AU476" s="281" t="s">
        <v>82</v>
      </c>
      <c r="AV476" s="14" t="s">
        <v>82</v>
      </c>
      <c r="AW476" s="14" t="s">
        <v>30</v>
      </c>
      <c r="AX476" s="14" t="s">
        <v>73</v>
      </c>
      <c r="AY476" s="281" t="s">
        <v>161</v>
      </c>
    </row>
    <row r="477" s="14" customFormat="1">
      <c r="A477" s="14"/>
      <c r="B477" s="271"/>
      <c r="C477" s="272"/>
      <c r="D477" s="256" t="s">
        <v>174</v>
      </c>
      <c r="E477" s="273" t="s">
        <v>1</v>
      </c>
      <c r="F477" s="274" t="s">
        <v>660</v>
      </c>
      <c r="G477" s="272"/>
      <c r="H477" s="275">
        <v>18.309000000000001</v>
      </c>
      <c r="I477" s="276"/>
      <c r="J477" s="272"/>
      <c r="K477" s="272"/>
      <c r="L477" s="277"/>
      <c r="M477" s="278"/>
      <c r="N477" s="279"/>
      <c r="O477" s="279"/>
      <c r="P477" s="279"/>
      <c r="Q477" s="279"/>
      <c r="R477" s="279"/>
      <c r="S477" s="279"/>
      <c r="T477" s="280"/>
      <c r="U477" s="14"/>
      <c r="V477" s="14"/>
      <c r="W477" s="14"/>
      <c r="X477" s="14"/>
      <c r="Y477" s="14"/>
      <c r="Z477" s="14"/>
      <c r="AA477" s="14"/>
      <c r="AB477" s="14"/>
      <c r="AC477" s="14"/>
      <c r="AD477" s="14"/>
      <c r="AE477" s="14"/>
      <c r="AT477" s="281" t="s">
        <v>174</v>
      </c>
      <c r="AU477" s="281" t="s">
        <v>82</v>
      </c>
      <c r="AV477" s="14" t="s">
        <v>82</v>
      </c>
      <c r="AW477" s="14" t="s">
        <v>30</v>
      </c>
      <c r="AX477" s="14" t="s">
        <v>73</v>
      </c>
      <c r="AY477" s="281" t="s">
        <v>161</v>
      </c>
    </row>
    <row r="478" s="15" customFormat="1">
      <c r="A478" s="15"/>
      <c r="B478" s="282"/>
      <c r="C478" s="283"/>
      <c r="D478" s="256" t="s">
        <v>174</v>
      </c>
      <c r="E478" s="284" t="s">
        <v>1</v>
      </c>
      <c r="F478" s="285" t="s">
        <v>180</v>
      </c>
      <c r="G478" s="283"/>
      <c r="H478" s="286">
        <v>52.131</v>
      </c>
      <c r="I478" s="287"/>
      <c r="J478" s="283"/>
      <c r="K478" s="283"/>
      <c r="L478" s="288"/>
      <c r="M478" s="289"/>
      <c r="N478" s="290"/>
      <c r="O478" s="290"/>
      <c r="P478" s="290"/>
      <c r="Q478" s="290"/>
      <c r="R478" s="290"/>
      <c r="S478" s="290"/>
      <c r="T478" s="291"/>
      <c r="U478" s="15"/>
      <c r="V478" s="15"/>
      <c r="W478" s="15"/>
      <c r="X478" s="15"/>
      <c r="Y478" s="15"/>
      <c r="Z478" s="15"/>
      <c r="AA478" s="15"/>
      <c r="AB478" s="15"/>
      <c r="AC478" s="15"/>
      <c r="AD478" s="15"/>
      <c r="AE478" s="15"/>
      <c r="AT478" s="292" t="s">
        <v>174</v>
      </c>
      <c r="AU478" s="292" t="s">
        <v>82</v>
      </c>
      <c r="AV478" s="15" t="s">
        <v>168</v>
      </c>
      <c r="AW478" s="15" t="s">
        <v>30</v>
      </c>
      <c r="AX478" s="15" t="s">
        <v>80</v>
      </c>
      <c r="AY478" s="292" t="s">
        <v>161</v>
      </c>
    </row>
    <row r="479" s="2" customFormat="1" ht="24" customHeight="1">
      <c r="A479" s="38"/>
      <c r="B479" s="39"/>
      <c r="C479" s="243" t="s">
        <v>661</v>
      </c>
      <c r="D479" s="243" t="s">
        <v>163</v>
      </c>
      <c r="E479" s="244" t="s">
        <v>662</v>
      </c>
      <c r="F479" s="245" t="s">
        <v>663</v>
      </c>
      <c r="G479" s="246" t="s">
        <v>166</v>
      </c>
      <c r="H479" s="247">
        <v>22.399999999999999</v>
      </c>
      <c r="I479" s="248"/>
      <c r="J479" s="249">
        <f>ROUND(I479*H479,2)</f>
        <v>0</v>
      </c>
      <c r="K479" s="245" t="s">
        <v>167</v>
      </c>
      <c r="L479" s="44"/>
      <c r="M479" s="250" t="s">
        <v>1</v>
      </c>
      <c r="N479" s="251" t="s">
        <v>38</v>
      </c>
      <c r="O479" s="91"/>
      <c r="P479" s="252">
        <f>O479*H479</f>
        <v>0</v>
      </c>
      <c r="Q479" s="252">
        <v>0.023244399999999998</v>
      </c>
      <c r="R479" s="252">
        <f>Q479*H479</f>
        <v>0.5206745599999999</v>
      </c>
      <c r="S479" s="252">
        <v>0</v>
      </c>
      <c r="T479" s="253">
        <f>S479*H479</f>
        <v>0</v>
      </c>
      <c r="U479" s="38"/>
      <c r="V479" s="38"/>
      <c r="W479" s="38"/>
      <c r="X479" s="38"/>
      <c r="Y479" s="38"/>
      <c r="Z479" s="38"/>
      <c r="AA479" s="38"/>
      <c r="AB479" s="38"/>
      <c r="AC479" s="38"/>
      <c r="AD479" s="38"/>
      <c r="AE479" s="38"/>
      <c r="AR479" s="254" t="s">
        <v>168</v>
      </c>
      <c r="AT479" s="254" t="s">
        <v>163</v>
      </c>
      <c r="AU479" s="254" t="s">
        <v>82</v>
      </c>
      <c r="AY479" s="17" t="s">
        <v>161</v>
      </c>
      <c r="BE479" s="255">
        <f>IF(N479="základní",J479,0)</f>
        <v>0</v>
      </c>
      <c r="BF479" s="255">
        <f>IF(N479="snížená",J479,0)</f>
        <v>0</v>
      </c>
      <c r="BG479" s="255">
        <f>IF(N479="zákl. přenesená",J479,0)</f>
        <v>0</v>
      </c>
      <c r="BH479" s="255">
        <f>IF(N479="sníž. přenesená",J479,0)</f>
        <v>0</v>
      </c>
      <c r="BI479" s="255">
        <f>IF(N479="nulová",J479,0)</f>
        <v>0</v>
      </c>
      <c r="BJ479" s="17" t="s">
        <v>80</v>
      </c>
      <c r="BK479" s="255">
        <f>ROUND(I479*H479,2)</f>
        <v>0</v>
      </c>
      <c r="BL479" s="17" t="s">
        <v>168</v>
      </c>
      <c r="BM479" s="254" t="s">
        <v>664</v>
      </c>
    </row>
    <row r="480" s="2" customFormat="1">
      <c r="A480" s="38"/>
      <c r="B480" s="39"/>
      <c r="C480" s="40"/>
      <c r="D480" s="256" t="s">
        <v>170</v>
      </c>
      <c r="E480" s="40"/>
      <c r="F480" s="257" t="s">
        <v>665</v>
      </c>
      <c r="G480" s="40"/>
      <c r="H480" s="40"/>
      <c r="I480" s="154"/>
      <c r="J480" s="40"/>
      <c r="K480" s="40"/>
      <c r="L480" s="44"/>
      <c r="M480" s="258"/>
      <c r="N480" s="259"/>
      <c r="O480" s="91"/>
      <c r="P480" s="91"/>
      <c r="Q480" s="91"/>
      <c r="R480" s="91"/>
      <c r="S480" s="91"/>
      <c r="T480" s="92"/>
      <c r="U480" s="38"/>
      <c r="V480" s="38"/>
      <c r="W480" s="38"/>
      <c r="X480" s="38"/>
      <c r="Y480" s="38"/>
      <c r="Z480" s="38"/>
      <c r="AA480" s="38"/>
      <c r="AB480" s="38"/>
      <c r="AC480" s="38"/>
      <c r="AD480" s="38"/>
      <c r="AE480" s="38"/>
      <c r="AT480" s="17" t="s">
        <v>170</v>
      </c>
      <c r="AU480" s="17" t="s">
        <v>82</v>
      </c>
    </row>
    <row r="481" s="2" customFormat="1">
      <c r="A481" s="38"/>
      <c r="B481" s="39"/>
      <c r="C481" s="40"/>
      <c r="D481" s="256" t="s">
        <v>172</v>
      </c>
      <c r="E481" s="40"/>
      <c r="F481" s="260" t="s">
        <v>666</v>
      </c>
      <c r="G481" s="40"/>
      <c r="H481" s="40"/>
      <c r="I481" s="154"/>
      <c r="J481" s="40"/>
      <c r="K481" s="40"/>
      <c r="L481" s="44"/>
      <c r="M481" s="258"/>
      <c r="N481" s="259"/>
      <c r="O481" s="91"/>
      <c r="P481" s="91"/>
      <c r="Q481" s="91"/>
      <c r="R481" s="91"/>
      <c r="S481" s="91"/>
      <c r="T481" s="92"/>
      <c r="U481" s="38"/>
      <c r="V481" s="38"/>
      <c r="W481" s="38"/>
      <c r="X481" s="38"/>
      <c r="Y481" s="38"/>
      <c r="Z481" s="38"/>
      <c r="AA481" s="38"/>
      <c r="AB481" s="38"/>
      <c r="AC481" s="38"/>
      <c r="AD481" s="38"/>
      <c r="AE481" s="38"/>
      <c r="AT481" s="17" t="s">
        <v>172</v>
      </c>
      <c r="AU481" s="17" t="s">
        <v>82</v>
      </c>
    </row>
    <row r="482" s="14" customFormat="1">
      <c r="A482" s="14"/>
      <c r="B482" s="271"/>
      <c r="C482" s="272"/>
      <c r="D482" s="256" t="s">
        <v>174</v>
      </c>
      <c r="E482" s="273" t="s">
        <v>1</v>
      </c>
      <c r="F482" s="274" t="s">
        <v>667</v>
      </c>
      <c r="G482" s="272"/>
      <c r="H482" s="275">
        <v>22.399999999999999</v>
      </c>
      <c r="I482" s="276"/>
      <c r="J482" s="272"/>
      <c r="K482" s="272"/>
      <c r="L482" s="277"/>
      <c r="M482" s="278"/>
      <c r="N482" s="279"/>
      <c r="O482" s="279"/>
      <c r="P482" s="279"/>
      <c r="Q482" s="279"/>
      <c r="R482" s="279"/>
      <c r="S482" s="279"/>
      <c r="T482" s="280"/>
      <c r="U482" s="14"/>
      <c r="V482" s="14"/>
      <c r="W482" s="14"/>
      <c r="X482" s="14"/>
      <c r="Y482" s="14"/>
      <c r="Z482" s="14"/>
      <c r="AA482" s="14"/>
      <c r="AB482" s="14"/>
      <c r="AC482" s="14"/>
      <c r="AD482" s="14"/>
      <c r="AE482" s="14"/>
      <c r="AT482" s="281" t="s">
        <v>174</v>
      </c>
      <c r="AU482" s="281" t="s">
        <v>82</v>
      </c>
      <c r="AV482" s="14" t="s">
        <v>82</v>
      </c>
      <c r="AW482" s="14" t="s">
        <v>30</v>
      </c>
      <c r="AX482" s="14" t="s">
        <v>80</v>
      </c>
      <c r="AY482" s="281" t="s">
        <v>161</v>
      </c>
    </row>
    <row r="483" s="2" customFormat="1" ht="24" customHeight="1">
      <c r="A483" s="38"/>
      <c r="B483" s="39"/>
      <c r="C483" s="243" t="s">
        <v>668</v>
      </c>
      <c r="D483" s="243" t="s">
        <v>163</v>
      </c>
      <c r="E483" s="244" t="s">
        <v>669</v>
      </c>
      <c r="F483" s="245" t="s">
        <v>670</v>
      </c>
      <c r="G483" s="246" t="s">
        <v>166</v>
      </c>
      <c r="H483" s="247">
        <v>446.084</v>
      </c>
      <c r="I483" s="248"/>
      <c r="J483" s="249">
        <f>ROUND(I483*H483,2)</f>
        <v>0</v>
      </c>
      <c r="K483" s="245" t="s">
        <v>167</v>
      </c>
      <c r="L483" s="44"/>
      <c r="M483" s="250" t="s">
        <v>1</v>
      </c>
      <c r="N483" s="251" t="s">
        <v>38</v>
      </c>
      <c r="O483" s="91"/>
      <c r="P483" s="252">
        <f>O483*H483</f>
        <v>0</v>
      </c>
      <c r="Q483" s="252">
        <v>0.078163999999999997</v>
      </c>
      <c r="R483" s="252">
        <f>Q483*H483</f>
        <v>34.867709775999998</v>
      </c>
      <c r="S483" s="252">
        <v>0</v>
      </c>
      <c r="T483" s="253">
        <f>S483*H483</f>
        <v>0</v>
      </c>
      <c r="U483" s="38"/>
      <c r="V483" s="38"/>
      <c r="W483" s="38"/>
      <c r="X483" s="38"/>
      <c r="Y483" s="38"/>
      <c r="Z483" s="38"/>
      <c r="AA483" s="38"/>
      <c r="AB483" s="38"/>
      <c r="AC483" s="38"/>
      <c r="AD483" s="38"/>
      <c r="AE483" s="38"/>
      <c r="AR483" s="254" t="s">
        <v>168</v>
      </c>
      <c r="AT483" s="254" t="s">
        <v>163</v>
      </c>
      <c r="AU483" s="254" t="s">
        <v>82</v>
      </c>
      <c r="AY483" s="17" t="s">
        <v>161</v>
      </c>
      <c r="BE483" s="255">
        <f>IF(N483="základní",J483,0)</f>
        <v>0</v>
      </c>
      <c r="BF483" s="255">
        <f>IF(N483="snížená",J483,0)</f>
        <v>0</v>
      </c>
      <c r="BG483" s="255">
        <f>IF(N483="zákl. přenesená",J483,0)</f>
        <v>0</v>
      </c>
      <c r="BH483" s="255">
        <f>IF(N483="sníž. přenesená",J483,0)</f>
        <v>0</v>
      </c>
      <c r="BI483" s="255">
        <f>IF(N483="nulová",J483,0)</f>
        <v>0</v>
      </c>
      <c r="BJ483" s="17" t="s">
        <v>80</v>
      </c>
      <c r="BK483" s="255">
        <f>ROUND(I483*H483,2)</f>
        <v>0</v>
      </c>
      <c r="BL483" s="17" t="s">
        <v>168</v>
      </c>
      <c r="BM483" s="254" t="s">
        <v>671</v>
      </c>
    </row>
    <row r="484" s="2" customFormat="1">
      <c r="A484" s="38"/>
      <c r="B484" s="39"/>
      <c r="C484" s="40"/>
      <c r="D484" s="256" t="s">
        <v>170</v>
      </c>
      <c r="E484" s="40"/>
      <c r="F484" s="257" t="s">
        <v>672</v>
      </c>
      <c r="G484" s="40"/>
      <c r="H484" s="40"/>
      <c r="I484" s="154"/>
      <c r="J484" s="40"/>
      <c r="K484" s="40"/>
      <c r="L484" s="44"/>
      <c r="M484" s="258"/>
      <c r="N484" s="259"/>
      <c r="O484" s="91"/>
      <c r="P484" s="91"/>
      <c r="Q484" s="91"/>
      <c r="R484" s="91"/>
      <c r="S484" s="91"/>
      <c r="T484" s="92"/>
      <c r="U484" s="38"/>
      <c r="V484" s="38"/>
      <c r="W484" s="38"/>
      <c r="X484" s="38"/>
      <c r="Y484" s="38"/>
      <c r="Z484" s="38"/>
      <c r="AA484" s="38"/>
      <c r="AB484" s="38"/>
      <c r="AC484" s="38"/>
      <c r="AD484" s="38"/>
      <c r="AE484" s="38"/>
      <c r="AT484" s="17" t="s">
        <v>170</v>
      </c>
      <c r="AU484" s="17" t="s">
        <v>82</v>
      </c>
    </row>
    <row r="485" s="2" customFormat="1">
      <c r="A485" s="38"/>
      <c r="B485" s="39"/>
      <c r="C485" s="40"/>
      <c r="D485" s="256" t="s">
        <v>172</v>
      </c>
      <c r="E485" s="40"/>
      <c r="F485" s="260" t="s">
        <v>673</v>
      </c>
      <c r="G485" s="40"/>
      <c r="H485" s="40"/>
      <c r="I485" s="154"/>
      <c r="J485" s="40"/>
      <c r="K485" s="40"/>
      <c r="L485" s="44"/>
      <c r="M485" s="258"/>
      <c r="N485" s="259"/>
      <c r="O485" s="91"/>
      <c r="P485" s="91"/>
      <c r="Q485" s="91"/>
      <c r="R485" s="91"/>
      <c r="S485" s="91"/>
      <c r="T485" s="92"/>
      <c r="U485" s="38"/>
      <c r="V485" s="38"/>
      <c r="W485" s="38"/>
      <c r="X485" s="38"/>
      <c r="Y485" s="38"/>
      <c r="Z485" s="38"/>
      <c r="AA485" s="38"/>
      <c r="AB485" s="38"/>
      <c r="AC485" s="38"/>
      <c r="AD485" s="38"/>
      <c r="AE485" s="38"/>
      <c r="AT485" s="17" t="s">
        <v>172</v>
      </c>
      <c r="AU485" s="17" t="s">
        <v>82</v>
      </c>
    </row>
    <row r="486" s="13" customFormat="1">
      <c r="A486" s="13"/>
      <c r="B486" s="261"/>
      <c r="C486" s="262"/>
      <c r="D486" s="256" t="s">
        <v>174</v>
      </c>
      <c r="E486" s="263" t="s">
        <v>1</v>
      </c>
      <c r="F486" s="264" t="s">
        <v>622</v>
      </c>
      <c r="G486" s="262"/>
      <c r="H486" s="263" t="s">
        <v>1</v>
      </c>
      <c r="I486" s="265"/>
      <c r="J486" s="262"/>
      <c r="K486" s="262"/>
      <c r="L486" s="266"/>
      <c r="M486" s="267"/>
      <c r="N486" s="268"/>
      <c r="O486" s="268"/>
      <c r="P486" s="268"/>
      <c r="Q486" s="268"/>
      <c r="R486" s="268"/>
      <c r="S486" s="268"/>
      <c r="T486" s="269"/>
      <c r="U486" s="13"/>
      <c r="V486" s="13"/>
      <c r="W486" s="13"/>
      <c r="X486" s="13"/>
      <c r="Y486" s="13"/>
      <c r="Z486" s="13"/>
      <c r="AA486" s="13"/>
      <c r="AB486" s="13"/>
      <c r="AC486" s="13"/>
      <c r="AD486" s="13"/>
      <c r="AE486" s="13"/>
      <c r="AT486" s="270" t="s">
        <v>174</v>
      </c>
      <c r="AU486" s="270" t="s">
        <v>82</v>
      </c>
      <c r="AV486" s="13" t="s">
        <v>80</v>
      </c>
      <c r="AW486" s="13" t="s">
        <v>30</v>
      </c>
      <c r="AX486" s="13" t="s">
        <v>73</v>
      </c>
      <c r="AY486" s="270" t="s">
        <v>161</v>
      </c>
    </row>
    <row r="487" s="14" customFormat="1">
      <c r="A487" s="14"/>
      <c r="B487" s="271"/>
      <c r="C487" s="272"/>
      <c r="D487" s="256" t="s">
        <v>174</v>
      </c>
      <c r="E487" s="273" t="s">
        <v>1</v>
      </c>
      <c r="F487" s="274" t="s">
        <v>623</v>
      </c>
      <c r="G487" s="272"/>
      <c r="H487" s="275">
        <v>168.79300000000001</v>
      </c>
      <c r="I487" s="276"/>
      <c r="J487" s="272"/>
      <c r="K487" s="272"/>
      <c r="L487" s="277"/>
      <c r="M487" s="278"/>
      <c r="N487" s="279"/>
      <c r="O487" s="279"/>
      <c r="P487" s="279"/>
      <c r="Q487" s="279"/>
      <c r="R487" s="279"/>
      <c r="S487" s="279"/>
      <c r="T487" s="280"/>
      <c r="U487" s="14"/>
      <c r="V487" s="14"/>
      <c r="W487" s="14"/>
      <c r="X487" s="14"/>
      <c r="Y487" s="14"/>
      <c r="Z487" s="14"/>
      <c r="AA487" s="14"/>
      <c r="AB487" s="14"/>
      <c r="AC487" s="14"/>
      <c r="AD487" s="14"/>
      <c r="AE487" s="14"/>
      <c r="AT487" s="281" t="s">
        <v>174</v>
      </c>
      <c r="AU487" s="281" t="s">
        <v>82</v>
      </c>
      <c r="AV487" s="14" t="s">
        <v>82</v>
      </c>
      <c r="AW487" s="14" t="s">
        <v>30</v>
      </c>
      <c r="AX487" s="14" t="s">
        <v>73</v>
      </c>
      <c r="AY487" s="281" t="s">
        <v>161</v>
      </c>
    </row>
    <row r="488" s="14" customFormat="1">
      <c r="A488" s="14"/>
      <c r="B488" s="271"/>
      <c r="C488" s="272"/>
      <c r="D488" s="256" t="s">
        <v>174</v>
      </c>
      <c r="E488" s="273" t="s">
        <v>1</v>
      </c>
      <c r="F488" s="274" t="s">
        <v>624</v>
      </c>
      <c r="G488" s="272"/>
      <c r="H488" s="275">
        <v>29.222000000000001</v>
      </c>
      <c r="I488" s="276"/>
      <c r="J488" s="272"/>
      <c r="K488" s="272"/>
      <c r="L488" s="277"/>
      <c r="M488" s="278"/>
      <c r="N488" s="279"/>
      <c r="O488" s="279"/>
      <c r="P488" s="279"/>
      <c r="Q488" s="279"/>
      <c r="R488" s="279"/>
      <c r="S488" s="279"/>
      <c r="T488" s="280"/>
      <c r="U488" s="14"/>
      <c r="V488" s="14"/>
      <c r="W488" s="14"/>
      <c r="X488" s="14"/>
      <c r="Y488" s="14"/>
      <c r="Z488" s="14"/>
      <c r="AA488" s="14"/>
      <c r="AB488" s="14"/>
      <c r="AC488" s="14"/>
      <c r="AD488" s="14"/>
      <c r="AE488" s="14"/>
      <c r="AT488" s="281" t="s">
        <v>174</v>
      </c>
      <c r="AU488" s="281" t="s">
        <v>82</v>
      </c>
      <c r="AV488" s="14" t="s">
        <v>82</v>
      </c>
      <c r="AW488" s="14" t="s">
        <v>30</v>
      </c>
      <c r="AX488" s="14" t="s">
        <v>73</v>
      </c>
      <c r="AY488" s="281" t="s">
        <v>161</v>
      </c>
    </row>
    <row r="489" s="14" customFormat="1">
      <c r="A489" s="14"/>
      <c r="B489" s="271"/>
      <c r="C489" s="272"/>
      <c r="D489" s="256" t="s">
        <v>174</v>
      </c>
      <c r="E489" s="273" t="s">
        <v>1</v>
      </c>
      <c r="F489" s="274" t="s">
        <v>625</v>
      </c>
      <c r="G489" s="272"/>
      <c r="H489" s="275">
        <v>153.05799999999999</v>
      </c>
      <c r="I489" s="276"/>
      <c r="J489" s="272"/>
      <c r="K489" s="272"/>
      <c r="L489" s="277"/>
      <c r="M489" s="278"/>
      <c r="N489" s="279"/>
      <c r="O489" s="279"/>
      <c r="P489" s="279"/>
      <c r="Q489" s="279"/>
      <c r="R489" s="279"/>
      <c r="S489" s="279"/>
      <c r="T489" s="280"/>
      <c r="U489" s="14"/>
      <c r="V489" s="14"/>
      <c r="W489" s="14"/>
      <c r="X489" s="14"/>
      <c r="Y489" s="14"/>
      <c r="Z489" s="14"/>
      <c r="AA489" s="14"/>
      <c r="AB489" s="14"/>
      <c r="AC489" s="14"/>
      <c r="AD489" s="14"/>
      <c r="AE489" s="14"/>
      <c r="AT489" s="281" t="s">
        <v>174</v>
      </c>
      <c r="AU489" s="281" t="s">
        <v>82</v>
      </c>
      <c r="AV489" s="14" t="s">
        <v>82</v>
      </c>
      <c r="AW489" s="14" t="s">
        <v>30</v>
      </c>
      <c r="AX489" s="14" t="s">
        <v>73</v>
      </c>
      <c r="AY489" s="281" t="s">
        <v>161</v>
      </c>
    </row>
    <row r="490" s="14" customFormat="1">
      <c r="A490" s="14"/>
      <c r="B490" s="271"/>
      <c r="C490" s="272"/>
      <c r="D490" s="256" t="s">
        <v>174</v>
      </c>
      <c r="E490" s="273" t="s">
        <v>1</v>
      </c>
      <c r="F490" s="274" t="s">
        <v>626</v>
      </c>
      <c r="G490" s="272"/>
      <c r="H490" s="275">
        <v>27.655000000000001</v>
      </c>
      <c r="I490" s="276"/>
      <c r="J490" s="272"/>
      <c r="K490" s="272"/>
      <c r="L490" s="277"/>
      <c r="M490" s="278"/>
      <c r="N490" s="279"/>
      <c r="O490" s="279"/>
      <c r="P490" s="279"/>
      <c r="Q490" s="279"/>
      <c r="R490" s="279"/>
      <c r="S490" s="279"/>
      <c r="T490" s="280"/>
      <c r="U490" s="14"/>
      <c r="V490" s="14"/>
      <c r="W490" s="14"/>
      <c r="X490" s="14"/>
      <c r="Y490" s="14"/>
      <c r="Z490" s="14"/>
      <c r="AA490" s="14"/>
      <c r="AB490" s="14"/>
      <c r="AC490" s="14"/>
      <c r="AD490" s="14"/>
      <c r="AE490" s="14"/>
      <c r="AT490" s="281" t="s">
        <v>174</v>
      </c>
      <c r="AU490" s="281" t="s">
        <v>82</v>
      </c>
      <c r="AV490" s="14" t="s">
        <v>82</v>
      </c>
      <c r="AW490" s="14" t="s">
        <v>30</v>
      </c>
      <c r="AX490" s="14" t="s">
        <v>73</v>
      </c>
      <c r="AY490" s="281" t="s">
        <v>161</v>
      </c>
    </row>
    <row r="491" s="14" customFormat="1">
      <c r="A491" s="14"/>
      <c r="B491" s="271"/>
      <c r="C491" s="272"/>
      <c r="D491" s="256" t="s">
        <v>174</v>
      </c>
      <c r="E491" s="273" t="s">
        <v>1</v>
      </c>
      <c r="F491" s="274" t="s">
        <v>627</v>
      </c>
      <c r="G491" s="272"/>
      <c r="H491" s="275">
        <v>31.181999999999999</v>
      </c>
      <c r="I491" s="276"/>
      <c r="J491" s="272"/>
      <c r="K491" s="272"/>
      <c r="L491" s="277"/>
      <c r="M491" s="278"/>
      <c r="N491" s="279"/>
      <c r="O491" s="279"/>
      <c r="P491" s="279"/>
      <c r="Q491" s="279"/>
      <c r="R491" s="279"/>
      <c r="S491" s="279"/>
      <c r="T491" s="280"/>
      <c r="U491" s="14"/>
      <c r="V491" s="14"/>
      <c r="W491" s="14"/>
      <c r="X491" s="14"/>
      <c r="Y491" s="14"/>
      <c r="Z491" s="14"/>
      <c r="AA491" s="14"/>
      <c r="AB491" s="14"/>
      <c r="AC491" s="14"/>
      <c r="AD491" s="14"/>
      <c r="AE491" s="14"/>
      <c r="AT491" s="281" t="s">
        <v>174</v>
      </c>
      <c r="AU491" s="281" t="s">
        <v>82</v>
      </c>
      <c r="AV491" s="14" t="s">
        <v>82</v>
      </c>
      <c r="AW491" s="14" t="s">
        <v>30</v>
      </c>
      <c r="AX491" s="14" t="s">
        <v>73</v>
      </c>
      <c r="AY491" s="281" t="s">
        <v>161</v>
      </c>
    </row>
    <row r="492" s="14" customFormat="1">
      <c r="A492" s="14"/>
      <c r="B492" s="271"/>
      <c r="C492" s="272"/>
      <c r="D492" s="256" t="s">
        <v>174</v>
      </c>
      <c r="E492" s="273" t="s">
        <v>1</v>
      </c>
      <c r="F492" s="274" t="s">
        <v>628</v>
      </c>
      <c r="G492" s="272"/>
      <c r="H492" s="275">
        <v>36.173999999999999</v>
      </c>
      <c r="I492" s="276"/>
      <c r="J492" s="272"/>
      <c r="K492" s="272"/>
      <c r="L492" s="277"/>
      <c r="M492" s="278"/>
      <c r="N492" s="279"/>
      <c r="O492" s="279"/>
      <c r="P492" s="279"/>
      <c r="Q492" s="279"/>
      <c r="R492" s="279"/>
      <c r="S492" s="279"/>
      <c r="T492" s="280"/>
      <c r="U492" s="14"/>
      <c r="V492" s="14"/>
      <c r="W492" s="14"/>
      <c r="X492" s="14"/>
      <c r="Y492" s="14"/>
      <c r="Z492" s="14"/>
      <c r="AA492" s="14"/>
      <c r="AB492" s="14"/>
      <c r="AC492" s="14"/>
      <c r="AD492" s="14"/>
      <c r="AE492" s="14"/>
      <c r="AT492" s="281" t="s">
        <v>174</v>
      </c>
      <c r="AU492" s="281" t="s">
        <v>82</v>
      </c>
      <c r="AV492" s="14" t="s">
        <v>82</v>
      </c>
      <c r="AW492" s="14" t="s">
        <v>30</v>
      </c>
      <c r="AX492" s="14" t="s">
        <v>73</v>
      </c>
      <c r="AY492" s="281" t="s">
        <v>161</v>
      </c>
    </row>
    <row r="493" s="15" customFormat="1">
      <c r="A493" s="15"/>
      <c r="B493" s="282"/>
      <c r="C493" s="283"/>
      <c r="D493" s="256" t="s">
        <v>174</v>
      </c>
      <c r="E493" s="284" t="s">
        <v>1</v>
      </c>
      <c r="F493" s="285" t="s">
        <v>180</v>
      </c>
      <c r="G493" s="283"/>
      <c r="H493" s="286">
        <v>446.084</v>
      </c>
      <c r="I493" s="287"/>
      <c r="J493" s="283"/>
      <c r="K493" s="283"/>
      <c r="L493" s="288"/>
      <c r="M493" s="289"/>
      <c r="N493" s="290"/>
      <c r="O493" s="290"/>
      <c r="P493" s="290"/>
      <c r="Q493" s="290"/>
      <c r="R493" s="290"/>
      <c r="S493" s="290"/>
      <c r="T493" s="291"/>
      <c r="U493" s="15"/>
      <c r="V493" s="15"/>
      <c r="W493" s="15"/>
      <c r="X493" s="15"/>
      <c r="Y493" s="15"/>
      <c r="Z493" s="15"/>
      <c r="AA493" s="15"/>
      <c r="AB493" s="15"/>
      <c r="AC493" s="15"/>
      <c r="AD493" s="15"/>
      <c r="AE493" s="15"/>
      <c r="AT493" s="292" t="s">
        <v>174</v>
      </c>
      <c r="AU493" s="292" t="s">
        <v>82</v>
      </c>
      <c r="AV493" s="15" t="s">
        <v>168</v>
      </c>
      <c r="AW493" s="15" t="s">
        <v>30</v>
      </c>
      <c r="AX493" s="15" t="s">
        <v>80</v>
      </c>
      <c r="AY493" s="292" t="s">
        <v>161</v>
      </c>
    </row>
    <row r="494" s="2" customFormat="1" ht="24" customHeight="1">
      <c r="A494" s="38"/>
      <c r="B494" s="39"/>
      <c r="C494" s="243" t="s">
        <v>674</v>
      </c>
      <c r="D494" s="243" t="s">
        <v>163</v>
      </c>
      <c r="E494" s="244" t="s">
        <v>675</v>
      </c>
      <c r="F494" s="245" t="s">
        <v>676</v>
      </c>
      <c r="G494" s="246" t="s">
        <v>166</v>
      </c>
      <c r="H494" s="247">
        <v>468.48399999999998</v>
      </c>
      <c r="I494" s="248"/>
      <c r="J494" s="249">
        <f>ROUND(I494*H494,2)</f>
        <v>0</v>
      </c>
      <c r="K494" s="245" t="s">
        <v>167</v>
      </c>
      <c r="L494" s="44"/>
      <c r="M494" s="250" t="s">
        <v>1</v>
      </c>
      <c r="N494" s="251" t="s">
        <v>38</v>
      </c>
      <c r="O494" s="91"/>
      <c r="P494" s="252">
        <f>O494*H494</f>
        <v>0</v>
      </c>
      <c r="Q494" s="252">
        <v>0</v>
      </c>
      <c r="R494" s="252">
        <f>Q494*H494</f>
        <v>0</v>
      </c>
      <c r="S494" s="252">
        <v>0</v>
      </c>
      <c r="T494" s="253">
        <f>S494*H494</f>
        <v>0</v>
      </c>
      <c r="U494" s="38"/>
      <c r="V494" s="38"/>
      <c r="W494" s="38"/>
      <c r="X494" s="38"/>
      <c r="Y494" s="38"/>
      <c r="Z494" s="38"/>
      <c r="AA494" s="38"/>
      <c r="AB494" s="38"/>
      <c r="AC494" s="38"/>
      <c r="AD494" s="38"/>
      <c r="AE494" s="38"/>
      <c r="AR494" s="254" t="s">
        <v>168</v>
      </c>
      <c r="AT494" s="254" t="s">
        <v>163</v>
      </c>
      <c r="AU494" s="254" t="s">
        <v>82</v>
      </c>
      <c r="AY494" s="17" t="s">
        <v>161</v>
      </c>
      <c r="BE494" s="255">
        <f>IF(N494="základní",J494,0)</f>
        <v>0</v>
      </c>
      <c r="BF494" s="255">
        <f>IF(N494="snížená",J494,0)</f>
        <v>0</v>
      </c>
      <c r="BG494" s="255">
        <f>IF(N494="zákl. přenesená",J494,0)</f>
        <v>0</v>
      </c>
      <c r="BH494" s="255">
        <f>IF(N494="sníž. přenesená",J494,0)</f>
        <v>0</v>
      </c>
      <c r="BI494" s="255">
        <f>IF(N494="nulová",J494,0)</f>
        <v>0</v>
      </c>
      <c r="BJ494" s="17" t="s">
        <v>80</v>
      </c>
      <c r="BK494" s="255">
        <f>ROUND(I494*H494,2)</f>
        <v>0</v>
      </c>
      <c r="BL494" s="17" t="s">
        <v>168</v>
      </c>
      <c r="BM494" s="254" t="s">
        <v>677</v>
      </c>
    </row>
    <row r="495" s="2" customFormat="1">
      <c r="A495" s="38"/>
      <c r="B495" s="39"/>
      <c r="C495" s="40"/>
      <c r="D495" s="256" t="s">
        <v>170</v>
      </c>
      <c r="E495" s="40"/>
      <c r="F495" s="257" t="s">
        <v>678</v>
      </c>
      <c r="G495" s="40"/>
      <c r="H495" s="40"/>
      <c r="I495" s="154"/>
      <c r="J495" s="40"/>
      <c r="K495" s="40"/>
      <c r="L495" s="44"/>
      <c r="M495" s="258"/>
      <c r="N495" s="259"/>
      <c r="O495" s="91"/>
      <c r="P495" s="91"/>
      <c r="Q495" s="91"/>
      <c r="R495" s="91"/>
      <c r="S495" s="91"/>
      <c r="T495" s="92"/>
      <c r="U495" s="38"/>
      <c r="V495" s="38"/>
      <c r="W495" s="38"/>
      <c r="X495" s="38"/>
      <c r="Y495" s="38"/>
      <c r="Z495" s="38"/>
      <c r="AA495" s="38"/>
      <c r="AB495" s="38"/>
      <c r="AC495" s="38"/>
      <c r="AD495" s="38"/>
      <c r="AE495" s="38"/>
      <c r="AT495" s="17" t="s">
        <v>170</v>
      </c>
      <c r="AU495" s="17" t="s">
        <v>82</v>
      </c>
    </row>
    <row r="496" s="2" customFormat="1">
      <c r="A496" s="38"/>
      <c r="B496" s="39"/>
      <c r="C496" s="40"/>
      <c r="D496" s="256" t="s">
        <v>172</v>
      </c>
      <c r="E496" s="40"/>
      <c r="F496" s="260" t="s">
        <v>679</v>
      </c>
      <c r="G496" s="40"/>
      <c r="H496" s="40"/>
      <c r="I496" s="154"/>
      <c r="J496" s="40"/>
      <c r="K496" s="40"/>
      <c r="L496" s="44"/>
      <c r="M496" s="258"/>
      <c r="N496" s="259"/>
      <c r="O496" s="91"/>
      <c r="P496" s="91"/>
      <c r="Q496" s="91"/>
      <c r="R496" s="91"/>
      <c r="S496" s="91"/>
      <c r="T496" s="92"/>
      <c r="U496" s="38"/>
      <c r="V496" s="38"/>
      <c r="W496" s="38"/>
      <c r="X496" s="38"/>
      <c r="Y496" s="38"/>
      <c r="Z496" s="38"/>
      <c r="AA496" s="38"/>
      <c r="AB496" s="38"/>
      <c r="AC496" s="38"/>
      <c r="AD496" s="38"/>
      <c r="AE496" s="38"/>
      <c r="AT496" s="17" t="s">
        <v>172</v>
      </c>
      <c r="AU496" s="17" t="s">
        <v>82</v>
      </c>
    </row>
    <row r="497" s="14" customFormat="1">
      <c r="A497" s="14"/>
      <c r="B497" s="271"/>
      <c r="C497" s="272"/>
      <c r="D497" s="256" t="s">
        <v>174</v>
      </c>
      <c r="E497" s="273" t="s">
        <v>1</v>
      </c>
      <c r="F497" s="274" t="s">
        <v>680</v>
      </c>
      <c r="G497" s="272"/>
      <c r="H497" s="275">
        <v>468.48399999999998</v>
      </c>
      <c r="I497" s="276"/>
      <c r="J497" s="272"/>
      <c r="K497" s="272"/>
      <c r="L497" s="277"/>
      <c r="M497" s="278"/>
      <c r="N497" s="279"/>
      <c r="O497" s="279"/>
      <c r="P497" s="279"/>
      <c r="Q497" s="279"/>
      <c r="R497" s="279"/>
      <c r="S497" s="279"/>
      <c r="T497" s="280"/>
      <c r="U497" s="14"/>
      <c r="V497" s="14"/>
      <c r="W497" s="14"/>
      <c r="X497" s="14"/>
      <c r="Y497" s="14"/>
      <c r="Z497" s="14"/>
      <c r="AA497" s="14"/>
      <c r="AB497" s="14"/>
      <c r="AC497" s="14"/>
      <c r="AD497" s="14"/>
      <c r="AE497" s="14"/>
      <c r="AT497" s="281" t="s">
        <v>174</v>
      </c>
      <c r="AU497" s="281" t="s">
        <v>82</v>
      </c>
      <c r="AV497" s="14" t="s">
        <v>82</v>
      </c>
      <c r="AW497" s="14" t="s">
        <v>30</v>
      </c>
      <c r="AX497" s="14" t="s">
        <v>80</v>
      </c>
      <c r="AY497" s="281" t="s">
        <v>161</v>
      </c>
    </row>
    <row r="498" s="2" customFormat="1" ht="24" customHeight="1">
      <c r="A498" s="38"/>
      <c r="B498" s="39"/>
      <c r="C498" s="243" t="s">
        <v>681</v>
      </c>
      <c r="D498" s="243" t="s">
        <v>163</v>
      </c>
      <c r="E498" s="244" t="s">
        <v>682</v>
      </c>
      <c r="F498" s="245" t="s">
        <v>683</v>
      </c>
      <c r="G498" s="246" t="s">
        <v>191</v>
      </c>
      <c r="H498" s="247">
        <v>152.34999999999999</v>
      </c>
      <c r="I498" s="248"/>
      <c r="J498" s="249">
        <f>ROUND(I498*H498,2)</f>
        <v>0</v>
      </c>
      <c r="K498" s="245" t="s">
        <v>167</v>
      </c>
      <c r="L498" s="44"/>
      <c r="M498" s="250" t="s">
        <v>1</v>
      </c>
      <c r="N498" s="251" t="s">
        <v>38</v>
      </c>
      <c r="O498" s="91"/>
      <c r="P498" s="252">
        <f>O498*H498</f>
        <v>0</v>
      </c>
      <c r="Q498" s="252">
        <v>0.00065061999999999997</v>
      </c>
      <c r="R498" s="252">
        <f>Q498*H498</f>
        <v>0.099121956999999997</v>
      </c>
      <c r="S498" s="252">
        <v>0.001</v>
      </c>
      <c r="T498" s="253">
        <f>S498*H498</f>
        <v>0.15234999999999999</v>
      </c>
      <c r="U498" s="38"/>
      <c r="V498" s="38"/>
      <c r="W498" s="38"/>
      <c r="X498" s="38"/>
      <c r="Y498" s="38"/>
      <c r="Z498" s="38"/>
      <c r="AA498" s="38"/>
      <c r="AB498" s="38"/>
      <c r="AC498" s="38"/>
      <c r="AD498" s="38"/>
      <c r="AE498" s="38"/>
      <c r="AR498" s="254" t="s">
        <v>168</v>
      </c>
      <c r="AT498" s="254" t="s">
        <v>163</v>
      </c>
      <c r="AU498" s="254" t="s">
        <v>82</v>
      </c>
      <c r="AY498" s="17" t="s">
        <v>161</v>
      </c>
      <c r="BE498" s="255">
        <f>IF(N498="základní",J498,0)</f>
        <v>0</v>
      </c>
      <c r="BF498" s="255">
        <f>IF(N498="snížená",J498,0)</f>
        <v>0</v>
      </c>
      <c r="BG498" s="255">
        <f>IF(N498="zákl. přenesená",J498,0)</f>
        <v>0</v>
      </c>
      <c r="BH498" s="255">
        <f>IF(N498="sníž. přenesená",J498,0)</f>
        <v>0</v>
      </c>
      <c r="BI498" s="255">
        <f>IF(N498="nulová",J498,0)</f>
        <v>0</v>
      </c>
      <c r="BJ498" s="17" t="s">
        <v>80</v>
      </c>
      <c r="BK498" s="255">
        <f>ROUND(I498*H498,2)</f>
        <v>0</v>
      </c>
      <c r="BL498" s="17" t="s">
        <v>168</v>
      </c>
      <c r="BM498" s="254" t="s">
        <v>684</v>
      </c>
    </row>
    <row r="499" s="2" customFormat="1">
      <c r="A499" s="38"/>
      <c r="B499" s="39"/>
      <c r="C499" s="40"/>
      <c r="D499" s="256" t="s">
        <v>170</v>
      </c>
      <c r="E499" s="40"/>
      <c r="F499" s="257" t="s">
        <v>685</v>
      </c>
      <c r="G499" s="40"/>
      <c r="H499" s="40"/>
      <c r="I499" s="154"/>
      <c r="J499" s="40"/>
      <c r="K499" s="40"/>
      <c r="L499" s="44"/>
      <c r="M499" s="258"/>
      <c r="N499" s="259"/>
      <c r="O499" s="91"/>
      <c r="P499" s="91"/>
      <c r="Q499" s="91"/>
      <c r="R499" s="91"/>
      <c r="S499" s="91"/>
      <c r="T499" s="92"/>
      <c r="U499" s="38"/>
      <c r="V499" s="38"/>
      <c r="W499" s="38"/>
      <c r="X499" s="38"/>
      <c r="Y499" s="38"/>
      <c r="Z499" s="38"/>
      <c r="AA499" s="38"/>
      <c r="AB499" s="38"/>
      <c r="AC499" s="38"/>
      <c r="AD499" s="38"/>
      <c r="AE499" s="38"/>
      <c r="AT499" s="17" t="s">
        <v>170</v>
      </c>
      <c r="AU499" s="17" t="s">
        <v>82</v>
      </c>
    </row>
    <row r="500" s="2" customFormat="1">
      <c r="A500" s="38"/>
      <c r="B500" s="39"/>
      <c r="C500" s="40"/>
      <c r="D500" s="256" t="s">
        <v>172</v>
      </c>
      <c r="E500" s="40"/>
      <c r="F500" s="260" t="s">
        <v>686</v>
      </c>
      <c r="G500" s="40"/>
      <c r="H500" s="40"/>
      <c r="I500" s="154"/>
      <c r="J500" s="40"/>
      <c r="K500" s="40"/>
      <c r="L500" s="44"/>
      <c r="M500" s="258"/>
      <c r="N500" s="259"/>
      <c r="O500" s="91"/>
      <c r="P500" s="91"/>
      <c r="Q500" s="91"/>
      <c r="R500" s="91"/>
      <c r="S500" s="91"/>
      <c r="T500" s="92"/>
      <c r="U500" s="38"/>
      <c r="V500" s="38"/>
      <c r="W500" s="38"/>
      <c r="X500" s="38"/>
      <c r="Y500" s="38"/>
      <c r="Z500" s="38"/>
      <c r="AA500" s="38"/>
      <c r="AB500" s="38"/>
      <c r="AC500" s="38"/>
      <c r="AD500" s="38"/>
      <c r="AE500" s="38"/>
      <c r="AT500" s="17" t="s">
        <v>172</v>
      </c>
      <c r="AU500" s="17" t="s">
        <v>82</v>
      </c>
    </row>
    <row r="501" s="14" customFormat="1">
      <c r="A501" s="14"/>
      <c r="B501" s="271"/>
      <c r="C501" s="272"/>
      <c r="D501" s="256" t="s">
        <v>174</v>
      </c>
      <c r="E501" s="273" t="s">
        <v>1</v>
      </c>
      <c r="F501" s="274" t="s">
        <v>687</v>
      </c>
      <c r="G501" s="272"/>
      <c r="H501" s="275">
        <v>55.799999999999997</v>
      </c>
      <c r="I501" s="276"/>
      <c r="J501" s="272"/>
      <c r="K501" s="272"/>
      <c r="L501" s="277"/>
      <c r="M501" s="278"/>
      <c r="N501" s="279"/>
      <c r="O501" s="279"/>
      <c r="P501" s="279"/>
      <c r="Q501" s="279"/>
      <c r="R501" s="279"/>
      <c r="S501" s="279"/>
      <c r="T501" s="280"/>
      <c r="U501" s="14"/>
      <c r="V501" s="14"/>
      <c r="W501" s="14"/>
      <c r="X501" s="14"/>
      <c r="Y501" s="14"/>
      <c r="Z501" s="14"/>
      <c r="AA501" s="14"/>
      <c r="AB501" s="14"/>
      <c r="AC501" s="14"/>
      <c r="AD501" s="14"/>
      <c r="AE501" s="14"/>
      <c r="AT501" s="281" t="s">
        <v>174</v>
      </c>
      <c r="AU501" s="281" t="s">
        <v>82</v>
      </c>
      <c r="AV501" s="14" t="s">
        <v>82</v>
      </c>
      <c r="AW501" s="14" t="s">
        <v>30</v>
      </c>
      <c r="AX501" s="14" t="s">
        <v>73</v>
      </c>
      <c r="AY501" s="281" t="s">
        <v>161</v>
      </c>
    </row>
    <row r="502" s="14" customFormat="1">
      <c r="A502" s="14"/>
      <c r="B502" s="271"/>
      <c r="C502" s="272"/>
      <c r="D502" s="256" t="s">
        <v>174</v>
      </c>
      <c r="E502" s="273" t="s">
        <v>1</v>
      </c>
      <c r="F502" s="274" t="s">
        <v>688</v>
      </c>
      <c r="G502" s="272"/>
      <c r="H502" s="275">
        <v>96.549999999999997</v>
      </c>
      <c r="I502" s="276"/>
      <c r="J502" s="272"/>
      <c r="K502" s="272"/>
      <c r="L502" s="277"/>
      <c r="M502" s="278"/>
      <c r="N502" s="279"/>
      <c r="O502" s="279"/>
      <c r="P502" s="279"/>
      <c r="Q502" s="279"/>
      <c r="R502" s="279"/>
      <c r="S502" s="279"/>
      <c r="T502" s="280"/>
      <c r="U502" s="14"/>
      <c r="V502" s="14"/>
      <c r="W502" s="14"/>
      <c r="X502" s="14"/>
      <c r="Y502" s="14"/>
      <c r="Z502" s="14"/>
      <c r="AA502" s="14"/>
      <c r="AB502" s="14"/>
      <c r="AC502" s="14"/>
      <c r="AD502" s="14"/>
      <c r="AE502" s="14"/>
      <c r="AT502" s="281" t="s">
        <v>174</v>
      </c>
      <c r="AU502" s="281" t="s">
        <v>82</v>
      </c>
      <c r="AV502" s="14" t="s">
        <v>82</v>
      </c>
      <c r="AW502" s="14" t="s">
        <v>30</v>
      </c>
      <c r="AX502" s="14" t="s">
        <v>73</v>
      </c>
      <c r="AY502" s="281" t="s">
        <v>161</v>
      </c>
    </row>
    <row r="503" s="15" customFormat="1">
      <c r="A503" s="15"/>
      <c r="B503" s="282"/>
      <c r="C503" s="283"/>
      <c r="D503" s="256" t="s">
        <v>174</v>
      </c>
      <c r="E503" s="284" t="s">
        <v>1</v>
      </c>
      <c r="F503" s="285" t="s">
        <v>180</v>
      </c>
      <c r="G503" s="283"/>
      <c r="H503" s="286">
        <v>152.34999999999999</v>
      </c>
      <c r="I503" s="287"/>
      <c r="J503" s="283"/>
      <c r="K503" s="283"/>
      <c r="L503" s="288"/>
      <c r="M503" s="289"/>
      <c r="N503" s="290"/>
      <c r="O503" s="290"/>
      <c r="P503" s="290"/>
      <c r="Q503" s="290"/>
      <c r="R503" s="290"/>
      <c r="S503" s="290"/>
      <c r="T503" s="291"/>
      <c r="U503" s="15"/>
      <c r="V503" s="15"/>
      <c r="W503" s="15"/>
      <c r="X503" s="15"/>
      <c r="Y503" s="15"/>
      <c r="Z503" s="15"/>
      <c r="AA503" s="15"/>
      <c r="AB503" s="15"/>
      <c r="AC503" s="15"/>
      <c r="AD503" s="15"/>
      <c r="AE503" s="15"/>
      <c r="AT503" s="292" t="s">
        <v>174</v>
      </c>
      <c r="AU503" s="292" t="s">
        <v>82</v>
      </c>
      <c r="AV503" s="15" t="s">
        <v>168</v>
      </c>
      <c r="AW503" s="15" t="s">
        <v>30</v>
      </c>
      <c r="AX503" s="15" t="s">
        <v>80</v>
      </c>
      <c r="AY503" s="292" t="s">
        <v>161</v>
      </c>
    </row>
    <row r="504" s="12" customFormat="1" ht="22.8" customHeight="1">
      <c r="A504" s="12"/>
      <c r="B504" s="227"/>
      <c r="C504" s="228"/>
      <c r="D504" s="229" t="s">
        <v>72</v>
      </c>
      <c r="E504" s="241" t="s">
        <v>689</v>
      </c>
      <c r="F504" s="241" t="s">
        <v>690</v>
      </c>
      <c r="G504" s="228"/>
      <c r="H504" s="228"/>
      <c r="I504" s="231"/>
      <c r="J504" s="242">
        <f>BK504</f>
        <v>0</v>
      </c>
      <c r="K504" s="228"/>
      <c r="L504" s="233"/>
      <c r="M504" s="234"/>
      <c r="N504" s="235"/>
      <c r="O504" s="235"/>
      <c r="P504" s="236">
        <f>SUM(P505:P537)</f>
        <v>0</v>
      </c>
      <c r="Q504" s="235"/>
      <c r="R504" s="236">
        <f>SUM(R505:R537)</f>
        <v>0</v>
      </c>
      <c r="S504" s="235"/>
      <c r="T504" s="237">
        <f>SUM(T505:T537)</f>
        <v>0</v>
      </c>
      <c r="U504" s="12"/>
      <c r="V504" s="12"/>
      <c r="W504" s="12"/>
      <c r="X504" s="12"/>
      <c r="Y504" s="12"/>
      <c r="Z504" s="12"/>
      <c r="AA504" s="12"/>
      <c r="AB504" s="12"/>
      <c r="AC504" s="12"/>
      <c r="AD504" s="12"/>
      <c r="AE504" s="12"/>
      <c r="AR504" s="238" t="s">
        <v>80</v>
      </c>
      <c r="AT504" s="239" t="s">
        <v>72</v>
      </c>
      <c r="AU504" s="239" t="s">
        <v>80</v>
      </c>
      <c r="AY504" s="238" t="s">
        <v>161</v>
      </c>
      <c r="BK504" s="240">
        <f>SUM(BK505:BK537)</f>
        <v>0</v>
      </c>
    </row>
    <row r="505" s="2" customFormat="1" ht="24" customHeight="1">
      <c r="A505" s="38"/>
      <c r="B505" s="39"/>
      <c r="C505" s="243" t="s">
        <v>691</v>
      </c>
      <c r="D505" s="243" t="s">
        <v>163</v>
      </c>
      <c r="E505" s="244" t="s">
        <v>692</v>
      </c>
      <c r="F505" s="245" t="s">
        <v>693</v>
      </c>
      <c r="G505" s="246" t="s">
        <v>282</v>
      </c>
      <c r="H505" s="247">
        <v>34.75</v>
      </c>
      <c r="I505" s="248"/>
      <c r="J505" s="249">
        <f>ROUND(I505*H505,2)</f>
        <v>0</v>
      </c>
      <c r="K505" s="245" t="s">
        <v>167</v>
      </c>
      <c r="L505" s="44"/>
      <c r="M505" s="250" t="s">
        <v>1</v>
      </c>
      <c r="N505" s="251" t="s">
        <v>38</v>
      </c>
      <c r="O505" s="91"/>
      <c r="P505" s="252">
        <f>O505*H505</f>
        <v>0</v>
      </c>
      <c r="Q505" s="252">
        <v>0</v>
      </c>
      <c r="R505" s="252">
        <f>Q505*H505</f>
        <v>0</v>
      </c>
      <c r="S505" s="252">
        <v>0</v>
      </c>
      <c r="T505" s="253">
        <f>S505*H505</f>
        <v>0</v>
      </c>
      <c r="U505" s="38"/>
      <c r="V505" s="38"/>
      <c r="W505" s="38"/>
      <c r="X505" s="38"/>
      <c r="Y505" s="38"/>
      <c r="Z505" s="38"/>
      <c r="AA505" s="38"/>
      <c r="AB505" s="38"/>
      <c r="AC505" s="38"/>
      <c r="AD505" s="38"/>
      <c r="AE505" s="38"/>
      <c r="AR505" s="254" t="s">
        <v>168</v>
      </c>
      <c r="AT505" s="254" t="s">
        <v>163</v>
      </c>
      <c r="AU505" s="254" t="s">
        <v>82</v>
      </c>
      <c r="AY505" s="17" t="s">
        <v>161</v>
      </c>
      <c r="BE505" s="255">
        <f>IF(N505="základní",J505,0)</f>
        <v>0</v>
      </c>
      <c r="BF505" s="255">
        <f>IF(N505="snížená",J505,0)</f>
        <v>0</v>
      </c>
      <c r="BG505" s="255">
        <f>IF(N505="zákl. přenesená",J505,0)</f>
        <v>0</v>
      </c>
      <c r="BH505" s="255">
        <f>IF(N505="sníž. přenesená",J505,0)</f>
        <v>0</v>
      </c>
      <c r="BI505" s="255">
        <f>IF(N505="nulová",J505,0)</f>
        <v>0</v>
      </c>
      <c r="BJ505" s="17" t="s">
        <v>80</v>
      </c>
      <c r="BK505" s="255">
        <f>ROUND(I505*H505,2)</f>
        <v>0</v>
      </c>
      <c r="BL505" s="17" t="s">
        <v>168</v>
      </c>
      <c r="BM505" s="254" t="s">
        <v>694</v>
      </c>
    </row>
    <row r="506" s="2" customFormat="1">
      <c r="A506" s="38"/>
      <c r="B506" s="39"/>
      <c r="C506" s="40"/>
      <c r="D506" s="256" t="s">
        <v>170</v>
      </c>
      <c r="E506" s="40"/>
      <c r="F506" s="257" t="s">
        <v>695</v>
      </c>
      <c r="G506" s="40"/>
      <c r="H506" s="40"/>
      <c r="I506" s="154"/>
      <c r="J506" s="40"/>
      <c r="K506" s="40"/>
      <c r="L506" s="44"/>
      <c r="M506" s="258"/>
      <c r="N506" s="259"/>
      <c r="O506" s="91"/>
      <c r="P506" s="91"/>
      <c r="Q506" s="91"/>
      <c r="R506" s="91"/>
      <c r="S506" s="91"/>
      <c r="T506" s="92"/>
      <c r="U506" s="38"/>
      <c r="V506" s="38"/>
      <c r="W506" s="38"/>
      <c r="X506" s="38"/>
      <c r="Y506" s="38"/>
      <c r="Z506" s="38"/>
      <c r="AA506" s="38"/>
      <c r="AB506" s="38"/>
      <c r="AC506" s="38"/>
      <c r="AD506" s="38"/>
      <c r="AE506" s="38"/>
      <c r="AT506" s="17" t="s">
        <v>170</v>
      </c>
      <c r="AU506" s="17" t="s">
        <v>82</v>
      </c>
    </row>
    <row r="507" s="2" customFormat="1">
      <c r="A507" s="38"/>
      <c r="B507" s="39"/>
      <c r="C507" s="40"/>
      <c r="D507" s="256" t="s">
        <v>172</v>
      </c>
      <c r="E507" s="40"/>
      <c r="F507" s="260" t="s">
        <v>696</v>
      </c>
      <c r="G507" s="40"/>
      <c r="H507" s="40"/>
      <c r="I507" s="154"/>
      <c r="J507" s="40"/>
      <c r="K507" s="40"/>
      <c r="L507" s="44"/>
      <c r="M507" s="258"/>
      <c r="N507" s="259"/>
      <c r="O507" s="91"/>
      <c r="P507" s="91"/>
      <c r="Q507" s="91"/>
      <c r="R507" s="91"/>
      <c r="S507" s="91"/>
      <c r="T507" s="92"/>
      <c r="U507" s="38"/>
      <c r="V507" s="38"/>
      <c r="W507" s="38"/>
      <c r="X507" s="38"/>
      <c r="Y507" s="38"/>
      <c r="Z507" s="38"/>
      <c r="AA507" s="38"/>
      <c r="AB507" s="38"/>
      <c r="AC507" s="38"/>
      <c r="AD507" s="38"/>
      <c r="AE507" s="38"/>
      <c r="AT507" s="17" t="s">
        <v>172</v>
      </c>
      <c r="AU507" s="17" t="s">
        <v>82</v>
      </c>
    </row>
    <row r="508" s="2" customFormat="1">
      <c r="A508" s="38"/>
      <c r="B508" s="39"/>
      <c r="C508" s="40"/>
      <c r="D508" s="256" t="s">
        <v>195</v>
      </c>
      <c r="E508" s="40"/>
      <c r="F508" s="260" t="s">
        <v>697</v>
      </c>
      <c r="G508" s="40"/>
      <c r="H508" s="40"/>
      <c r="I508" s="154"/>
      <c r="J508" s="40"/>
      <c r="K508" s="40"/>
      <c r="L508" s="44"/>
      <c r="M508" s="258"/>
      <c r="N508" s="259"/>
      <c r="O508" s="91"/>
      <c r="P508" s="91"/>
      <c r="Q508" s="91"/>
      <c r="R508" s="91"/>
      <c r="S508" s="91"/>
      <c r="T508" s="92"/>
      <c r="U508" s="38"/>
      <c r="V508" s="38"/>
      <c r="W508" s="38"/>
      <c r="X508" s="38"/>
      <c r="Y508" s="38"/>
      <c r="Z508" s="38"/>
      <c r="AA508" s="38"/>
      <c r="AB508" s="38"/>
      <c r="AC508" s="38"/>
      <c r="AD508" s="38"/>
      <c r="AE508" s="38"/>
      <c r="AT508" s="17" t="s">
        <v>195</v>
      </c>
      <c r="AU508" s="17" t="s">
        <v>82</v>
      </c>
    </row>
    <row r="509" s="2" customFormat="1" ht="36" customHeight="1">
      <c r="A509" s="38"/>
      <c r="B509" s="39"/>
      <c r="C509" s="243" t="s">
        <v>698</v>
      </c>
      <c r="D509" s="243" t="s">
        <v>163</v>
      </c>
      <c r="E509" s="244" t="s">
        <v>699</v>
      </c>
      <c r="F509" s="245" t="s">
        <v>700</v>
      </c>
      <c r="G509" s="246" t="s">
        <v>282</v>
      </c>
      <c r="H509" s="247">
        <v>2.7999999999999998</v>
      </c>
      <c r="I509" s="248"/>
      <c r="J509" s="249">
        <f>ROUND(I509*H509,2)</f>
        <v>0</v>
      </c>
      <c r="K509" s="245" t="s">
        <v>167</v>
      </c>
      <c r="L509" s="44"/>
      <c r="M509" s="250" t="s">
        <v>1</v>
      </c>
      <c r="N509" s="251" t="s">
        <v>38</v>
      </c>
      <c r="O509" s="91"/>
      <c r="P509" s="252">
        <f>O509*H509</f>
        <v>0</v>
      </c>
      <c r="Q509" s="252">
        <v>0</v>
      </c>
      <c r="R509" s="252">
        <f>Q509*H509</f>
        <v>0</v>
      </c>
      <c r="S509" s="252">
        <v>0</v>
      </c>
      <c r="T509" s="253">
        <f>S509*H509</f>
        <v>0</v>
      </c>
      <c r="U509" s="38"/>
      <c r="V509" s="38"/>
      <c r="W509" s="38"/>
      <c r="X509" s="38"/>
      <c r="Y509" s="38"/>
      <c r="Z509" s="38"/>
      <c r="AA509" s="38"/>
      <c r="AB509" s="38"/>
      <c r="AC509" s="38"/>
      <c r="AD509" s="38"/>
      <c r="AE509" s="38"/>
      <c r="AR509" s="254" t="s">
        <v>168</v>
      </c>
      <c r="AT509" s="254" t="s">
        <v>163</v>
      </c>
      <c r="AU509" s="254" t="s">
        <v>82</v>
      </c>
      <c r="AY509" s="17" t="s">
        <v>161</v>
      </c>
      <c r="BE509" s="255">
        <f>IF(N509="základní",J509,0)</f>
        <v>0</v>
      </c>
      <c r="BF509" s="255">
        <f>IF(N509="snížená",J509,0)</f>
        <v>0</v>
      </c>
      <c r="BG509" s="255">
        <f>IF(N509="zákl. přenesená",J509,0)</f>
        <v>0</v>
      </c>
      <c r="BH509" s="255">
        <f>IF(N509="sníž. přenesená",J509,0)</f>
        <v>0</v>
      </c>
      <c r="BI509" s="255">
        <f>IF(N509="nulová",J509,0)</f>
        <v>0</v>
      </c>
      <c r="BJ509" s="17" t="s">
        <v>80</v>
      </c>
      <c r="BK509" s="255">
        <f>ROUND(I509*H509,2)</f>
        <v>0</v>
      </c>
      <c r="BL509" s="17" t="s">
        <v>168</v>
      </c>
      <c r="BM509" s="254" t="s">
        <v>701</v>
      </c>
    </row>
    <row r="510" s="2" customFormat="1">
      <c r="A510" s="38"/>
      <c r="B510" s="39"/>
      <c r="C510" s="40"/>
      <c r="D510" s="256" t="s">
        <v>170</v>
      </c>
      <c r="E510" s="40"/>
      <c r="F510" s="257" t="s">
        <v>702</v>
      </c>
      <c r="G510" s="40"/>
      <c r="H510" s="40"/>
      <c r="I510" s="154"/>
      <c r="J510" s="40"/>
      <c r="K510" s="40"/>
      <c r="L510" s="44"/>
      <c r="M510" s="258"/>
      <c r="N510" s="259"/>
      <c r="O510" s="91"/>
      <c r="P510" s="91"/>
      <c r="Q510" s="91"/>
      <c r="R510" s="91"/>
      <c r="S510" s="91"/>
      <c r="T510" s="92"/>
      <c r="U510" s="38"/>
      <c r="V510" s="38"/>
      <c r="W510" s="38"/>
      <c r="X510" s="38"/>
      <c r="Y510" s="38"/>
      <c r="Z510" s="38"/>
      <c r="AA510" s="38"/>
      <c r="AB510" s="38"/>
      <c r="AC510" s="38"/>
      <c r="AD510" s="38"/>
      <c r="AE510" s="38"/>
      <c r="AT510" s="17" t="s">
        <v>170</v>
      </c>
      <c r="AU510" s="17" t="s">
        <v>82</v>
      </c>
    </row>
    <row r="511" s="2" customFormat="1">
      <c r="A511" s="38"/>
      <c r="B511" s="39"/>
      <c r="C511" s="40"/>
      <c r="D511" s="256" t="s">
        <v>172</v>
      </c>
      <c r="E511" s="40"/>
      <c r="F511" s="260" t="s">
        <v>696</v>
      </c>
      <c r="G511" s="40"/>
      <c r="H511" s="40"/>
      <c r="I511" s="154"/>
      <c r="J511" s="40"/>
      <c r="K511" s="40"/>
      <c r="L511" s="44"/>
      <c r="M511" s="258"/>
      <c r="N511" s="259"/>
      <c r="O511" s="91"/>
      <c r="P511" s="91"/>
      <c r="Q511" s="91"/>
      <c r="R511" s="91"/>
      <c r="S511" s="91"/>
      <c r="T511" s="92"/>
      <c r="U511" s="38"/>
      <c r="V511" s="38"/>
      <c r="W511" s="38"/>
      <c r="X511" s="38"/>
      <c r="Y511" s="38"/>
      <c r="Z511" s="38"/>
      <c r="AA511" s="38"/>
      <c r="AB511" s="38"/>
      <c r="AC511" s="38"/>
      <c r="AD511" s="38"/>
      <c r="AE511" s="38"/>
      <c r="AT511" s="17" t="s">
        <v>172</v>
      </c>
      <c r="AU511" s="17" t="s">
        <v>82</v>
      </c>
    </row>
    <row r="512" s="2" customFormat="1">
      <c r="A512" s="38"/>
      <c r="B512" s="39"/>
      <c r="C512" s="40"/>
      <c r="D512" s="256" t="s">
        <v>195</v>
      </c>
      <c r="E512" s="40"/>
      <c r="F512" s="260" t="s">
        <v>703</v>
      </c>
      <c r="G512" s="40"/>
      <c r="H512" s="40"/>
      <c r="I512" s="154"/>
      <c r="J512" s="40"/>
      <c r="K512" s="40"/>
      <c r="L512" s="44"/>
      <c r="M512" s="258"/>
      <c r="N512" s="259"/>
      <c r="O512" s="91"/>
      <c r="P512" s="91"/>
      <c r="Q512" s="91"/>
      <c r="R512" s="91"/>
      <c r="S512" s="91"/>
      <c r="T512" s="92"/>
      <c r="U512" s="38"/>
      <c r="V512" s="38"/>
      <c r="W512" s="38"/>
      <c r="X512" s="38"/>
      <c r="Y512" s="38"/>
      <c r="Z512" s="38"/>
      <c r="AA512" s="38"/>
      <c r="AB512" s="38"/>
      <c r="AC512" s="38"/>
      <c r="AD512" s="38"/>
      <c r="AE512" s="38"/>
      <c r="AT512" s="17" t="s">
        <v>195</v>
      </c>
      <c r="AU512" s="17" t="s">
        <v>82</v>
      </c>
    </row>
    <row r="513" s="2" customFormat="1" ht="24" customHeight="1">
      <c r="A513" s="38"/>
      <c r="B513" s="39"/>
      <c r="C513" s="243" t="s">
        <v>704</v>
      </c>
      <c r="D513" s="243" t="s">
        <v>163</v>
      </c>
      <c r="E513" s="244" t="s">
        <v>705</v>
      </c>
      <c r="F513" s="245" t="s">
        <v>706</v>
      </c>
      <c r="G513" s="246" t="s">
        <v>282</v>
      </c>
      <c r="H513" s="247">
        <v>30.588000000000001</v>
      </c>
      <c r="I513" s="248"/>
      <c r="J513" s="249">
        <f>ROUND(I513*H513,2)</f>
        <v>0</v>
      </c>
      <c r="K513" s="245" t="s">
        <v>167</v>
      </c>
      <c r="L513" s="44"/>
      <c r="M513" s="250" t="s">
        <v>1</v>
      </c>
      <c r="N513" s="251" t="s">
        <v>38</v>
      </c>
      <c r="O513" s="91"/>
      <c r="P513" s="252">
        <f>O513*H513</f>
        <v>0</v>
      </c>
      <c r="Q513" s="252">
        <v>0</v>
      </c>
      <c r="R513" s="252">
        <f>Q513*H513</f>
        <v>0</v>
      </c>
      <c r="S513" s="252">
        <v>0</v>
      </c>
      <c r="T513" s="253">
        <f>S513*H513</f>
        <v>0</v>
      </c>
      <c r="U513" s="38"/>
      <c r="V513" s="38"/>
      <c r="W513" s="38"/>
      <c r="X513" s="38"/>
      <c r="Y513" s="38"/>
      <c r="Z513" s="38"/>
      <c r="AA513" s="38"/>
      <c r="AB513" s="38"/>
      <c r="AC513" s="38"/>
      <c r="AD513" s="38"/>
      <c r="AE513" s="38"/>
      <c r="AR513" s="254" t="s">
        <v>168</v>
      </c>
      <c r="AT513" s="254" t="s">
        <v>163</v>
      </c>
      <c r="AU513" s="254" t="s">
        <v>82</v>
      </c>
      <c r="AY513" s="17" t="s">
        <v>161</v>
      </c>
      <c r="BE513" s="255">
        <f>IF(N513="základní",J513,0)</f>
        <v>0</v>
      </c>
      <c r="BF513" s="255">
        <f>IF(N513="snížená",J513,0)</f>
        <v>0</v>
      </c>
      <c r="BG513" s="255">
        <f>IF(N513="zákl. přenesená",J513,0)</f>
        <v>0</v>
      </c>
      <c r="BH513" s="255">
        <f>IF(N513="sníž. přenesená",J513,0)</f>
        <v>0</v>
      </c>
      <c r="BI513" s="255">
        <f>IF(N513="nulová",J513,0)</f>
        <v>0</v>
      </c>
      <c r="BJ513" s="17" t="s">
        <v>80</v>
      </c>
      <c r="BK513" s="255">
        <f>ROUND(I513*H513,2)</f>
        <v>0</v>
      </c>
      <c r="BL513" s="17" t="s">
        <v>168</v>
      </c>
      <c r="BM513" s="254" t="s">
        <v>707</v>
      </c>
    </row>
    <row r="514" s="2" customFormat="1">
      <c r="A514" s="38"/>
      <c r="B514" s="39"/>
      <c r="C514" s="40"/>
      <c r="D514" s="256" t="s">
        <v>170</v>
      </c>
      <c r="E514" s="40"/>
      <c r="F514" s="257" t="s">
        <v>708</v>
      </c>
      <c r="G514" s="40"/>
      <c r="H514" s="40"/>
      <c r="I514" s="154"/>
      <c r="J514" s="40"/>
      <c r="K514" s="40"/>
      <c r="L514" s="44"/>
      <c r="M514" s="258"/>
      <c r="N514" s="259"/>
      <c r="O514" s="91"/>
      <c r="P514" s="91"/>
      <c r="Q514" s="91"/>
      <c r="R514" s="91"/>
      <c r="S514" s="91"/>
      <c r="T514" s="92"/>
      <c r="U514" s="38"/>
      <c r="V514" s="38"/>
      <c r="W514" s="38"/>
      <c r="X514" s="38"/>
      <c r="Y514" s="38"/>
      <c r="Z514" s="38"/>
      <c r="AA514" s="38"/>
      <c r="AB514" s="38"/>
      <c r="AC514" s="38"/>
      <c r="AD514" s="38"/>
      <c r="AE514" s="38"/>
      <c r="AT514" s="17" t="s">
        <v>170</v>
      </c>
      <c r="AU514" s="17" t="s">
        <v>82</v>
      </c>
    </row>
    <row r="515" s="2" customFormat="1">
      <c r="A515" s="38"/>
      <c r="B515" s="39"/>
      <c r="C515" s="40"/>
      <c r="D515" s="256" t="s">
        <v>172</v>
      </c>
      <c r="E515" s="40"/>
      <c r="F515" s="260" t="s">
        <v>696</v>
      </c>
      <c r="G515" s="40"/>
      <c r="H515" s="40"/>
      <c r="I515" s="154"/>
      <c r="J515" s="40"/>
      <c r="K515" s="40"/>
      <c r="L515" s="44"/>
      <c r="M515" s="258"/>
      <c r="N515" s="259"/>
      <c r="O515" s="91"/>
      <c r="P515" s="91"/>
      <c r="Q515" s="91"/>
      <c r="R515" s="91"/>
      <c r="S515" s="91"/>
      <c r="T515" s="92"/>
      <c r="U515" s="38"/>
      <c r="V515" s="38"/>
      <c r="W515" s="38"/>
      <c r="X515" s="38"/>
      <c r="Y515" s="38"/>
      <c r="Z515" s="38"/>
      <c r="AA515" s="38"/>
      <c r="AB515" s="38"/>
      <c r="AC515" s="38"/>
      <c r="AD515" s="38"/>
      <c r="AE515" s="38"/>
      <c r="AT515" s="17" t="s">
        <v>172</v>
      </c>
      <c r="AU515" s="17" t="s">
        <v>82</v>
      </c>
    </row>
    <row r="516" s="13" customFormat="1">
      <c r="A516" s="13"/>
      <c r="B516" s="261"/>
      <c r="C516" s="262"/>
      <c r="D516" s="256" t="s">
        <v>174</v>
      </c>
      <c r="E516" s="263" t="s">
        <v>1</v>
      </c>
      <c r="F516" s="264" t="s">
        <v>709</v>
      </c>
      <c r="G516" s="262"/>
      <c r="H516" s="263" t="s">
        <v>1</v>
      </c>
      <c r="I516" s="265"/>
      <c r="J516" s="262"/>
      <c r="K516" s="262"/>
      <c r="L516" s="266"/>
      <c r="M516" s="267"/>
      <c r="N516" s="268"/>
      <c r="O516" s="268"/>
      <c r="P516" s="268"/>
      <c r="Q516" s="268"/>
      <c r="R516" s="268"/>
      <c r="S516" s="268"/>
      <c r="T516" s="269"/>
      <c r="U516" s="13"/>
      <c r="V516" s="13"/>
      <c r="W516" s="13"/>
      <c r="X516" s="13"/>
      <c r="Y516" s="13"/>
      <c r="Z516" s="13"/>
      <c r="AA516" s="13"/>
      <c r="AB516" s="13"/>
      <c r="AC516" s="13"/>
      <c r="AD516" s="13"/>
      <c r="AE516" s="13"/>
      <c r="AT516" s="270" t="s">
        <v>174</v>
      </c>
      <c r="AU516" s="270" t="s">
        <v>82</v>
      </c>
      <c r="AV516" s="13" t="s">
        <v>80</v>
      </c>
      <c r="AW516" s="13" t="s">
        <v>30</v>
      </c>
      <c r="AX516" s="13" t="s">
        <v>73</v>
      </c>
      <c r="AY516" s="270" t="s">
        <v>161</v>
      </c>
    </row>
    <row r="517" s="14" customFormat="1">
      <c r="A517" s="14"/>
      <c r="B517" s="271"/>
      <c r="C517" s="272"/>
      <c r="D517" s="256" t="s">
        <v>174</v>
      </c>
      <c r="E517" s="273" t="s">
        <v>1</v>
      </c>
      <c r="F517" s="274" t="s">
        <v>710</v>
      </c>
      <c r="G517" s="272"/>
      <c r="H517" s="275">
        <v>30.588000000000001</v>
      </c>
      <c r="I517" s="276"/>
      <c r="J517" s="272"/>
      <c r="K517" s="272"/>
      <c r="L517" s="277"/>
      <c r="M517" s="278"/>
      <c r="N517" s="279"/>
      <c r="O517" s="279"/>
      <c r="P517" s="279"/>
      <c r="Q517" s="279"/>
      <c r="R517" s="279"/>
      <c r="S517" s="279"/>
      <c r="T517" s="280"/>
      <c r="U517" s="14"/>
      <c r="V517" s="14"/>
      <c r="W517" s="14"/>
      <c r="X517" s="14"/>
      <c r="Y517" s="14"/>
      <c r="Z517" s="14"/>
      <c r="AA517" s="14"/>
      <c r="AB517" s="14"/>
      <c r="AC517" s="14"/>
      <c r="AD517" s="14"/>
      <c r="AE517" s="14"/>
      <c r="AT517" s="281" t="s">
        <v>174</v>
      </c>
      <c r="AU517" s="281" t="s">
        <v>82</v>
      </c>
      <c r="AV517" s="14" t="s">
        <v>82</v>
      </c>
      <c r="AW517" s="14" t="s">
        <v>30</v>
      </c>
      <c r="AX517" s="14" t="s">
        <v>80</v>
      </c>
      <c r="AY517" s="281" t="s">
        <v>161</v>
      </c>
    </row>
    <row r="518" s="2" customFormat="1" ht="24" customHeight="1">
      <c r="A518" s="38"/>
      <c r="B518" s="39"/>
      <c r="C518" s="243" t="s">
        <v>711</v>
      </c>
      <c r="D518" s="243" t="s">
        <v>163</v>
      </c>
      <c r="E518" s="244" t="s">
        <v>712</v>
      </c>
      <c r="F518" s="245" t="s">
        <v>713</v>
      </c>
      <c r="G518" s="246" t="s">
        <v>282</v>
      </c>
      <c r="H518" s="247">
        <v>214.239</v>
      </c>
      <c r="I518" s="248"/>
      <c r="J518" s="249">
        <f>ROUND(I518*H518,2)</f>
        <v>0</v>
      </c>
      <c r="K518" s="245" t="s">
        <v>167</v>
      </c>
      <c r="L518" s="44"/>
      <c r="M518" s="250" t="s">
        <v>1</v>
      </c>
      <c r="N518" s="251" t="s">
        <v>38</v>
      </c>
      <c r="O518" s="91"/>
      <c r="P518" s="252">
        <f>O518*H518</f>
        <v>0</v>
      </c>
      <c r="Q518" s="252">
        <v>0</v>
      </c>
      <c r="R518" s="252">
        <f>Q518*H518</f>
        <v>0</v>
      </c>
      <c r="S518" s="252">
        <v>0</v>
      </c>
      <c r="T518" s="253">
        <f>S518*H518</f>
        <v>0</v>
      </c>
      <c r="U518" s="38"/>
      <c r="V518" s="38"/>
      <c r="W518" s="38"/>
      <c r="X518" s="38"/>
      <c r="Y518" s="38"/>
      <c r="Z518" s="38"/>
      <c r="AA518" s="38"/>
      <c r="AB518" s="38"/>
      <c r="AC518" s="38"/>
      <c r="AD518" s="38"/>
      <c r="AE518" s="38"/>
      <c r="AR518" s="254" t="s">
        <v>168</v>
      </c>
      <c r="AT518" s="254" t="s">
        <v>163</v>
      </c>
      <c r="AU518" s="254" t="s">
        <v>82</v>
      </c>
      <c r="AY518" s="17" t="s">
        <v>161</v>
      </c>
      <c r="BE518" s="255">
        <f>IF(N518="základní",J518,0)</f>
        <v>0</v>
      </c>
      <c r="BF518" s="255">
        <f>IF(N518="snížená",J518,0)</f>
        <v>0</v>
      </c>
      <c r="BG518" s="255">
        <f>IF(N518="zákl. přenesená",J518,0)</f>
        <v>0</v>
      </c>
      <c r="BH518" s="255">
        <f>IF(N518="sníž. přenesená",J518,0)</f>
        <v>0</v>
      </c>
      <c r="BI518" s="255">
        <f>IF(N518="nulová",J518,0)</f>
        <v>0</v>
      </c>
      <c r="BJ518" s="17" t="s">
        <v>80</v>
      </c>
      <c r="BK518" s="255">
        <f>ROUND(I518*H518,2)</f>
        <v>0</v>
      </c>
      <c r="BL518" s="17" t="s">
        <v>168</v>
      </c>
      <c r="BM518" s="254" t="s">
        <v>714</v>
      </c>
    </row>
    <row r="519" s="2" customFormat="1">
      <c r="A519" s="38"/>
      <c r="B519" s="39"/>
      <c r="C519" s="40"/>
      <c r="D519" s="256" t="s">
        <v>170</v>
      </c>
      <c r="E519" s="40"/>
      <c r="F519" s="257" t="s">
        <v>715</v>
      </c>
      <c r="G519" s="40"/>
      <c r="H519" s="40"/>
      <c r="I519" s="154"/>
      <c r="J519" s="40"/>
      <c r="K519" s="40"/>
      <c r="L519" s="44"/>
      <c r="M519" s="258"/>
      <c r="N519" s="259"/>
      <c r="O519" s="91"/>
      <c r="P519" s="91"/>
      <c r="Q519" s="91"/>
      <c r="R519" s="91"/>
      <c r="S519" s="91"/>
      <c r="T519" s="92"/>
      <c r="U519" s="38"/>
      <c r="V519" s="38"/>
      <c r="W519" s="38"/>
      <c r="X519" s="38"/>
      <c r="Y519" s="38"/>
      <c r="Z519" s="38"/>
      <c r="AA519" s="38"/>
      <c r="AB519" s="38"/>
      <c r="AC519" s="38"/>
      <c r="AD519" s="38"/>
      <c r="AE519" s="38"/>
      <c r="AT519" s="17" t="s">
        <v>170</v>
      </c>
      <c r="AU519" s="17" t="s">
        <v>82</v>
      </c>
    </row>
    <row r="520" s="2" customFormat="1">
      <c r="A520" s="38"/>
      <c r="B520" s="39"/>
      <c r="C520" s="40"/>
      <c r="D520" s="256" t="s">
        <v>172</v>
      </c>
      <c r="E520" s="40"/>
      <c r="F520" s="260" t="s">
        <v>716</v>
      </c>
      <c r="G520" s="40"/>
      <c r="H520" s="40"/>
      <c r="I520" s="154"/>
      <c r="J520" s="40"/>
      <c r="K520" s="40"/>
      <c r="L520" s="44"/>
      <c r="M520" s="258"/>
      <c r="N520" s="259"/>
      <c r="O520" s="91"/>
      <c r="P520" s="91"/>
      <c r="Q520" s="91"/>
      <c r="R520" s="91"/>
      <c r="S520" s="91"/>
      <c r="T520" s="92"/>
      <c r="U520" s="38"/>
      <c r="V520" s="38"/>
      <c r="W520" s="38"/>
      <c r="X520" s="38"/>
      <c r="Y520" s="38"/>
      <c r="Z520" s="38"/>
      <c r="AA520" s="38"/>
      <c r="AB520" s="38"/>
      <c r="AC520" s="38"/>
      <c r="AD520" s="38"/>
      <c r="AE520" s="38"/>
      <c r="AT520" s="17" t="s">
        <v>172</v>
      </c>
      <c r="AU520" s="17" t="s">
        <v>82</v>
      </c>
    </row>
    <row r="521" s="13" customFormat="1">
      <c r="A521" s="13"/>
      <c r="B521" s="261"/>
      <c r="C521" s="262"/>
      <c r="D521" s="256" t="s">
        <v>174</v>
      </c>
      <c r="E521" s="263" t="s">
        <v>1</v>
      </c>
      <c r="F521" s="264" t="s">
        <v>717</v>
      </c>
      <c r="G521" s="262"/>
      <c r="H521" s="263" t="s">
        <v>1</v>
      </c>
      <c r="I521" s="265"/>
      <c r="J521" s="262"/>
      <c r="K521" s="262"/>
      <c r="L521" s="266"/>
      <c r="M521" s="267"/>
      <c r="N521" s="268"/>
      <c r="O521" s="268"/>
      <c r="P521" s="268"/>
      <c r="Q521" s="268"/>
      <c r="R521" s="268"/>
      <c r="S521" s="268"/>
      <c r="T521" s="269"/>
      <c r="U521" s="13"/>
      <c r="V521" s="13"/>
      <c r="W521" s="13"/>
      <c r="X521" s="13"/>
      <c r="Y521" s="13"/>
      <c r="Z521" s="13"/>
      <c r="AA521" s="13"/>
      <c r="AB521" s="13"/>
      <c r="AC521" s="13"/>
      <c r="AD521" s="13"/>
      <c r="AE521" s="13"/>
      <c r="AT521" s="270" t="s">
        <v>174</v>
      </c>
      <c r="AU521" s="270" t="s">
        <v>82</v>
      </c>
      <c r="AV521" s="13" t="s">
        <v>80</v>
      </c>
      <c r="AW521" s="13" t="s">
        <v>30</v>
      </c>
      <c r="AX521" s="13" t="s">
        <v>73</v>
      </c>
      <c r="AY521" s="270" t="s">
        <v>161</v>
      </c>
    </row>
    <row r="522" s="14" customFormat="1">
      <c r="A522" s="14"/>
      <c r="B522" s="271"/>
      <c r="C522" s="272"/>
      <c r="D522" s="256" t="s">
        <v>174</v>
      </c>
      <c r="E522" s="273" t="s">
        <v>1</v>
      </c>
      <c r="F522" s="274" t="s">
        <v>718</v>
      </c>
      <c r="G522" s="272"/>
      <c r="H522" s="275">
        <v>214.239</v>
      </c>
      <c r="I522" s="276"/>
      <c r="J522" s="272"/>
      <c r="K522" s="272"/>
      <c r="L522" s="277"/>
      <c r="M522" s="278"/>
      <c r="N522" s="279"/>
      <c r="O522" s="279"/>
      <c r="P522" s="279"/>
      <c r="Q522" s="279"/>
      <c r="R522" s="279"/>
      <c r="S522" s="279"/>
      <c r="T522" s="280"/>
      <c r="U522" s="14"/>
      <c r="V522" s="14"/>
      <c r="W522" s="14"/>
      <c r="X522" s="14"/>
      <c r="Y522" s="14"/>
      <c r="Z522" s="14"/>
      <c r="AA522" s="14"/>
      <c r="AB522" s="14"/>
      <c r="AC522" s="14"/>
      <c r="AD522" s="14"/>
      <c r="AE522" s="14"/>
      <c r="AT522" s="281" t="s">
        <v>174</v>
      </c>
      <c r="AU522" s="281" t="s">
        <v>82</v>
      </c>
      <c r="AV522" s="14" t="s">
        <v>82</v>
      </c>
      <c r="AW522" s="14" t="s">
        <v>30</v>
      </c>
      <c r="AX522" s="14" t="s">
        <v>80</v>
      </c>
      <c r="AY522" s="281" t="s">
        <v>161</v>
      </c>
    </row>
    <row r="523" s="2" customFormat="1" ht="16.5" customHeight="1">
      <c r="A523" s="38"/>
      <c r="B523" s="39"/>
      <c r="C523" s="243" t="s">
        <v>719</v>
      </c>
      <c r="D523" s="243" t="s">
        <v>163</v>
      </c>
      <c r="E523" s="244" t="s">
        <v>720</v>
      </c>
      <c r="F523" s="245" t="s">
        <v>721</v>
      </c>
      <c r="G523" s="246" t="s">
        <v>282</v>
      </c>
      <c r="H523" s="247">
        <v>5321.9430000000002</v>
      </c>
      <c r="I523" s="248"/>
      <c r="J523" s="249">
        <f>ROUND(I523*H523,2)</f>
        <v>0</v>
      </c>
      <c r="K523" s="245" t="s">
        <v>167</v>
      </c>
      <c r="L523" s="44"/>
      <c r="M523" s="250" t="s">
        <v>1</v>
      </c>
      <c r="N523" s="251" t="s">
        <v>38</v>
      </c>
      <c r="O523" s="91"/>
      <c r="P523" s="252">
        <f>O523*H523</f>
        <v>0</v>
      </c>
      <c r="Q523" s="252">
        <v>0</v>
      </c>
      <c r="R523" s="252">
        <f>Q523*H523</f>
        <v>0</v>
      </c>
      <c r="S523" s="252">
        <v>0</v>
      </c>
      <c r="T523" s="253">
        <f>S523*H523</f>
        <v>0</v>
      </c>
      <c r="U523" s="38"/>
      <c r="V523" s="38"/>
      <c r="W523" s="38"/>
      <c r="X523" s="38"/>
      <c r="Y523" s="38"/>
      <c r="Z523" s="38"/>
      <c r="AA523" s="38"/>
      <c r="AB523" s="38"/>
      <c r="AC523" s="38"/>
      <c r="AD523" s="38"/>
      <c r="AE523" s="38"/>
      <c r="AR523" s="254" t="s">
        <v>168</v>
      </c>
      <c r="AT523" s="254" t="s">
        <v>163</v>
      </c>
      <c r="AU523" s="254" t="s">
        <v>82</v>
      </c>
      <c r="AY523" s="17" t="s">
        <v>161</v>
      </c>
      <c r="BE523" s="255">
        <f>IF(N523="základní",J523,0)</f>
        <v>0</v>
      </c>
      <c r="BF523" s="255">
        <f>IF(N523="snížená",J523,0)</f>
        <v>0</v>
      </c>
      <c r="BG523" s="255">
        <f>IF(N523="zákl. přenesená",J523,0)</f>
        <v>0</v>
      </c>
      <c r="BH523" s="255">
        <f>IF(N523="sníž. přenesená",J523,0)</f>
        <v>0</v>
      </c>
      <c r="BI523" s="255">
        <f>IF(N523="nulová",J523,0)</f>
        <v>0</v>
      </c>
      <c r="BJ523" s="17" t="s">
        <v>80</v>
      </c>
      <c r="BK523" s="255">
        <f>ROUND(I523*H523,2)</f>
        <v>0</v>
      </c>
      <c r="BL523" s="17" t="s">
        <v>168</v>
      </c>
      <c r="BM523" s="254" t="s">
        <v>722</v>
      </c>
    </row>
    <row r="524" s="2" customFormat="1">
      <c r="A524" s="38"/>
      <c r="B524" s="39"/>
      <c r="C524" s="40"/>
      <c r="D524" s="256" t="s">
        <v>170</v>
      </c>
      <c r="E524" s="40"/>
      <c r="F524" s="257" t="s">
        <v>723</v>
      </c>
      <c r="G524" s="40"/>
      <c r="H524" s="40"/>
      <c r="I524" s="154"/>
      <c r="J524" s="40"/>
      <c r="K524" s="40"/>
      <c r="L524" s="44"/>
      <c r="M524" s="258"/>
      <c r="N524" s="259"/>
      <c r="O524" s="91"/>
      <c r="P524" s="91"/>
      <c r="Q524" s="91"/>
      <c r="R524" s="91"/>
      <c r="S524" s="91"/>
      <c r="T524" s="92"/>
      <c r="U524" s="38"/>
      <c r="V524" s="38"/>
      <c r="W524" s="38"/>
      <c r="X524" s="38"/>
      <c r="Y524" s="38"/>
      <c r="Z524" s="38"/>
      <c r="AA524" s="38"/>
      <c r="AB524" s="38"/>
      <c r="AC524" s="38"/>
      <c r="AD524" s="38"/>
      <c r="AE524" s="38"/>
      <c r="AT524" s="17" t="s">
        <v>170</v>
      </c>
      <c r="AU524" s="17" t="s">
        <v>82</v>
      </c>
    </row>
    <row r="525" s="2" customFormat="1">
      <c r="A525" s="38"/>
      <c r="B525" s="39"/>
      <c r="C525" s="40"/>
      <c r="D525" s="256" t="s">
        <v>172</v>
      </c>
      <c r="E525" s="40"/>
      <c r="F525" s="260" t="s">
        <v>716</v>
      </c>
      <c r="G525" s="40"/>
      <c r="H525" s="40"/>
      <c r="I525" s="154"/>
      <c r="J525" s="40"/>
      <c r="K525" s="40"/>
      <c r="L525" s="44"/>
      <c r="M525" s="258"/>
      <c r="N525" s="259"/>
      <c r="O525" s="91"/>
      <c r="P525" s="91"/>
      <c r="Q525" s="91"/>
      <c r="R525" s="91"/>
      <c r="S525" s="91"/>
      <c r="T525" s="92"/>
      <c r="U525" s="38"/>
      <c r="V525" s="38"/>
      <c r="W525" s="38"/>
      <c r="X525" s="38"/>
      <c r="Y525" s="38"/>
      <c r="Z525" s="38"/>
      <c r="AA525" s="38"/>
      <c r="AB525" s="38"/>
      <c r="AC525" s="38"/>
      <c r="AD525" s="38"/>
      <c r="AE525" s="38"/>
      <c r="AT525" s="17" t="s">
        <v>172</v>
      </c>
      <c r="AU525" s="17" t="s">
        <v>82</v>
      </c>
    </row>
    <row r="526" s="2" customFormat="1">
      <c r="A526" s="38"/>
      <c r="B526" s="39"/>
      <c r="C526" s="40"/>
      <c r="D526" s="256" t="s">
        <v>195</v>
      </c>
      <c r="E526" s="40"/>
      <c r="F526" s="260" t="s">
        <v>266</v>
      </c>
      <c r="G526" s="40"/>
      <c r="H526" s="40"/>
      <c r="I526" s="154"/>
      <c r="J526" s="40"/>
      <c r="K526" s="40"/>
      <c r="L526" s="44"/>
      <c r="M526" s="258"/>
      <c r="N526" s="259"/>
      <c r="O526" s="91"/>
      <c r="P526" s="91"/>
      <c r="Q526" s="91"/>
      <c r="R526" s="91"/>
      <c r="S526" s="91"/>
      <c r="T526" s="92"/>
      <c r="U526" s="38"/>
      <c r="V526" s="38"/>
      <c r="W526" s="38"/>
      <c r="X526" s="38"/>
      <c r="Y526" s="38"/>
      <c r="Z526" s="38"/>
      <c r="AA526" s="38"/>
      <c r="AB526" s="38"/>
      <c r="AC526" s="38"/>
      <c r="AD526" s="38"/>
      <c r="AE526" s="38"/>
      <c r="AT526" s="17" t="s">
        <v>195</v>
      </c>
      <c r="AU526" s="17" t="s">
        <v>82</v>
      </c>
    </row>
    <row r="527" s="14" customFormat="1">
      <c r="A527" s="14"/>
      <c r="B527" s="271"/>
      <c r="C527" s="272"/>
      <c r="D527" s="256" t="s">
        <v>174</v>
      </c>
      <c r="E527" s="273" t="s">
        <v>1</v>
      </c>
      <c r="F527" s="274" t="s">
        <v>724</v>
      </c>
      <c r="G527" s="272"/>
      <c r="H527" s="275">
        <v>5321.9430000000002</v>
      </c>
      <c r="I527" s="276"/>
      <c r="J527" s="272"/>
      <c r="K527" s="272"/>
      <c r="L527" s="277"/>
      <c r="M527" s="278"/>
      <c r="N527" s="279"/>
      <c r="O527" s="279"/>
      <c r="P527" s="279"/>
      <c r="Q527" s="279"/>
      <c r="R527" s="279"/>
      <c r="S527" s="279"/>
      <c r="T527" s="280"/>
      <c r="U527" s="14"/>
      <c r="V527" s="14"/>
      <c r="W527" s="14"/>
      <c r="X527" s="14"/>
      <c r="Y527" s="14"/>
      <c r="Z527" s="14"/>
      <c r="AA527" s="14"/>
      <c r="AB527" s="14"/>
      <c r="AC527" s="14"/>
      <c r="AD527" s="14"/>
      <c r="AE527" s="14"/>
      <c r="AT527" s="281" t="s">
        <v>174</v>
      </c>
      <c r="AU527" s="281" t="s">
        <v>82</v>
      </c>
      <c r="AV527" s="14" t="s">
        <v>82</v>
      </c>
      <c r="AW527" s="14" t="s">
        <v>30</v>
      </c>
      <c r="AX527" s="14" t="s">
        <v>80</v>
      </c>
      <c r="AY527" s="281" t="s">
        <v>161</v>
      </c>
    </row>
    <row r="528" s="2" customFormat="1" ht="24" customHeight="1">
      <c r="A528" s="38"/>
      <c r="B528" s="39"/>
      <c r="C528" s="243" t="s">
        <v>725</v>
      </c>
      <c r="D528" s="243" t="s">
        <v>163</v>
      </c>
      <c r="E528" s="244" t="s">
        <v>726</v>
      </c>
      <c r="F528" s="245" t="s">
        <v>727</v>
      </c>
      <c r="G528" s="246" t="s">
        <v>282</v>
      </c>
      <c r="H528" s="247">
        <v>197.10900000000001</v>
      </c>
      <c r="I528" s="248"/>
      <c r="J528" s="249">
        <f>ROUND(I528*H528,2)</f>
        <v>0</v>
      </c>
      <c r="K528" s="245" t="s">
        <v>167</v>
      </c>
      <c r="L528" s="44"/>
      <c r="M528" s="250" t="s">
        <v>1</v>
      </c>
      <c r="N528" s="251" t="s">
        <v>38</v>
      </c>
      <c r="O528" s="91"/>
      <c r="P528" s="252">
        <f>O528*H528</f>
        <v>0</v>
      </c>
      <c r="Q528" s="252">
        <v>0</v>
      </c>
      <c r="R528" s="252">
        <f>Q528*H528</f>
        <v>0</v>
      </c>
      <c r="S528" s="252">
        <v>0</v>
      </c>
      <c r="T528" s="253">
        <f>S528*H528</f>
        <v>0</v>
      </c>
      <c r="U528" s="38"/>
      <c r="V528" s="38"/>
      <c r="W528" s="38"/>
      <c r="X528" s="38"/>
      <c r="Y528" s="38"/>
      <c r="Z528" s="38"/>
      <c r="AA528" s="38"/>
      <c r="AB528" s="38"/>
      <c r="AC528" s="38"/>
      <c r="AD528" s="38"/>
      <c r="AE528" s="38"/>
      <c r="AR528" s="254" t="s">
        <v>168</v>
      </c>
      <c r="AT528" s="254" t="s">
        <v>163</v>
      </c>
      <c r="AU528" s="254" t="s">
        <v>82</v>
      </c>
      <c r="AY528" s="17" t="s">
        <v>161</v>
      </c>
      <c r="BE528" s="255">
        <f>IF(N528="základní",J528,0)</f>
        <v>0</v>
      </c>
      <c r="BF528" s="255">
        <f>IF(N528="snížená",J528,0)</f>
        <v>0</v>
      </c>
      <c r="BG528" s="255">
        <f>IF(N528="zákl. přenesená",J528,0)</f>
        <v>0</v>
      </c>
      <c r="BH528" s="255">
        <f>IF(N528="sníž. přenesená",J528,0)</f>
        <v>0</v>
      </c>
      <c r="BI528" s="255">
        <f>IF(N528="nulová",J528,0)</f>
        <v>0</v>
      </c>
      <c r="BJ528" s="17" t="s">
        <v>80</v>
      </c>
      <c r="BK528" s="255">
        <f>ROUND(I528*H528,2)</f>
        <v>0</v>
      </c>
      <c r="BL528" s="17" t="s">
        <v>168</v>
      </c>
      <c r="BM528" s="254" t="s">
        <v>728</v>
      </c>
    </row>
    <row r="529" s="2" customFormat="1">
      <c r="A529" s="38"/>
      <c r="B529" s="39"/>
      <c r="C529" s="40"/>
      <c r="D529" s="256" t="s">
        <v>170</v>
      </c>
      <c r="E529" s="40"/>
      <c r="F529" s="257" t="s">
        <v>729</v>
      </c>
      <c r="G529" s="40"/>
      <c r="H529" s="40"/>
      <c r="I529" s="154"/>
      <c r="J529" s="40"/>
      <c r="K529" s="40"/>
      <c r="L529" s="44"/>
      <c r="M529" s="258"/>
      <c r="N529" s="259"/>
      <c r="O529" s="91"/>
      <c r="P529" s="91"/>
      <c r="Q529" s="91"/>
      <c r="R529" s="91"/>
      <c r="S529" s="91"/>
      <c r="T529" s="92"/>
      <c r="U529" s="38"/>
      <c r="V529" s="38"/>
      <c r="W529" s="38"/>
      <c r="X529" s="38"/>
      <c r="Y529" s="38"/>
      <c r="Z529" s="38"/>
      <c r="AA529" s="38"/>
      <c r="AB529" s="38"/>
      <c r="AC529" s="38"/>
      <c r="AD529" s="38"/>
      <c r="AE529" s="38"/>
      <c r="AT529" s="17" t="s">
        <v>170</v>
      </c>
      <c r="AU529" s="17" t="s">
        <v>82</v>
      </c>
    </row>
    <row r="530" s="2" customFormat="1" ht="24" customHeight="1">
      <c r="A530" s="38"/>
      <c r="B530" s="39"/>
      <c r="C530" s="243" t="s">
        <v>730</v>
      </c>
      <c r="D530" s="243" t="s">
        <v>163</v>
      </c>
      <c r="E530" s="244" t="s">
        <v>731</v>
      </c>
      <c r="F530" s="245" t="s">
        <v>732</v>
      </c>
      <c r="G530" s="246" t="s">
        <v>282</v>
      </c>
      <c r="H530" s="247">
        <v>146.101</v>
      </c>
      <c r="I530" s="248"/>
      <c r="J530" s="249">
        <f>ROUND(I530*H530,2)</f>
        <v>0</v>
      </c>
      <c r="K530" s="245" t="s">
        <v>167</v>
      </c>
      <c r="L530" s="44"/>
      <c r="M530" s="250" t="s">
        <v>1</v>
      </c>
      <c r="N530" s="251" t="s">
        <v>38</v>
      </c>
      <c r="O530" s="91"/>
      <c r="P530" s="252">
        <f>O530*H530</f>
        <v>0</v>
      </c>
      <c r="Q530" s="252">
        <v>0</v>
      </c>
      <c r="R530" s="252">
        <f>Q530*H530</f>
        <v>0</v>
      </c>
      <c r="S530" s="252">
        <v>0</v>
      </c>
      <c r="T530" s="253">
        <f>S530*H530</f>
        <v>0</v>
      </c>
      <c r="U530" s="38"/>
      <c r="V530" s="38"/>
      <c r="W530" s="38"/>
      <c r="X530" s="38"/>
      <c r="Y530" s="38"/>
      <c r="Z530" s="38"/>
      <c r="AA530" s="38"/>
      <c r="AB530" s="38"/>
      <c r="AC530" s="38"/>
      <c r="AD530" s="38"/>
      <c r="AE530" s="38"/>
      <c r="AR530" s="254" t="s">
        <v>168</v>
      </c>
      <c r="AT530" s="254" t="s">
        <v>163</v>
      </c>
      <c r="AU530" s="254" t="s">
        <v>82</v>
      </c>
      <c r="AY530" s="17" t="s">
        <v>161</v>
      </c>
      <c r="BE530" s="255">
        <f>IF(N530="základní",J530,0)</f>
        <v>0</v>
      </c>
      <c r="BF530" s="255">
        <f>IF(N530="snížená",J530,0)</f>
        <v>0</v>
      </c>
      <c r="BG530" s="255">
        <f>IF(N530="zákl. přenesená",J530,0)</f>
        <v>0</v>
      </c>
      <c r="BH530" s="255">
        <f>IF(N530="sníž. přenesená",J530,0)</f>
        <v>0</v>
      </c>
      <c r="BI530" s="255">
        <f>IF(N530="nulová",J530,0)</f>
        <v>0</v>
      </c>
      <c r="BJ530" s="17" t="s">
        <v>80</v>
      </c>
      <c r="BK530" s="255">
        <f>ROUND(I530*H530,2)</f>
        <v>0</v>
      </c>
      <c r="BL530" s="17" t="s">
        <v>168</v>
      </c>
      <c r="BM530" s="254" t="s">
        <v>733</v>
      </c>
    </row>
    <row r="531" s="2" customFormat="1">
      <c r="A531" s="38"/>
      <c r="B531" s="39"/>
      <c r="C531" s="40"/>
      <c r="D531" s="256" t="s">
        <v>170</v>
      </c>
      <c r="E531" s="40"/>
      <c r="F531" s="257" t="s">
        <v>284</v>
      </c>
      <c r="G531" s="40"/>
      <c r="H531" s="40"/>
      <c r="I531" s="154"/>
      <c r="J531" s="40"/>
      <c r="K531" s="40"/>
      <c r="L531" s="44"/>
      <c r="M531" s="258"/>
      <c r="N531" s="259"/>
      <c r="O531" s="91"/>
      <c r="P531" s="91"/>
      <c r="Q531" s="91"/>
      <c r="R531" s="91"/>
      <c r="S531" s="91"/>
      <c r="T531" s="92"/>
      <c r="U531" s="38"/>
      <c r="V531" s="38"/>
      <c r="W531" s="38"/>
      <c r="X531" s="38"/>
      <c r="Y531" s="38"/>
      <c r="Z531" s="38"/>
      <c r="AA531" s="38"/>
      <c r="AB531" s="38"/>
      <c r="AC531" s="38"/>
      <c r="AD531" s="38"/>
      <c r="AE531" s="38"/>
      <c r="AT531" s="17" t="s">
        <v>170</v>
      </c>
      <c r="AU531" s="17" t="s">
        <v>82</v>
      </c>
    </row>
    <row r="532" s="2" customFormat="1">
      <c r="A532" s="38"/>
      <c r="B532" s="39"/>
      <c r="C532" s="40"/>
      <c r="D532" s="256" t="s">
        <v>172</v>
      </c>
      <c r="E532" s="40"/>
      <c r="F532" s="260" t="s">
        <v>734</v>
      </c>
      <c r="G532" s="40"/>
      <c r="H532" s="40"/>
      <c r="I532" s="154"/>
      <c r="J532" s="40"/>
      <c r="K532" s="40"/>
      <c r="L532" s="44"/>
      <c r="M532" s="258"/>
      <c r="N532" s="259"/>
      <c r="O532" s="91"/>
      <c r="P532" s="91"/>
      <c r="Q532" s="91"/>
      <c r="R532" s="91"/>
      <c r="S532" s="91"/>
      <c r="T532" s="92"/>
      <c r="U532" s="38"/>
      <c r="V532" s="38"/>
      <c r="W532" s="38"/>
      <c r="X532" s="38"/>
      <c r="Y532" s="38"/>
      <c r="Z532" s="38"/>
      <c r="AA532" s="38"/>
      <c r="AB532" s="38"/>
      <c r="AC532" s="38"/>
      <c r="AD532" s="38"/>
      <c r="AE532" s="38"/>
      <c r="AT532" s="17" t="s">
        <v>172</v>
      </c>
      <c r="AU532" s="17" t="s">
        <v>82</v>
      </c>
    </row>
    <row r="533" s="13" customFormat="1">
      <c r="A533" s="13"/>
      <c r="B533" s="261"/>
      <c r="C533" s="262"/>
      <c r="D533" s="256" t="s">
        <v>174</v>
      </c>
      <c r="E533" s="263" t="s">
        <v>1</v>
      </c>
      <c r="F533" s="264" t="s">
        <v>735</v>
      </c>
      <c r="G533" s="262"/>
      <c r="H533" s="263" t="s">
        <v>1</v>
      </c>
      <c r="I533" s="265"/>
      <c r="J533" s="262"/>
      <c r="K533" s="262"/>
      <c r="L533" s="266"/>
      <c r="M533" s="267"/>
      <c r="N533" s="268"/>
      <c r="O533" s="268"/>
      <c r="P533" s="268"/>
      <c r="Q533" s="268"/>
      <c r="R533" s="268"/>
      <c r="S533" s="268"/>
      <c r="T533" s="269"/>
      <c r="U533" s="13"/>
      <c r="V533" s="13"/>
      <c r="W533" s="13"/>
      <c r="X533" s="13"/>
      <c r="Y533" s="13"/>
      <c r="Z533" s="13"/>
      <c r="AA533" s="13"/>
      <c r="AB533" s="13"/>
      <c r="AC533" s="13"/>
      <c r="AD533" s="13"/>
      <c r="AE533" s="13"/>
      <c r="AT533" s="270" t="s">
        <v>174</v>
      </c>
      <c r="AU533" s="270" t="s">
        <v>82</v>
      </c>
      <c r="AV533" s="13" t="s">
        <v>80</v>
      </c>
      <c r="AW533" s="13" t="s">
        <v>30</v>
      </c>
      <c r="AX533" s="13" t="s">
        <v>73</v>
      </c>
      <c r="AY533" s="270" t="s">
        <v>161</v>
      </c>
    </row>
    <row r="534" s="14" customFormat="1">
      <c r="A534" s="14"/>
      <c r="B534" s="271"/>
      <c r="C534" s="272"/>
      <c r="D534" s="256" t="s">
        <v>174</v>
      </c>
      <c r="E534" s="273" t="s">
        <v>1</v>
      </c>
      <c r="F534" s="274" t="s">
        <v>736</v>
      </c>
      <c r="G534" s="272"/>
      <c r="H534" s="275">
        <v>138.238</v>
      </c>
      <c r="I534" s="276"/>
      <c r="J534" s="272"/>
      <c r="K534" s="272"/>
      <c r="L534" s="277"/>
      <c r="M534" s="278"/>
      <c r="N534" s="279"/>
      <c r="O534" s="279"/>
      <c r="P534" s="279"/>
      <c r="Q534" s="279"/>
      <c r="R534" s="279"/>
      <c r="S534" s="279"/>
      <c r="T534" s="280"/>
      <c r="U534" s="14"/>
      <c r="V534" s="14"/>
      <c r="W534" s="14"/>
      <c r="X534" s="14"/>
      <c r="Y534" s="14"/>
      <c r="Z534" s="14"/>
      <c r="AA534" s="14"/>
      <c r="AB534" s="14"/>
      <c r="AC534" s="14"/>
      <c r="AD534" s="14"/>
      <c r="AE534" s="14"/>
      <c r="AT534" s="281" t="s">
        <v>174</v>
      </c>
      <c r="AU534" s="281" t="s">
        <v>82</v>
      </c>
      <c r="AV534" s="14" t="s">
        <v>82</v>
      </c>
      <c r="AW534" s="14" t="s">
        <v>30</v>
      </c>
      <c r="AX534" s="14" t="s">
        <v>73</v>
      </c>
      <c r="AY534" s="281" t="s">
        <v>161</v>
      </c>
    </row>
    <row r="535" s="13" customFormat="1">
      <c r="A535" s="13"/>
      <c r="B535" s="261"/>
      <c r="C535" s="262"/>
      <c r="D535" s="256" t="s">
        <v>174</v>
      </c>
      <c r="E535" s="263" t="s">
        <v>1</v>
      </c>
      <c r="F535" s="264" t="s">
        <v>737</v>
      </c>
      <c r="G535" s="262"/>
      <c r="H535" s="263" t="s">
        <v>1</v>
      </c>
      <c r="I535" s="265"/>
      <c r="J535" s="262"/>
      <c r="K535" s="262"/>
      <c r="L535" s="266"/>
      <c r="M535" s="267"/>
      <c r="N535" s="268"/>
      <c r="O535" s="268"/>
      <c r="P535" s="268"/>
      <c r="Q535" s="268"/>
      <c r="R535" s="268"/>
      <c r="S535" s="268"/>
      <c r="T535" s="269"/>
      <c r="U535" s="13"/>
      <c r="V535" s="13"/>
      <c r="W535" s="13"/>
      <c r="X535" s="13"/>
      <c r="Y535" s="13"/>
      <c r="Z535" s="13"/>
      <c r="AA535" s="13"/>
      <c r="AB535" s="13"/>
      <c r="AC535" s="13"/>
      <c r="AD535" s="13"/>
      <c r="AE535" s="13"/>
      <c r="AT535" s="270" t="s">
        <v>174</v>
      </c>
      <c r="AU535" s="270" t="s">
        <v>82</v>
      </c>
      <c r="AV535" s="13" t="s">
        <v>80</v>
      </c>
      <c r="AW535" s="13" t="s">
        <v>30</v>
      </c>
      <c r="AX535" s="13" t="s">
        <v>73</v>
      </c>
      <c r="AY535" s="270" t="s">
        <v>161</v>
      </c>
    </row>
    <row r="536" s="14" customFormat="1">
      <c r="A536" s="14"/>
      <c r="B536" s="271"/>
      <c r="C536" s="272"/>
      <c r="D536" s="256" t="s">
        <v>174</v>
      </c>
      <c r="E536" s="273" t="s">
        <v>1</v>
      </c>
      <c r="F536" s="274" t="s">
        <v>738</v>
      </c>
      <c r="G536" s="272"/>
      <c r="H536" s="275">
        <v>7.8630000000000004</v>
      </c>
      <c r="I536" s="276"/>
      <c r="J536" s="272"/>
      <c r="K536" s="272"/>
      <c r="L536" s="277"/>
      <c r="M536" s="278"/>
      <c r="N536" s="279"/>
      <c r="O536" s="279"/>
      <c r="P536" s="279"/>
      <c r="Q536" s="279"/>
      <c r="R536" s="279"/>
      <c r="S536" s="279"/>
      <c r="T536" s="280"/>
      <c r="U536" s="14"/>
      <c r="V536" s="14"/>
      <c r="W536" s="14"/>
      <c r="X536" s="14"/>
      <c r="Y536" s="14"/>
      <c r="Z536" s="14"/>
      <c r="AA536" s="14"/>
      <c r="AB536" s="14"/>
      <c r="AC536" s="14"/>
      <c r="AD536" s="14"/>
      <c r="AE536" s="14"/>
      <c r="AT536" s="281" t="s">
        <v>174</v>
      </c>
      <c r="AU536" s="281" t="s">
        <v>82</v>
      </c>
      <c r="AV536" s="14" t="s">
        <v>82</v>
      </c>
      <c r="AW536" s="14" t="s">
        <v>30</v>
      </c>
      <c r="AX536" s="14" t="s">
        <v>73</v>
      </c>
      <c r="AY536" s="281" t="s">
        <v>161</v>
      </c>
    </row>
    <row r="537" s="15" customFormat="1">
      <c r="A537" s="15"/>
      <c r="B537" s="282"/>
      <c r="C537" s="283"/>
      <c r="D537" s="256" t="s">
        <v>174</v>
      </c>
      <c r="E537" s="284" t="s">
        <v>1</v>
      </c>
      <c r="F537" s="285" t="s">
        <v>180</v>
      </c>
      <c r="G537" s="283"/>
      <c r="H537" s="286">
        <v>146.101</v>
      </c>
      <c r="I537" s="287"/>
      <c r="J537" s="283"/>
      <c r="K537" s="283"/>
      <c r="L537" s="288"/>
      <c r="M537" s="289"/>
      <c r="N537" s="290"/>
      <c r="O537" s="290"/>
      <c r="P537" s="290"/>
      <c r="Q537" s="290"/>
      <c r="R537" s="290"/>
      <c r="S537" s="290"/>
      <c r="T537" s="291"/>
      <c r="U537" s="15"/>
      <c r="V537" s="15"/>
      <c r="W537" s="15"/>
      <c r="X537" s="15"/>
      <c r="Y537" s="15"/>
      <c r="Z537" s="15"/>
      <c r="AA537" s="15"/>
      <c r="AB537" s="15"/>
      <c r="AC537" s="15"/>
      <c r="AD537" s="15"/>
      <c r="AE537" s="15"/>
      <c r="AT537" s="292" t="s">
        <v>174</v>
      </c>
      <c r="AU537" s="292" t="s">
        <v>82</v>
      </c>
      <c r="AV537" s="15" t="s">
        <v>168</v>
      </c>
      <c r="AW537" s="15" t="s">
        <v>30</v>
      </c>
      <c r="AX537" s="15" t="s">
        <v>80</v>
      </c>
      <c r="AY537" s="292" t="s">
        <v>161</v>
      </c>
    </row>
    <row r="538" s="12" customFormat="1" ht="22.8" customHeight="1">
      <c r="A538" s="12"/>
      <c r="B538" s="227"/>
      <c r="C538" s="228"/>
      <c r="D538" s="229" t="s">
        <v>72</v>
      </c>
      <c r="E538" s="241" t="s">
        <v>739</v>
      </c>
      <c r="F538" s="241" t="s">
        <v>740</v>
      </c>
      <c r="G538" s="228"/>
      <c r="H538" s="228"/>
      <c r="I538" s="231"/>
      <c r="J538" s="242">
        <f>BK538</f>
        <v>0</v>
      </c>
      <c r="K538" s="228"/>
      <c r="L538" s="233"/>
      <c r="M538" s="234"/>
      <c r="N538" s="235"/>
      <c r="O538" s="235"/>
      <c r="P538" s="236">
        <f>SUM(P539:P542)</f>
        <v>0</v>
      </c>
      <c r="Q538" s="235"/>
      <c r="R538" s="236">
        <f>SUM(R539:R542)</f>
        <v>0</v>
      </c>
      <c r="S538" s="235"/>
      <c r="T538" s="237">
        <f>SUM(T539:T542)</f>
        <v>0</v>
      </c>
      <c r="U538" s="12"/>
      <c r="V538" s="12"/>
      <c r="W538" s="12"/>
      <c r="X538" s="12"/>
      <c r="Y538" s="12"/>
      <c r="Z538" s="12"/>
      <c r="AA538" s="12"/>
      <c r="AB538" s="12"/>
      <c r="AC538" s="12"/>
      <c r="AD538" s="12"/>
      <c r="AE538" s="12"/>
      <c r="AR538" s="238" t="s">
        <v>80</v>
      </c>
      <c r="AT538" s="239" t="s">
        <v>72</v>
      </c>
      <c r="AU538" s="239" t="s">
        <v>80</v>
      </c>
      <c r="AY538" s="238" t="s">
        <v>161</v>
      </c>
      <c r="BK538" s="240">
        <f>SUM(BK539:BK542)</f>
        <v>0</v>
      </c>
    </row>
    <row r="539" s="2" customFormat="1" ht="24" customHeight="1">
      <c r="A539" s="38"/>
      <c r="B539" s="39"/>
      <c r="C539" s="243" t="s">
        <v>741</v>
      </c>
      <c r="D539" s="243" t="s">
        <v>163</v>
      </c>
      <c r="E539" s="244" t="s">
        <v>742</v>
      </c>
      <c r="F539" s="245" t="s">
        <v>743</v>
      </c>
      <c r="G539" s="246" t="s">
        <v>282</v>
      </c>
      <c r="H539" s="247">
        <v>889.92100000000005</v>
      </c>
      <c r="I539" s="248"/>
      <c r="J539" s="249">
        <f>ROUND(I539*H539,2)</f>
        <v>0</v>
      </c>
      <c r="K539" s="245" t="s">
        <v>167</v>
      </c>
      <c r="L539" s="44"/>
      <c r="M539" s="250" t="s">
        <v>1</v>
      </c>
      <c r="N539" s="251" t="s">
        <v>38</v>
      </c>
      <c r="O539" s="91"/>
      <c r="P539" s="252">
        <f>O539*H539</f>
        <v>0</v>
      </c>
      <c r="Q539" s="252">
        <v>0</v>
      </c>
      <c r="R539" s="252">
        <f>Q539*H539</f>
        <v>0</v>
      </c>
      <c r="S539" s="252">
        <v>0</v>
      </c>
      <c r="T539" s="253">
        <f>S539*H539</f>
        <v>0</v>
      </c>
      <c r="U539" s="38"/>
      <c r="V539" s="38"/>
      <c r="W539" s="38"/>
      <c r="X539" s="38"/>
      <c r="Y539" s="38"/>
      <c r="Z539" s="38"/>
      <c r="AA539" s="38"/>
      <c r="AB539" s="38"/>
      <c r="AC539" s="38"/>
      <c r="AD539" s="38"/>
      <c r="AE539" s="38"/>
      <c r="AR539" s="254" t="s">
        <v>279</v>
      </c>
      <c r="AT539" s="254" t="s">
        <v>163</v>
      </c>
      <c r="AU539" s="254" t="s">
        <v>82</v>
      </c>
      <c r="AY539" s="17" t="s">
        <v>161</v>
      </c>
      <c r="BE539" s="255">
        <f>IF(N539="základní",J539,0)</f>
        <v>0</v>
      </c>
      <c r="BF539" s="255">
        <f>IF(N539="snížená",J539,0)</f>
        <v>0</v>
      </c>
      <c r="BG539" s="255">
        <f>IF(N539="zákl. přenesená",J539,0)</f>
        <v>0</v>
      </c>
      <c r="BH539" s="255">
        <f>IF(N539="sníž. přenesená",J539,0)</f>
        <v>0</v>
      </c>
      <c r="BI539" s="255">
        <f>IF(N539="nulová",J539,0)</f>
        <v>0</v>
      </c>
      <c r="BJ539" s="17" t="s">
        <v>80</v>
      </c>
      <c r="BK539" s="255">
        <f>ROUND(I539*H539,2)</f>
        <v>0</v>
      </c>
      <c r="BL539" s="17" t="s">
        <v>279</v>
      </c>
      <c r="BM539" s="254" t="s">
        <v>744</v>
      </c>
    </row>
    <row r="540" s="2" customFormat="1">
      <c r="A540" s="38"/>
      <c r="B540" s="39"/>
      <c r="C540" s="40"/>
      <c r="D540" s="256" t="s">
        <v>170</v>
      </c>
      <c r="E540" s="40"/>
      <c r="F540" s="257" t="s">
        <v>745</v>
      </c>
      <c r="G540" s="40"/>
      <c r="H540" s="40"/>
      <c r="I540" s="154"/>
      <c r="J540" s="40"/>
      <c r="K540" s="40"/>
      <c r="L540" s="44"/>
      <c r="M540" s="258"/>
      <c r="N540" s="259"/>
      <c r="O540" s="91"/>
      <c r="P540" s="91"/>
      <c r="Q540" s="91"/>
      <c r="R540" s="91"/>
      <c r="S540" s="91"/>
      <c r="T540" s="92"/>
      <c r="U540" s="38"/>
      <c r="V540" s="38"/>
      <c r="W540" s="38"/>
      <c r="X540" s="38"/>
      <c r="Y540" s="38"/>
      <c r="Z540" s="38"/>
      <c r="AA540" s="38"/>
      <c r="AB540" s="38"/>
      <c r="AC540" s="38"/>
      <c r="AD540" s="38"/>
      <c r="AE540" s="38"/>
      <c r="AT540" s="17" t="s">
        <v>170</v>
      </c>
      <c r="AU540" s="17" t="s">
        <v>82</v>
      </c>
    </row>
    <row r="541" s="2" customFormat="1">
      <c r="A541" s="38"/>
      <c r="B541" s="39"/>
      <c r="C541" s="40"/>
      <c r="D541" s="256" t="s">
        <v>172</v>
      </c>
      <c r="E541" s="40"/>
      <c r="F541" s="260" t="s">
        <v>746</v>
      </c>
      <c r="G541" s="40"/>
      <c r="H541" s="40"/>
      <c r="I541" s="154"/>
      <c r="J541" s="40"/>
      <c r="K541" s="40"/>
      <c r="L541" s="44"/>
      <c r="M541" s="258"/>
      <c r="N541" s="259"/>
      <c r="O541" s="91"/>
      <c r="P541" s="91"/>
      <c r="Q541" s="91"/>
      <c r="R541" s="91"/>
      <c r="S541" s="91"/>
      <c r="T541" s="92"/>
      <c r="U541" s="38"/>
      <c r="V541" s="38"/>
      <c r="W541" s="38"/>
      <c r="X541" s="38"/>
      <c r="Y541" s="38"/>
      <c r="Z541" s="38"/>
      <c r="AA541" s="38"/>
      <c r="AB541" s="38"/>
      <c r="AC541" s="38"/>
      <c r="AD541" s="38"/>
      <c r="AE541" s="38"/>
      <c r="AT541" s="17" t="s">
        <v>172</v>
      </c>
      <c r="AU541" s="17" t="s">
        <v>82</v>
      </c>
    </row>
    <row r="542" s="2" customFormat="1">
      <c r="A542" s="38"/>
      <c r="B542" s="39"/>
      <c r="C542" s="40"/>
      <c r="D542" s="256" t="s">
        <v>195</v>
      </c>
      <c r="E542" s="40"/>
      <c r="F542" s="260" t="s">
        <v>747</v>
      </c>
      <c r="G542" s="40"/>
      <c r="H542" s="40"/>
      <c r="I542" s="154"/>
      <c r="J542" s="40"/>
      <c r="K542" s="40"/>
      <c r="L542" s="44"/>
      <c r="M542" s="258"/>
      <c r="N542" s="259"/>
      <c r="O542" s="91"/>
      <c r="P542" s="91"/>
      <c r="Q542" s="91"/>
      <c r="R542" s="91"/>
      <c r="S542" s="91"/>
      <c r="T542" s="92"/>
      <c r="U542" s="38"/>
      <c r="V542" s="38"/>
      <c r="W542" s="38"/>
      <c r="X542" s="38"/>
      <c r="Y542" s="38"/>
      <c r="Z542" s="38"/>
      <c r="AA542" s="38"/>
      <c r="AB542" s="38"/>
      <c r="AC542" s="38"/>
      <c r="AD542" s="38"/>
      <c r="AE542" s="38"/>
      <c r="AT542" s="17" t="s">
        <v>195</v>
      </c>
      <c r="AU542" s="17" t="s">
        <v>82</v>
      </c>
    </row>
    <row r="543" s="12" customFormat="1" ht="25.92" customHeight="1">
      <c r="A543" s="12"/>
      <c r="B543" s="227"/>
      <c r="C543" s="228"/>
      <c r="D543" s="229" t="s">
        <v>72</v>
      </c>
      <c r="E543" s="230" t="s">
        <v>748</v>
      </c>
      <c r="F543" s="230" t="s">
        <v>749</v>
      </c>
      <c r="G543" s="228"/>
      <c r="H543" s="228"/>
      <c r="I543" s="231"/>
      <c r="J543" s="232">
        <f>BK543</f>
        <v>0</v>
      </c>
      <c r="K543" s="228"/>
      <c r="L543" s="233"/>
      <c r="M543" s="234"/>
      <c r="N543" s="235"/>
      <c r="O543" s="235"/>
      <c r="P543" s="236">
        <f>P544+P576</f>
        <v>0</v>
      </c>
      <c r="Q543" s="235"/>
      <c r="R543" s="236">
        <f>R544+R576</f>
        <v>0.23218523000000002</v>
      </c>
      <c r="S543" s="235"/>
      <c r="T543" s="237">
        <f>T544+T576</f>
        <v>0</v>
      </c>
      <c r="U543" s="12"/>
      <c r="V543" s="12"/>
      <c r="W543" s="12"/>
      <c r="X543" s="12"/>
      <c r="Y543" s="12"/>
      <c r="Z543" s="12"/>
      <c r="AA543" s="12"/>
      <c r="AB543" s="12"/>
      <c r="AC543" s="12"/>
      <c r="AD543" s="12"/>
      <c r="AE543" s="12"/>
      <c r="AR543" s="238" t="s">
        <v>82</v>
      </c>
      <c r="AT543" s="239" t="s">
        <v>72</v>
      </c>
      <c r="AU543" s="239" t="s">
        <v>73</v>
      </c>
      <c r="AY543" s="238" t="s">
        <v>161</v>
      </c>
      <c r="BK543" s="240">
        <f>BK544+BK576</f>
        <v>0</v>
      </c>
    </row>
    <row r="544" s="12" customFormat="1" ht="22.8" customHeight="1">
      <c r="A544" s="12"/>
      <c r="B544" s="227"/>
      <c r="C544" s="228"/>
      <c r="D544" s="229" t="s">
        <v>72</v>
      </c>
      <c r="E544" s="241" t="s">
        <v>750</v>
      </c>
      <c r="F544" s="241" t="s">
        <v>751</v>
      </c>
      <c r="G544" s="228"/>
      <c r="H544" s="228"/>
      <c r="I544" s="231"/>
      <c r="J544" s="242">
        <f>BK544</f>
        <v>0</v>
      </c>
      <c r="K544" s="228"/>
      <c r="L544" s="233"/>
      <c r="M544" s="234"/>
      <c r="N544" s="235"/>
      <c r="O544" s="235"/>
      <c r="P544" s="236">
        <f>SUM(P545:P575)</f>
        <v>0</v>
      </c>
      <c r="Q544" s="235"/>
      <c r="R544" s="236">
        <f>SUM(R545:R575)</f>
        <v>0.098360000000000003</v>
      </c>
      <c r="S544" s="235"/>
      <c r="T544" s="237">
        <f>SUM(T545:T575)</f>
        <v>0</v>
      </c>
      <c r="U544" s="12"/>
      <c r="V544" s="12"/>
      <c r="W544" s="12"/>
      <c r="X544" s="12"/>
      <c r="Y544" s="12"/>
      <c r="Z544" s="12"/>
      <c r="AA544" s="12"/>
      <c r="AB544" s="12"/>
      <c r="AC544" s="12"/>
      <c r="AD544" s="12"/>
      <c r="AE544" s="12"/>
      <c r="AR544" s="238" t="s">
        <v>82</v>
      </c>
      <c r="AT544" s="239" t="s">
        <v>72</v>
      </c>
      <c r="AU544" s="239" t="s">
        <v>80</v>
      </c>
      <c r="AY544" s="238" t="s">
        <v>161</v>
      </c>
      <c r="BK544" s="240">
        <f>SUM(BK545:BK575)</f>
        <v>0</v>
      </c>
    </row>
    <row r="545" s="2" customFormat="1" ht="24" customHeight="1">
      <c r="A545" s="38"/>
      <c r="B545" s="39"/>
      <c r="C545" s="243" t="s">
        <v>752</v>
      </c>
      <c r="D545" s="243" t="s">
        <v>163</v>
      </c>
      <c r="E545" s="244" t="s">
        <v>753</v>
      </c>
      <c r="F545" s="245" t="s">
        <v>754</v>
      </c>
      <c r="G545" s="246" t="s">
        <v>166</v>
      </c>
      <c r="H545" s="247">
        <v>77.528000000000006</v>
      </c>
      <c r="I545" s="248"/>
      <c r="J545" s="249">
        <f>ROUND(I545*H545,2)</f>
        <v>0</v>
      </c>
      <c r="K545" s="245" t="s">
        <v>167</v>
      </c>
      <c r="L545" s="44"/>
      <c r="M545" s="250" t="s">
        <v>1</v>
      </c>
      <c r="N545" s="251" t="s">
        <v>38</v>
      </c>
      <c r="O545" s="91"/>
      <c r="P545" s="252">
        <f>O545*H545</f>
        <v>0</v>
      </c>
      <c r="Q545" s="252">
        <v>0</v>
      </c>
      <c r="R545" s="252">
        <f>Q545*H545</f>
        <v>0</v>
      </c>
      <c r="S545" s="252">
        <v>0</v>
      </c>
      <c r="T545" s="253">
        <f>S545*H545</f>
        <v>0</v>
      </c>
      <c r="U545" s="38"/>
      <c r="V545" s="38"/>
      <c r="W545" s="38"/>
      <c r="X545" s="38"/>
      <c r="Y545" s="38"/>
      <c r="Z545" s="38"/>
      <c r="AA545" s="38"/>
      <c r="AB545" s="38"/>
      <c r="AC545" s="38"/>
      <c r="AD545" s="38"/>
      <c r="AE545" s="38"/>
      <c r="AR545" s="254" t="s">
        <v>279</v>
      </c>
      <c r="AT545" s="254" t="s">
        <v>163</v>
      </c>
      <c r="AU545" s="254" t="s">
        <v>82</v>
      </c>
      <c r="AY545" s="17" t="s">
        <v>161</v>
      </c>
      <c r="BE545" s="255">
        <f>IF(N545="základní",J545,0)</f>
        <v>0</v>
      </c>
      <c r="BF545" s="255">
        <f>IF(N545="snížená",J545,0)</f>
        <v>0</v>
      </c>
      <c r="BG545" s="255">
        <f>IF(N545="zákl. přenesená",J545,0)</f>
        <v>0</v>
      </c>
      <c r="BH545" s="255">
        <f>IF(N545="sníž. přenesená",J545,0)</f>
        <v>0</v>
      </c>
      <c r="BI545" s="255">
        <f>IF(N545="nulová",J545,0)</f>
        <v>0</v>
      </c>
      <c r="BJ545" s="17" t="s">
        <v>80</v>
      </c>
      <c r="BK545" s="255">
        <f>ROUND(I545*H545,2)</f>
        <v>0</v>
      </c>
      <c r="BL545" s="17" t="s">
        <v>279</v>
      </c>
      <c r="BM545" s="254" t="s">
        <v>755</v>
      </c>
    </row>
    <row r="546" s="2" customFormat="1">
      <c r="A546" s="38"/>
      <c r="B546" s="39"/>
      <c r="C546" s="40"/>
      <c r="D546" s="256" t="s">
        <v>170</v>
      </c>
      <c r="E546" s="40"/>
      <c r="F546" s="257" t="s">
        <v>756</v>
      </c>
      <c r="G546" s="40"/>
      <c r="H546" s="40"/>
      <c r="I546" s="154"/>
      <c r="J546" s="40"/>
      <c r="K546" s="40"/>
      <c r="L546" s="44"/>
      <c r="M546" s="258"/>
      <c r="N546" s="259"/>
      <c r="O546" s="91"/>
      <c r="P546" s="91"/>
      <c r="Q546" s="91"/>
      <c r="R546" s="91"/>
      <c r="S546" s="91"/>
      <c r="T546" s="92"/>
      <c r="U546" s="38"/>
      <c r="V546" s="38"/>
      <c r="W546" s="38"/>
      <c r="X546" s="38"/>
      <c r="Y546" s="38"/>
      <c r="Z546" s="38"/>
      <c r="AA546" s="38"/>
      <c r="AB546" s="38"/>
      <c r="AC546" s="38"/>
      <c r="AD546" s="38"/>
      <c r="AE546" s="38"/>
      <c r="AT546" s="17" t="s">
        <v>170</v>
      </c>
      <c r="AU546" s="17" t="s">
        <v>82</v>
      </c>
    </row>
    <row r="547" s="2" customFormat="1">
      <c r="A547" s="38"/>
      <c r="B547" s="39"/>
      <c r="C547" s="40"/>
      <c r="D547" s="256" t="s">
        <v>172</v>
      </c>
      <c r="E547" s="40"/>
      <c r="F547" s="260" t="s">
        <v>757</v>
      </c>
      <c r="G547" s="40"/>
      <c r="H547" s="40"/>
      <c r="I547" s="154"/>
      <c r="J547" s="40"/>
      <c r="K547" s="40"/>
      <c r="L547" s="44"/>
      <c r="M547" s="258"/>
      <c r="N547" s="259"/>
      <c r="O547" s="91"/>
      <c r="P547" s="91"/>
      <c r="Q547" s="91"/>
      <c r="R547" s="91"/>
      <c r="S547" s="91"/>
      <c r="T547" s="92"/>
      <c r="U547" s="38"/>
      <c r="V547" s="38"/>
      <c r="W547" s="38"/>
      <c r="X547" s="38"/>
      <c r="Y547" s="38"/>
      <c r="Z547" s="38"/>
      <c r="AA547" s="38"/>
      <c r="AB547" s="38"/>
      <c r="AC547" s="38"/>
      <c r="AD547" s="38"/>
      <c r="AE547" s="38"/>
      <c r="AT547" s="17" t="s">
        <v>172</v>
      </c>
      <c r="AU547" s="17" t="s">
        <v>82</v>
      </c>
    </row>
    <row r="548" s="2" customFormat="1">
      <c r="A548" s="38"/>
      <c r="B548" s="39"/>
      <c r="C548" s="40"/>
      <c r="D548" s="256" t="s">
        <v>195</v>
      </c>
      <c r="E548" s="40"/>
      <c r="F548" s="260" t="s">
        <v>758</v>
      </c>
      <c r="G548" s="40"/>
      <c r="H548" s="40"/>
      <c r="I548" s="154"/>
      <c r="J548" s="40"/>
      <c r="K548" s="40"/>
      <c r="L548" s="44"/>
      <c r="M548" s="258"/>
      <c r="N548" s="259"/>
      <c r="O548" s="91"/>
      <c r="P548" s="91"/>
      <c r="Q548" s="91"/>
      <c r="R548" s="91"/>
      <c r="S548" s="91"/>
      <c r="T548" s="92"/>
      <c r="U548" s="38"/>
      <c r="V548" s="38"/>
      <c r="W548" s="38"/>
      <c r="X548" s="38"/>
      <c r="Y548" s="38"/>
      <c r="Z548" s="38"/>
      <c r="AA548" s="38"/>
      <c r="AB548" s="38"/>
      <c r="AC548" s="38"/>
      <c r="AD548" s="38"/>
      <c r="AE548" s="38"/>
      <c r="AT548" s="17" t="s">
        <v>195</v>
      </c>
      <c r="AU548" s="17" t="s">
        <v>82</v>
      </c>
    </row>
    <row r="549" s="13" customFormat="1">
      <c r="A549" s="13"/>
      <c r="B549" s="261"/>
      <c r="C549" s="262"/>
      <c r="D549" s="256" t="s">
        <v>174</v>
      </c>
      <c r="E549" s="263" t="s">
        <v>1</v>
      </c>
      <c r="F549" s="264" t="s">
        <v>759</v>
      </c>
      <c r="G549" s="262"/>
      <c r="H549" s="263" t="s">
        <v>1</v>
      </c>
      <c r="I549" s="265"/>
      <c r="J549" s="262"/>
      <c r="K549" s="262"/>
      <c r="L549" s="266"/>
      <c r="M549" s="267"/>
      <c r="N549" s="268"/>
      <c r="O549" s="268"/>
      <c r="P549" s="268"/>
      <c r="Q549" s="268"/>
      <c r="R549" s="268"/>
      <c r="S549" s="268"/>
      <c r="T549" s="269"/>
      <c r="U549" s="13"/>
      <c r="V549" s="13"/>
      <c r="W549" s="13"/>
      <c r="X549" s="13"/>
      <c r="Y549" s="13"/>
      <c r="Z549" s="13"/>
      <c r="AA549" s="13"/>
      <c r="AB549" s="13"/>
      <c r="AC549" s="13"/>
      <c r="AD549" s="13"/>
      <c r="AE549" s="13"/>
      <c r="AT549" s="270" t="s">
        <v>174</v>
      </c>
      <c r="AU549" s="270" t="s">
        <v>82</v>
      </c>
      <c r="AV549" s="13" t="s">
        <v>80</v>
      </c>
      <c r="AW549" s="13" t="s">
        <v>30</v>
      </c>
      <c r="AX549" s="13" t="s">
        <v>73</v>
      </c>
      <c r="AY549" s="270" t="s">
        <v>161</v>
      </c>
    </row>
    <row r="550" s="14" customFormat="1">
      <c r="A550" s="14"/>
      <c r="B550" s="271"/>
      <c r="C550" s="272"/>
      <c r="D550" s="256" t="s">
        <v>174</v>
      </c>
      <c r="E550" s="273" t="s">
        <v>1</v>
      </c>
      <c r="F550" s="274" t="s">
        <v>760</v>
      </c>
      <c r="G550" s="272"/>
      <c r="H550" s="275">
        <v>34.079999999999998</v>
      </c>
      <c r="I550" s="276"/>
      <c r="J550" s="272"/>
      <c r="K550" s="272"/>
      <c r="L550" s="277"/>
      <c r="M550" s="278"/>
      <c r="N550" s="279"/>
      <c r="O550" s="279"/>
      <c r="P550" s="279"/>
      <c r="Q550" s="279"/>
      <c r="R550" s="279"/>
      <c r="S550" s="279"/>
      <c r="T550" s="280"/>
      <c r="U550" s="14"/>
      <c r="V550" s="14"/>
      <c r="W550" s="14"/>
      <c r="X550" s="14"/>
      <c r="Y550" s="14"/>
      <c r="Z550" s="14"/>
      <c r="AA550" s="14"/>
      <c r="AB550" s="14"/>
      <c r="AC550" s="14"/>
      <c r="AD550" s="14"/>
      <c r="AE550" s="14"/>
      <c r="AT550" s="281" t="s">
        <v>174</v>
      </c>
      <c r="AU550" s="281" t="s">
        <v>82</v>
      </c>
      <c r="AV550" s="14" t="s">
        <v>82</v>
      </c>
      <c r="AW550" s="14" t="s">
        <v>30</v>
      </c>
      <c r="AX550" s="14" t="s">
        <v>73</v>
      </c>
      <c r="AY550" s="281" t="s">
        <v>161</v>
      </c>
    </row>
    <row r="551" s="13" customFormat="1">
      <c r="A551" s="13"/>
      <c r="B551" s="261"/>
      <c r="C551" s="262"/>
      <c r="D551" s="256" t="s">
        <v>174</v>
      </c>
      <c r="E551" s="263" t="s">
        <v>1</v>
      </c>
      <c r="F551" s="264" t="s">
        <v>761</v>
      </c>
      <c r="G551" s="262"/>
      <c r="H551" s="263" t="s">
        <v>1</v>
      </c>
      <c r="I551" s="265"/>
      <c r="J551" s="262"/>
      <c r="K551" s="262"/>
      <c r="L551" s="266"/>
      <c r="M551" s="267"/>
      <c r="N551" s="268"/>
      <c r="O551" s="268"/>
      <c r="P551" s="268"/>
      <c r="Q551" s="268"/>
      <c r="R551" s="268"/>
      <c r="S551" s="268"/>
      <c r="T551" s="269"/>
      <c r="U551" s="13"/>
      <c r="V551" s="13"/>
      <c r="W551" s="13"/>
      <c r="X551" s="13"/>
      <c r="Y551" s="13"/>
      <c r="Z551" s="13"/>
      <c r="AA551" s="13"/>
      <c r="AB551" s="13"/>
      <c r="AC551" s="13"/>
      <c r="AD551" s="13"/>
      <c r="AE551" s="13"/>
      <c r="AT551" s="270" t="s">
        <v>174</v>
      </c>
      <c r="AU551" s="270" t="s">
        <v>82</v>
      </c>
      <c r="AV551" s="13" t="s">
        <v>80</v>
      </c>
      <c r="AW551" s="13" t="s">
        <v>30</v>
      </c>
      <c r="AX551" s="13" t="s">
        <v>73</v>
      </c>
      <c r="AY551" s="270" t="s">
        <v>161</v>
      </c>
    </row>
    <row r="552" s="14" customFormat="1">
      <c r="A552" s="14"/>
      <c r="B552" s="271"/>
      <c r="C552" s="272"/>
      <c r="D552" s="256" t="s">
        <v>174</v>
      </c>
      <c r="E552" s="273" t="s">
        <v>1</v>
      </c>
      <c r="F552" s="274" t="s">
        <v>762</v>
      </c>
      <c r="G552" s="272"/>
      <c r="H552" s="275">
        <v>43.448</v>
      </c>
      <c r="I552" s="276"/>
      <c r="J552" s="272"/>
      <c r="K552" s="272"/>
      <c r="L552" s="277"/>
      <c r="M552" s="278"/>
      <c r="N552" s="279"/>
      <c r="O552" s="279"/>
      <c r="P552" s="279"/>
      <c r="Q552" s="279"/>
      <c r="R552" s="279"/>
      <c r="S552" s="279"/>
      <c r="T552" s="280"/>
      <c r="U552" s="14"/>
      <c r="V552" s="14"/>
      <c r="W552" s="14"/>
      <c r="X552" s="14"/>
      <c r="Y552" s="14"/>
      <c r="Z552" s="14"/>
      <c r="AA552" s="14"/>
      <c r="AB552" s="14"/>
      <c r="AC552" s="14"/>
      <c r="AD552" s="14"/>
      <c r="AE552" s="14"/>
      <c r="AT552" s="281" t="s">
        <v>174</v>
      </c>
      <c r="AU552" s="281" t="s">
        <v>82</v>
      </c>
      <c r="AV552" s="14" t="s">
        <v>82</v>
      </c>
      <c r="AW552" s="14" t="s">
        <v>30</v>
      </c>
      <c r="AX552" s="14" t="s">
        <v>73</v>
      </c>
      <c r="AY552" s="281" t="s">
        <v>161</v>
      </c>
    </row>
    <row r="553" s="15" customFormat="1">
      <c r="A553" s="15"/>
      <c r="B553" s="282"/>
      <c r="C553" s="283"/>
      <c r="D553" s="256" t="s">
        <v>174</v>
      </c>
      <c r="E553" s="284" t="s">
        <v>1</v>
      </c>
      <c r="F553" s="285" t="s">
        <v>180</v>
      </c>
      <c r="G553" s="283"/>
      <c r="H553" s="286">
        <v>77.528000000000006</v>
      </c>
      <c r="I553" s="287"/>
      <c r="J553" s="283"/>
      <c r="K553" s="283"/>
      <c r="L553" s="288"/>
      <c r="M553" s="289"/>
      <c r="N553" s="290"/>
      <c r="O553" s="290"/>
      <c r="P553" s="290"/>
      <c r="Q553" s="290"/>
      <c r="R553" s="290"/>
      <c r="S553" s="290"/>
      <c r="T553" s="291"/>
      <c r="U553" s="15"/>
      <c r="V553" s="15"/>
      <c r="W553" s="15"/>
      <c r="X553" s="15"/>
      <c r="Y553" s="15"/>
      <c r="Z553" s="15"/>
      <c r="AA553" s="15"/>
      <c r="AB553" s="15"/>
      <c r="AC553" s="15"/>
      <c r="AD553" s="15"/>
      <c r="AE553" s="15"/>
      <c r="AT553" s="292" t="s">
        <v>174</v>
      </c>
      <c r="AU553" s="292" t="s">
        <v>82</v>
      </c>
      <c r="AV553" s="15" t="s">
        <v>168</v>
      </c>
      <c r="AW553" s="15" t="s">
        <v>30</v>
      </c>
      <c r="AX553" s="15" t="s">
        <v>80</v>
      </c>
      <c r="AY553" s="292" t="s">
        <v>161</v>
      </c>
    </row>
    <row r="554" s="2" customFormat="1" ht="16.5" customHeight="1">
      <c r="A554" s="38"/>
      <c r="B554" s="39"/>
      <c r="C554" s="293" t="s">
        <v>763</v>
      </c>
      <c r="D554" s="293" t="s">
        <v>296</v>
      </c>
      <c r="E554" s="294" t="s">
        <v>764</v>
      </c>
      <c r="F554" s="295" t="s">
        <v>765</v>
      </c>
      <c r="G554" s="296" t="s">
        <v>282</v>
      </c>
      <c r="H554" s="297">
        <v>0.027</v>
      </c>
      <c r="I554" s="298"/>
      <c r="J554" s="299">
        <f>ROUND(I554*H554,2)</f>
        <v>0</v>
      </c>
      <c r="K554" s="295" t="s">
        <v>167</v>
      </c>
      <c r="L554" s="300"/>
      <c r="M554" s="301" t="s">
        <v>1</v>
      </c>
      <c r="N554" s="302" t="s">
        <v>38</v>
      </c>
      <c r="O554" s="91"/>
      <c r="P554" s="252">
        <f>O554*H554</f>
        <v>0</v>
      </c>
      <c r="Q554" s="252">
        <v>1</v>
      </c>
      <c r="R554" s="252">
        <f>Q554*H554</f>
        <v>0.027</v>
      </c>
      <c r="S554" s="252">
        <v>0</v>
      </c>
      <c r="T554" s="253">
        <f>S554*H554</f>
        <v>0</v>
      </c>
      <c r="U554" s="38"/>
      <c r="V554" s="38"/>
      <c r="W554" s="38"/>
      <c r="X554" s="38"/>
      <c r="Y554" s="38"/>
      <c r="Z554" s="38"/>
      <c r="AA554" s="38"/>
      <c r="AB554" s="38"/>
      <c r="AC554" s="38"/>
      <c r="AD554" s="38"/>
      <c r="AE554" s="38"/>
      <c r="AR554" s="254" t="s">
        <v>395</v>
      </c>
      <c r="AT554" s="254" t="s">
        <v>296</v>
      </c>
      <c r="AU554" s="254" t="s">
        <v>82</v>
      </c>
      <c r="AY554" s="17" t="s">
        <v>161</v>
      </c>
      <c r="BE554" s="255">
        <f>IF(N554="základní",J554,0)</f>
        <v>0</v>
      </c>
      <c r="BF554" s="255">
        <f>IF(N554="snížená",J554,0)</f>
        <v>0</v>
      </c>
      <c r="BG554" s="255">
        <f>IF(N554="zákl. přenesená",J554,0)</f>
        <v>0</v>
      </c>
      <c r="BH554" s="255">
        <f>IF(N554="sníž. přenesená",J554,0)</f>
        <v>0</v>
      </c>
      <c r="BI554" s="255">
        <f>IF(N554="nulová",J554,0)</f>
        <v>0</v>
      </c>
      <c r="BJ554" s="17" t="s">
        <v>80</v>
      </c>
      <c r="BK554" s="255">
        <f>ROUND(I554*H554,2)</f>
        <v>0</v>
      </c>
      <c r="BL554" s="17" t="s">
        <v>279</v>
      </c>
      <c r="BM554" s="254" t="s">
        <v>766</v>
      </c>
    </row>
    <row r="555" s="2" customFormat="1">
      <c r="A555" s="38"/>
      <c r="B555" s="39"/>
      <c r="C555" s="40"/>
      <c r="D555" s="256" t="s">
        <v>170</v>
      </c>
      <c r="E555" s="40"/>
      <c r="F555" s="257" t="s">
        <v>765</v>
      </c>
      <c r="G555" s="40"/>
      <c r="H555" s="40"/>
      <c r="I555" s="154"/>
      <c r="J555" s="40"/>
      <c r="K555" s="40"/>
      <c r="L555" s="44"/>
      <c r="M555" s="258"/>
      <c r="N555" s="259"/>
      <c r="O555" s="91"/>
      <c r="P555" s="91"/>
      <c r="Q555" s="91"/>
      <c r="R555" s="91"/>
      <c r="S555" s="91"/>
      <c r="T555" s="92"/>
      <c r="U555" s="38"/>
      <c r="V555" s="38"/>
      <c r="W555" s="38"/>
      <c r="X555" s="38"/>
      <c r="Y555" s="38"/>
      <c r="Z555" s="38"/>
      <c r="AA555" s="38"/>
      <c r="AB555" s="38"/>
      <c r="AC555" s="38"/>
      <c r="AD555" s="38"/>
      <c r="AE555" s="38"/>
      <c r="AT555" s="17" t="s">
        <v>170</v>
      </c>
      <c r="AU555" s="17" t="s">
        <v>82</v>
      </c>
    </row>
    <row r="556" s="2" customFormat="1">
      <c r="A556" s="38"/>
      <c r="B556" s="39"/>
      <c r="C556" s="40"/>
      <c r="D556" s="256" t="s">
        <v>195</v>
      </c>
      <c r="E556" s="40"/>
      <c r="F556" s="260" t="s">
        <v>767</v>
      </c>
      <c r="G556" s="40"/>
      <c r="H556" s="40"/>
      <c r="I556" s="154"/>
      <c r="J556" s="40"/>
      <c r="K556" s="40"/>
      <c r="L556" s="44"/>
      <c r="M556" s="258"/>
      <c r="N556" s="259"/>
      <c r="O556" s="91"/>
      <c r="P556" s="91"/>
      <c r="Q556" s="91"/>
      <c r="R556" s="91"/>
      <c r="S556" s="91"/>
      <c r="T556" s="92"/>
      <c r="U556" s="38"/>
      <c r="V556" s="38"/>
      <c r="W556" s="38"/>
      <c r="X556" s="38"/>
      <c r="Y556" s="38"/>
      <c r="Z556" s="38"/>
      <c r="AA556" s="38"/>
      <c r="AB556" s="38"/>
      <c r="AC556" s="38"/>
      <c r="AD556" s="38"/>
      <c r="AE556" s="38"/>
      <c r="AT556" s="17" t="s">
        <v>195</v>
      </c>
      <c r="AU556" s="17" t="s">
        <v>82</v>
      </c>
    </row>
    <row r="557" s="14" customFormat="1">
      <c r="A557" s="14"/>
      <c r="B557" s="271"/>
      <c r="C557" s="272"/>
      <c r="D557" s="256" t="s">
        <v>174</v>
      </c>
      <c r="E557" s="273" t="s">
        <v>1</v>
      </c>
      <c r="F557" s="274" t="s">
        <v>768</v>
      </c>
      <c r="G557" s="272"/>
      <c r="H557" s="275">
        <v>0.027</v>
      </c>
      <c r="I557" s="276"/>
      <c r="J557" s="272"/>
      <c r="K557" s="272"/>
      <c r="L557" s="277"/>
      <c r="M557" s="278"/>
      <c r="N557" s="279"/>
      <c r="O557" s="279"/>
      <c r="P557" s="279"/>
      <c r="Q557" s="279"/>
      <c r="R557" s="279"/>
      <c r="S557" s="279"/>
      <c r="T557" s="280"/>
      <c r="U557" s="14"/>
      <c r="V557" s="14"/>
      <c r="W557" s="14"/>
      <c r="X557" s="14"/>
      <c r="Y557" s="14"/>
      <c r="Z557" s="14"/>
      <c r="AA557" s="14"/>
      <c r="AB557" s="14"/>
      <c r="AC557" s="14"/>
      <c r="AD557" s="14"/>
      <c r="AE557" s="14"/>
      <c r="AT557" s="281" t="s">
        <v>174</v>
      </c>
      <c r="AU557" s="281" t="s">
        <v>82</v>
      </c>
      <c r="AV557" s="14" t="s">
        <v>82</v>
      </c>
      <c r="AW557" s="14" t="s">
        <v>30</v>
      </c>
      <c r="AX557" s="14" t="s">
        <v>80</v>
      </c>
      <c r="AY557" s="281" t="s">
        <v>161</v>
      </c>
    </row>
    <row r="558" s="2" customFormat="1" ht="24" customHeight="1">
      <c r="A558" s="38"/>
      <c r="B558" s="39"/>
      <c r="C558" s="243" t="s">
        <v>769</v>
      </c>
      <c r="D558" s="243" t="s">
        <v>163</v>
      </c>
      <c r="E558" s="244" t="s">
        <v>770</v>
      </c>
      <c r="F558" s="245" t="s">
        <v>771</v>
      </c>
      <c r="G558" s="246" t="s">
        <v>166</v>
      </c>
      <c r="H558" s="247">
        <v>155.05600000000001</v>
      </c>
      <c r="I558" s="248"/>
      <c r="J558" s="249">
        <f>ROUND(I558*H558,2)</f>
        <v>0</v>
      </c>
      <c r="K558" s="245" t="s">
        <v>167</v>
      </c>
      <c r="L558" s="44"/>
      <c r="M558" s="250" t="s">
        <v>1</v>
      </c>
      <c r="N558" s="251" t="s">
        <v>38</v>
      </c>
      <c r="O558" s="91"/>
      <c r="P558" s="252">
        <f>O558*H558</f>
        <v>0</v>
      </c>
      <c r="Q558" s="252">
        <v>0</v>
      </c>
      <c r="R558" s="252">
        <f>Q558*H558</f>
        <v>0</v>
      </c>
      <c r="S558" s="252">
        <v>0</v>
      </c>
      <c r="T558" s="253">
        <f>S558*H558</f>
        <v>0</v>
      </c>
      <c r="U558" s="38"/>
      <c r="V558" s="38"/>
      <c r="W558" s="38"/>
      <c r="X558" s="38"/>
      <c r="Y558" s="38"/>
      <c r="Z558" s="38"/>
      <c r="AA558" s="38"/>
      <c r="AB558" s="38"/>
      <c r="AC558" s="38"/>
      <c r="AD558" s="38"/>
      <c r="AE558" s="38"/>
      <c r="AR558" s="254" t="s">
        <v>279</v>
      </c>
      <c r="AT558" s="254" t="s">
        <v>163</v>
      </c>
      <c r="AU558" s="254" t="s">
        <v>82</v>
      </c>
      <c r="AY558" s="17" t="s">
        <v>161</v>
      </c>
      <c r="BE558" s="255">
        <f>IF(N558="základní",J558,0)</f>
        <v>0</v>
      </c>
      <c r="BF558" s="255">
        <f>IF(N558="snížená",J558,0)</f>
        <v>0</v>
      </c>
      <c r="BG558" s="255">
        <f>IF(N558="zákl. přenesená",J558,0)</f>
        <v>0</v>
      </c>
      <c r="BH558" s="255">
        <f>IF(N558="sníž. přenesená",J558,0)</f>
        <v>0</v>
      </c>
      <c r="BI558" s="255">
        <f>IF(N558="nulová",J558,0)</f>
        <v>0</v>
      </c>
      <c r="BJ558" s="17" t="s">
        <v>80</v>
      </c>
      <c r="BK558" s="255">
        <f>ROUND(I558*H558,2)</f>
        <v>0</v>
      </c>
      <c r="BL558" s="17" t="s">
        <v>279</v>
      </c>
      <c r="BM558" s="254" t="s">
        <v>772</v>
      </c>
    </row>
    <row r="559" s="2" customFormat="1">
      <c r="A559" s="38"/>
      <c r="B559" s="39"/>
      <c r="C559" s="40"/>
      <c r="D559" s="256" t="s">
        <v>170</v>
      </c>
      <c r="E559" s="40"/>
      <c r="F559" s="257" t="s">
        <v>773</v>
      </c>
      <c r="G559" s="40"/>
      <c r="H559" s="40"/>
      <c r="I559" s="154"/>
      <c r="J559" s="40"/>
      <c r="K559" s="40"/>
      <c r="L559" s="44"/>
      <c r="M559" s="258"/>
      <c r="N559" s="259"/>
      <c r="O559" s="91"/>
      <c r="P559" s="91"/>
      <c r="Q559" s="91"/>
      <c r="R559" s="91"/>
      <c r="S559" s="91"/>
      <c r="T559" s="92"/>
      <c r="U559" s="38"/>
      <c r="V559" s="38"/>
      <c r="W559" s="38"/>
      <c r="X559" s="38"/>
      <c r="Y559" s="38"/>
      <c r="Z559" s="38"/>
      <c r="AA559" s="38"/>
      <c r="AB559" s="38"/>
      <c r="AC559" s="38"/>
      <c r="AD559" s="38"/>
      <c r="AE559" s="38"/>
      <c r="AT559" s="17" t="s">
        <v>170</v>
      </c>
      <c r="AU559" s="17" t="s">
        <v>82</v>
      </c>
    </row>
    <row r="560" s="2" customFormat="1">
      <c r="A560" s="38"/>
      <c r="B560" s="39"/>
      <c r="C560" s="40"/>
      <c r="D560" s="256" t="s">
        <v>172</v>
      </c>
      <c r="E560" s="40"/>
      <c r="F560" s="260" t="s">
        <v>757</v>
      </c>
      <c r="G560" s="40"/>
      <c r="H560" s="40"/>
      <c r="I560" s="154"/>
      <c r="J560" s="40"/>
      <c r="K560" s="40"/>
      <c r="L560" s="44"/>
      <c r="M560" s="258"/>
      <c r="N560" s="259"/>
      <c r="O560" s="91"/>
      <c r="P560" s="91"/>
      <c r="Q560" s="91"/>
      <c r="R560" s="91"/>
      <c r="S560" s="91"/>
      <c r="T560" s="92"/>
      <c r="U560" s="38"/>
      <c r="V560" s="38"/>
      <c r="W560" s="38"/>
      <c r="X560" s="38"/>
      <c r="Y560" s="38"/>
      <c r="Z560" s="38"/>
      <c r="AA560" s="38"/>
      <c r="AB560" s="38"/>
      <c r="AC560" s="38"/>
      <c r="AD560" s="38"/>
      <c r="AE560" s="38"/>
      <c r="AT560" s="17" t="s">
        <v>172</v>
      </c>
      <c r="AU560" s="17" t="s">
        <v>82</v>
      </c>
    </row>
    <row r="561" s="2" customFormat="1">
      <c r="A561" s="38"/>
      <c r="B561" s="39"/>
      <c r="C561" s="40"/>
      <c r="D561" s="256" t="s">
        <v>195</v>
      </c>
      <c r="E561" s="40"/>
      <c r="F561" s="260" t="s">
        <v>774</v>
      </c>
      <c r="G561" s="40"/>
      <c r="H561" s="40"/>
      <c r="I561" s="154"/>
      <c r="J561" s="40"/>
      <c r="K561" s="40"/>
      <c r="L561" s="44"/>
      <c r="M561" s="258"/>
      <c r="N561" s="259"/>
      <c r="O561" s="91"/>
      <c r="P561" s="91"/>
      <c r="Q561" s="91"/>
      <c r="R561" s="91"/>
      <c r="S561" s="91"/>
      <c r="T561" s="92"/>
      <c r="U561" s="38"/>
      <c r="V561" s="38"/>
      <c r="W561" s="38"/>
      <c r="X561" s="38"/>
      <c r="Y561" s="38"/>
      <c r="Z561" s="38"/>
      <c r="AA561" s="38"/>
      <c r="AB561" s="38"/>
      <c r="AC561" s="38"/>
      <c r="AD561" s="38"/>
      <c r="AE561" s="38"/>
      <c r="AT561" s="17" t="s">
        <v>195</v>
      </c>
      <c r="AU561" s="17" t="s">
        <v>82</v>
      </c>
    </row>
    <row r="562" s="14" customFormat="1">
      <c r="A562" s="14"/>
      <c r="B562" s="271"/>
      <c r="C562" s="272"/>
      <c r="D562" s="256" t="s">
        <v>174</v>
      </c>
      <c r="E562" s="273" t="s">
        <v>1</v>
      </c>
      <c r="F562" s="274" t="s">
        <v>775</v>
      </c>
      <c r="G562" s="272"/>
      <c r="H562" s="275">
        <v>155.05600000000001</v>
      </c>
      <c r="I562" s="276"/>
      <c r="J562" s="272"/>
      <c r="K562" s="272"/>
      <c r="L562" s="277"/>
      <c r="M562" s="278"/>
      <c r="N562" s="279"/>
      <c r="O562" s="279"/>
      <c r="P562" s="279"/>
      <c r="Q562" s="279"/>
      <c r="R562" s="279"/>
      <c r="S562" s="279"/>
      <c r="T562" s="280"/>
      <c r="U562" s="14"/>
      <c r="V562" s="14"/>
      <c r="W562" s="14"/>
      <c r="X562" s="14"/>
      <c r="Y562" s="14"/>
      <c r="Z562" s="14"/>
      <c r="AA562" s="14"/>
      <c r="AB562" s="14"/>
      <c r="AC562" s="14"/>
      <c r="AD562" s="14"/>
      <c r="AE562" s="14"/>
      <c r="AT562" s="281" t="s">
        <v>174</v>
      </c>
      <c r="AU562" s="281" t="s">
        <v>82</v>
      </c>
      <c r="AV562" s="14" t="s">
        <v>82</v>
      </c>
      <c r="AW562" s="14" t="s">
        <v>30</v>
      </c>
      <c r="AX562" s="14" t="s">
        <v>73</v>
      </c>
      <c r="AY562" s="281" t="s">
        <v>161</v>
      </c>
    </row>
    <row r="563" s="15" customFormat="1">
      <c r="A563" s="15"/>
      <c r="B563" s="282"/>
      <c r="C563" s="283"/>
      <c r="D563" s="256" t="s">
        <v>174</v>
      </c>
      <c r="E563" s="284" t="s">
        <v>1</v>
      </c>
      <c r="F563" s="285" t="s">
        <v>180</v>
      </c>
      <c r="G563" s="283"/>
      <c r="H563" s="286">
        <v>155.05600000000001</v>
      </c>
      <c r="I563" s="287"/>
      <c r="J563" s="283"/>
      <c r="K563" s="283"/>
      <c r="L563" s="288"/>
      <c r="M563" s="289"/>
      <c r="N563" s="290"/>
      <c r="O563" s="290"/>
      <c r="P563" s="290"/>
      <c r="Q563" s="290"/>
      <c r="R563" s="290"/>
      <c r="S563" s="290"/>
      <c r="T563" s="291"/>
      <c r="U563" s="15"/>
      <c r="V563" s="15"/>
      <c r="W563" s="15"/>
      <c r="X563" s="15"/>
      <c r="Y563" s="15"/>
      <c r="Z563" s="15"/>
      <c r="AA563" s="15"/>
      <c r="AB563" s="15"/>
      <c r="AC563" s="15"/>
      <c r="AD563" s="15"/>
      <c r="AE563" s="15"/>
      <c r="AT563" s="292" t="s">
        <v>174</v>
      </c>
      <c r="AU563" s="292" t="s">
        <v>82</v>
      </c>
      <c r="AV563" s="15" t="s">
        <v>168</v>
      </c>
      <c r="AW563" s="15" t="s">
        <v>30</v>
      </c>
      <c r="AX563" s="15" t="s">
        <v>80</v>
      </c>
      <c r="AY563" s="292" t="s">
        <v>161</v>
      </c>
    </row>
    <row r="564" s="2" customFormat="1" ht="16.5" customHeight="1">
      <c r="A564" s="38"/>
      <c r="B564" s="39"/>
      <c r="C564" s="293" t="s">
        <v>776</v>
      </c>
      <c r="D564" s="293" t="s">
        <v>296</v>
      </c>
      <c r="E564" s="294" t="s">
        <v>777</v>
      </c>
      <c r="F564" s="295" t="s">
        <v>778</v>
      </c>
      <c r="G564" s="296" t="s">
        <v>282</v>
      </c>
      <c r="H564" s="297">
        <v>0.062</v>
      </c>
      <c r="I564" s="298"/>
      <c r="J564" s="299">
        <f>ROUND(I564*H564,2)</f>
        <v>0</v>
      </c>
      <c r="K564" s="295" t="s">
        <v>167</v>
      </c>
      <c r="L564" s="300"/>
      <c r="M564" s="301" t="s">
        <v>1</v>
      </c>
      <c r="N564" s="302" t="s">
        <v>38</v>
      </c>
      <c r="O564" s="91"/>
      <c r="P564" s="252">
        <f>O564*H564</f>
        <v>0</v>
      </c>
      <c r="Q564" s="252">
        <v>1</v>
      </c>
      <c r="R564" s="252">
        <f>Q564*H564</f>
        <v>0.062</v>
      </c>
      <c r="S564" s="252">
        <v>0</v>
      </c>
      <c r="T564" s="253">
        <f>S564*H564</f>
        <v>0</v>
      </c>
      <c r="U564" s="38"/>
      <c r="V564" s="38"/>
      <c r="W564" s="38"/>
      <c r="X564" s="38"/>
      <c r="Y564" s="38"/>
      <c r="Z564" s="38"/>
      <c r="AA564" s="38"/>
      <c r="AB564" s="38"/>
      <c r="AC564" s="38"/>
      <c r="AD564" s="38"/>
      <c r="AE564" s="38"/>
      <c r="AR564" s="254" t="s">
        <v>395</v>
      </c>
      <c r="AT564" s="254" t="s">
        <v>296</v>
      </c>
      <c r="AU564" s="254" t="s">
        <v>82</v>
      </c>
      <c r="AY564" s="17" t="s">
        <v>161</v>
      </c>
      <c r="BE564" s="255">
        <f>IF(N564="základní",J564,0)</f>
        <v>0</v>
      </c>
      <c r="BF564" s="255">
        <f>IF(N564="snížená",J564,0)</f>
        <v>0</v>
      </c>
      <c r="BG564" s="255">
        <f>IF(N564="zákl. přenesená",J564,0)</f>
        <v>0</v>
      </c>
      <c r="BH564" s="255">
        <f>IF(N564="sníž. přenesená",J564,0)</f>
        <v>0</v>
      </c>
      <c r="BI564" s="255">
        <f>IF(N564="nulová",J564,0)</f>
        <v>0</v>
      </c>
      <c r="BJ564" s="17" t="s">
        <v>80</v>
      </c>
      <c r="BK564" s="255">
        <f>ROUND(I564*H564,2)</f>
        <v>0</v>
      </c>
      <c r="BL564" s="17" t="s">
        <v>279</v>
      </c>
      <c r="BM564" s="254" t="s">
        <v>779</v>
      </c>
    </row>
    <row r="565" s="2" customFormat="1">
      <c r="A565" s="38"/>
      <c r="B565" s="39"/>
      <c r="C565" s="40"/>
      <c r="D565" s="256" t="s">
        <v>170</v>
      </c>
      <c r="E565" s="40"/>
      <c r="F565" s="257" t="s">
        <v>778</v>
      </c>
      <c r="G565" s="40"/>
      <c r="H565" s="40"/>
      <c r="I565" s="154"/>
      <c r="J565" s="40"/>
      <c r="K565" s="40"/>
      <c r="L565" s="44"/>
      <c r="M565" s="258"/>
      <c r="N565" s="259"/>
      <c r="O565" s="91"/>
      <c r="P565" s="91"/>
      <c r="Q565" s="91"/>
      <c r="R565" s="91"/>
      <c r="S565" s="91"/>
      <c r="T565" s="92"/>
      <c r="U565" s="38"/>
      <c r="V565" s="38"/>
      <c r="W565" s="38"/>
      <c r="X565" s="38"/>
      <c r="Y565" s="38"/>
      <c r="Z565" s="38"/>
      <c r="AA565" s="38"/>
      <c r="AB565" s="38"/>
      <c r="AC565" s="38"/>
      <c r="AD565" s="38"/>
      <c r="AE565" s="38"/>
      <c r="AT565" s="17" t="s">
        <v>170</v>
      </c>
      <c r="AU565" s="17" t="s">
        <v>82</v>
      </c>
    </row>
    <row r="566" s="2" customFormat="1">
      <c r="A566" s="38"/>
      <c r="B566" s="39"/>
      <c r="C566" s="40"/>
      <c r="D566" s="256" t="s">
        <v>195</v>
      </c>
      <c r="E566" s="40"/>
      <c r="F566" s="260" t="s">
        <v>780</v>
      </c>
      <c r="G566" s="40"/>
      <c r="H566" s="40"/>
      <c r="I566" s="154"/>
      <c r="J566" s="40"/>
      <c r="K566" s="40"/>
      <c r="L566" s="44"/>
      <c r="M566" s="258"/>
      <c r="N566" s="259"/>
      <c r="O566" s="91"/>
      <c r="P566" s="91"/>
      <c r="Q566" s="91"/>
      <c r="R566" s="91"/>
      <c r="S566" s="91"/>
      <c r="T566" s="92"/>
      <c r="U566" s="38"/>
      <c r="V566" s="38"/>
      <c r="W566" s="38"/>
      <c r="X566" s="38"/>
      <c r="Y566" s="38"/>
      <c r="Z566" s="38"/>
      <c r="AA566" s="38"/>
      <c r="AB566" s="38"/>
      <c r="AC566" s="38"/>
      <c r="AD566" s="38"/>
      <c r="AE566" s="38"/>
      <c r="AT566" s="17" t="s">
        <v>195</v>
      </c>
      <c r="AU566" s="17" t="s">
        <v>82</v>
      </c>
    </row>
    <row r="567" s="14" customFormat="1">
      <c r="A567" s="14"/>
      <c r="B567" s="271"/>
      <c r="C567" s="272"/>
      <c r="D567" s="256" t="s">
        <v>174</v>
      </c>
      <c r="E567" s="273" t="s">
        <v>1</v>
      </c>
      <c r="F567" s="274" t="s">
        <v>781</v>
      </c>
      <c r="G567" s="272"/>
      <c r="H567" s="275">
        <v>0.062</v>
      </c>
      <c r="I567" s="276"/>
      <c r="J567" s="272"/>
      <c r="K567" s="272"/>
      <c r="L567" s="277"/>
      <c r="M567" s="278"/>
      <c r="N567" s="279"/>
      <c r="O567" s="279"/>
      <c r="P567" s="279"/>
      <c r="Q567" s="279"/>
      <c r="R567" s="279"/>
      <c r="S567" s="279"/>
      <c r="T567" s="280"/>
      <c r="U567" s="14"/>
      <c r="V567" s="14"/>
      <c r="W567" s="14"/>
      <c r="X567" s="14"/>
      <c r="Y567" s="14"/>
      <c r="Z567" s="14"/>
      <c r="AA567" s="14"/>
      <c r="AB567" s="14"/>
      <c r="AC567" s="14"/>
      <c r="AD567" s="14"/>
      <c r="AE567" s="14"/>
      <c r="AT567" s="281" t="s">
        <v>174</v>
      </c>
      <c r="AU567" s="281" t="s">
        <v>82</v>
      </c>
      <c r="AV567" s="14" t="s">
        <v>82</v>
      </c>
      <c r="AW567" s="14" t="s">
        <v>30</v>
      </c>
      <c r="AX567" s="14" t="s">
        <v>80</v>
      </c>
      <c r="AY567" s="281" t="s">
        <v>161</v>
      </c>
    </row>
    <row r="568" s="2" customFormat="1" ht="24" customHeight="1">
      <c r="A568" s="38"/>
      <c r="B568" s="39"/>
      <c r="C568" s="243" t="s">
        <v>782</v>
      </c>
      <c r="D568" s="243" t="s">
        <v>163</v>
      </c>
      <c r="E568" s="244" t="s">
        <v>783</v>
      </c>
      <c r="F568" s="245" t="s">
        <v>784</v>
      </c>
      <c r="G568" s="246" t="s">
        <v>191</v>
      </c>
      <c r="H568" s="247">
        <v>9.3599999999999994</v>
      </c>
      <c r="I568" s="248"/>
      <c r="J568" s="249">
        <f>ROUND(I568*H568,2)</f>
        <v>0</v>
      </c>
      <c r="K568" s="245" t="s">
        <v>167</v>
      </c>
      <c r="L568" s="44"/>
      <c r="M568" s="250" t="s">
        <v>1</v>
      </c>
      <c r="N568" s="251" t="s">
        <v>38</v>
      </c>
      <c r="O568" s="91"/>
      <c r="P568" s="252">
        <f>O568*H568</f>
        <v>0</v>
      </c>
      <c r="Q568" s="252">
        <v>0.001</v>
      </c>
      <c r="R568" s="252">
        <f>Q568*H568</f>
        <v>0.0093600000000000003</v>
      </c>
      <c r="S568" s="252">
        <v>0</v>
      </c>
      <c r="T568" s="253">
        <f>S568*H568</f>
        <v>0</v>
      </c>
      <c r="U568" s="38"/>
      <c r="V568" s="38"/>
      <c r="W568" s="38"/>
      <c r="X568" s="38"/>
      <c r="Y568" s="38"/>
      <c r="Z568" s="38"/>
      <c r="AA568" s="38"/>
      <c r="AB568" s="38"/>
      <c r="AC568" s="38"/>
      <c r="AD568" s="38"/>
      <c r="AE568" s="38"/>
      <c r="AR568" s="254" t="s">
        <v>279</v>
      </c>
      <c r="AT568" s="254" t="s">
        <v>163</v>
      </c>
      <c r="AU568" s="254" t="s">
        <v>82</v>
      </c>
      <c r="AY568" s="17" t="s">
        <v>161</v>
      </c>
      <c r="BE568" s="255">
        <f>IF(N568="základní",J568,0)</f>
        <v>0</v>
      </c>
      <c r="BF568" s="255">
        <f>IF(N568="snížená",J568,0)</f>
        <v>0</v>
      </c>
      <c r="BG568" s="255">
        <f>IF(N568="zákl. přenesená",J568,0)</f>
        <v>0</v>
      </c>
      <c r="BH568" s="255">
        <f>IF(N568="sníž. přenesená",J568,0)</f>
        <v>0</v>
      </c>
      <c r="BI568" s="255">
        <f>IF(N568="nulová",J568,0)</f>
        <v>0</v>
      </c>
      <c r="BJ568" s="17" t="s">
        <v>80</v>
      </c>
      <c r="BK568" s="255">
        <f>ROUND(I568*H568,2)</f>
        <v>0</v>
      </c>
      <c r="BL568" s="17" t="s">
        <v>279</v>
      </c>
      <c r="BM568" s="254" t="s">
        <v>785</v>
      </c>
    </row>
    <row r="569" s="2" customFormat="1">
      <c r="A569" s="38"/>
      <c r="B569" s="39"/>
      <c r="C569" s="40"/>
      <c r="D569" s="256" t="s">
        <v>170</v>
      </c>
      <c r="E569" s="40"/>
      <c r="F569" s="257" t="s">
        <v>786</v>
      </c>
      <c r="G569" s="40"/>
      <c r="H569" s="40"/>
      <c r="I569" s="154"/>
      <c r="J569" s="40"/>
      <c r="K569" s="40"/>
      <c r="L569" s="44"/>
      <c r="M569" s="258"/>
      <c r="N569" s="259"/>
      <c r="O569" s="91"/>
      <c r="P569" s="91"/>
      <c r="Q569" s="91"/>
      <c r="R569" s="91"/>
      <c r="S569" s="91"/>
      <c r="T569" s="92"/>
      <c r="U569" s="38"/>
      <c r="V569" s="38"/>
      <c r="W569" s="38"/>
      <c r="X569" s="38"/>
      <c r="Y569" s="38"/>
      <c r="Z569" s="38"/>
      <c r="AA569" s="38"/>
      <c r="AB569" s="38"/>
      <c r="AC569" s="38"/>
      <c r="AD569" s="38"/>
      <c r="AE569" s="38"/>
      <c r="AT569" s="17" t="s">
        <v>170</v>
      </c>
      <c r="AU569" s="17" t="s">
        <v>82</v>
      </c>
    </row>
    <row r="570" s="14" customFormat="1">
      <c r="A570" s="14"/>
      <c r="B570" s="271"/>
      <c r="C570" s="272"/>
      <c r="D570" s="256" t="s">
        <v>174</v>
      </c>
      <c r="E570" s="273" t="s">
        <v>1</v>
      </c>
      <c r="F570" s="274" t="s">
        <v>787</v>
      </c>
      <c r="G570" s="272"/>
      <c r="H570" s="275">
        <v>9.3599999999999994</v>
      </c>
      <c r="I570" s="276"/>
      <c r="J570" s="272"/>
      <c r="K570" s="272"/>
      <c r="L570" s="277"/>
      <c r="M570" s="278"/>
      <c r="N570" s="279"/>
      <c r="O570" s="279"/>
      <c r="P570" s="279"/>
      <c r="Q570" s="279"/>
      <c r="R570" s="279"/>
      <c r="S570" s="279"/>
      <c r="T570" s="280"/>
      <c r="U570" s="14"/>
      <c r="V570" s="14"/>
      <c r="W570" s="14"/>
      <c r="X570" s="14"/>
      <c r="Y570" s="14"/>
      <c r="Z570" s="14"/>
      <c r="AA570" s="14"/>
      <c r="AB570" s="14"/>
      <c r="AC570" s="14"/>
      <c r="AD570" s="14"/>
      <c r="AE570" s="14"/>
      <c r="AT570" s="281" t="s">
        <v>174</v>
      </c>
      <c r="AU570" s="281" t="s">
        <v>82</v>
      </c>
      <c r="AV570" s="14" t="s">
        <v>82</v>
      </c>
      <c r="AW570" s="14" t="s">
        <v>30</v>
      </c>
      <c r="AX570" s="14" t="s">
        <v>73</v>
      </c>
      <c r="AY570" s="281" t="s">
        <v>161</v>
      </c>
    </row>
    <row r="571" s="15" customFormat="1">
      <c r="A571" s="15"/>
      <c r="B571" s="282"/>
      <c r="C571" s="283"/>
      <c r="D571" s="256" t="s">
        <v>174</v>
      </c>
      <c r="E571" s="284" t="s">
        <v>1</v>
      </c>
      <c r="F571" s="285" t="s">
        <v>180</v>
      </c>
      <c r="G571" s="283"/>
      <c r="H571" s="286">
        <v>9.3599999999999994</v>
      </c>
      <c r="I571" s="287"/>
      <c r="J571" s="283"/>
      <c r="K571" s="283"/>
      <c r="L571" s="288"/>
      <c r="M571" s="289"/>
      <c r="N571" s="290"/>
      <c r="O571" s="290"/>
      <c r="P571" s="290"/>
      <c r="Q571" s="290"/>
      <c r="R571" s="290"/>
      <c r="S571" s="290"/>
      <c r="T571" s="291"/>
      <c r="U571" s="15"/>
      <c r="V571" s="15"/>
      <c r="W571" s="15"/>
      <c r="X571" s="15"/>
      <c r="Y571" s="15"/>
      <c r="Z571" s="15"/>
      <c r="AA571" s="15"/>
      <c r="AB571" s="15"/>
      <c r="AC571" s="15"/>
      <c r="AD571" s="15"/>
      <c r="AE571" s="15"/>
      <c r="AT571" s="292" t="s">
        <v>174</v>
      </c>
      <c r="AU571" s="292" t="s">
        <v>82</v>
      </c>
      <c r="AV571" s="15" t="s">
        <v>168</v>
      </c>
      <c r="AW571" s="15" t="s">
        <v>30</v>
      </c>
      <c r="AX571" s="15" t="s">
        <v>80</v>
      </c>
      <c r="AY571" s="292" t="s">
        <v>161</v>
      </c>
    </row>
    <row r="572" s="2" customFormat="1" ht="24" customHeight="1">
      <c r="A572" s="38"/>
      <c r="B572" s="39"/>
      <c r="C572" s="243" t="s">
        <v>788</v>
      </c>
      <c r="D572" s="243" t="s">
        <v>163</v>
      </c>
      <c r="E572" s="244" t="s">
        <v>789</v>
      </c>
      <c r="F572" s="245" t="s">
        <v>790</v>
      </c>
      <c r="G572" s="246" t="s">
        <v>282</v>
      </c>
      <c r="H572" s="247">
        <v>0.098000000000000004</v>
      </c>
      <c r="I572" s="248"/>
      <c r="J572" s="249">
        <f>ROUND(I572*H572,2)</f>
        <v>0</v>
      </c>
      <c r="K572" s="245" t="s">
        <v>167</v>
      </c>
      <c r="L572" s="44"/>
      <c r="M572" s="250" t="s">
        <v>1</v>
      </c>
      <c r="N572" s="251" t="s">
        <v>38</v>
      </c>
      <c r="O572" s="91"/>
      <c r="P572" s="252">
        <f>O572*H572</f>
        <v>0</v>
      </c>
      <c r="Q572" s="252">
        <v>0</v>
      </c>
      <c r="R572" s="252">
        <f>Q572*H572</f>
        <v>0</v>
      </c>
      <c r="S572" s="252">
        <v>0</v>
      </c>
      <c r="T572" s="253">
        <f>S572*H572</f>
        <v>0</v>
      </c>
      <c r="U572" s="38"/>
      <c r="V572" s="38"/>
      <c r="W572" s="38"/>
      <c r="X572" s="38"/>
      <c r="Y572" s="38"/>
      <c r="Z572" s="38"/>
      <c r="AA572" s="38"/>
      <c r="AB572" s="38"/>
      <c r="AC572" s="38"/>
      <c r="AD572" s="38"/>
      <c r="AE572" s="38"/>
      <c r="AR572" s="254" t="s">
        <v>279</v>
      </c>
      <c r="AT572" s="254" t="s">
        <v>163</v>
      </c>
      <c r="AU572" s="254" t="s">
        <v>82</v>
      </c>
      <c r="AY572" s="17" t="s">
        <v>161</v>
      </c>
      <c r="BE572" s="255">
        <f>IF(N572="základní",J572,0)</f>
        <v>0</v>
      </c>
      <c r="BF572" s="255">
        <f>IF(N572="snížená",J572,0)</f>
        <v>0</v>
      </c>
      <c r="BG572" s="255">
        <f>IF(N572="zákl. přenesená",J572,0)</f>
        <v>0</v>
      </c>
      <c r="BH572" s="255">
        <f>IF(N572="sníž. přenesená",J572,0)</f>
        <v>0</v>
      </c>
      <c r="BI572" s="255">
        <f>IF(N572="nulová",J572,0)</f>
        <v>0</v>
      </c>
      <c r="BJ572" s="17" t="s">
        <v>80</v>
      </c>
      <c r="BK572" s="255">
        <f>ROUND(I572*H572,2)</f>
        <v>0</v>
      </c>
      <c r="BL572" s="17" t="s">
        <v>279</v>
      </c>
      <c r="BM572" s="254" t="s">
        <v>791</v>
      </c>
    </row>
    <row r="573" s="2" customFormat="1">
      <c r="A573" s="38"/>
      <c r="B573" s="39"/>
      <c r="C573" s="40"/>
      <c r="D573" s="256" t="s">
        <v>170</v>
      </c>
      <c r="E573" s="40"/>
      <c r="F573" s="257" t="s">
        <v>792</v>
      </c>
      <c r="G573" s="40"/>
      <c r="H573" s="40"/>
      <c r="I573" s="154"/>
      <c r="J573" s="40"/>
      <c r="K573" s="40"/>
      <c r="L573" s="44"/>
      <c r="M573" s="258"/>
      <c r="N573" s="259"/>
      <c r="O573" s="91"/>
      <c r="P573" s="91"/>
      <c r="Q573" s="91"/>
      <c r="R573" s="91"/>
      <c r="S573" s="91"/>
      <c r="T573" s="92"/>
      <c r="U573" s="38"/>
      <c r="V573" s="38"/>
      <c r="W573" s="38"/>
      <c r="X573" s="38"/>
      <c r="Y573" s="38"/>
      <c r="Z573" s="38"/>
      <c r="AA573" s="38"/>
      <c r="AB573" s="38"/>
      <c r="AC573" s="38"/>
      <c r="AD573" s="38"/>
      <c r="AE573" s="38"/>
      <c r="AT573" s="17" t="s">
        <v>170</v>
      </c>
      <c r="AU573" s="17" t="s">
        <v>82</v>
      </c>
    </row>
    <row r="574" s="2" customFormat="1">
      <c r="A574" s="38"/>
      <c r="B574" s="39"/>
      <c r="C574" s="40"/>
      <c r="D574" s="256" t="s">
        <v>172</v>
      </c>
      <c r="E574" s="40"/>
      <c r="F574" s="260" t="s">
        <v>793</v>
      </c>
      <c r="G574" s="40"/>
      <c r="H574" s="40"/>
      <c r="I574" s="154"/>
      <c r="J574" s="40"/>
      <c r="K574" s="40"/>
      <c r="L574" s="44"/>
      <c r="M574" s="258"/>
      <c r="N574" s="259"/>
      <c r="O574" s="91"/>
      <c r="P574" s="91"/>
      <c r="Q574" s="91"/>
      <c r="R574" s="91"/>
      <c r="S574" s="91"/>
      <c r="T574" s="92"/>
      <c r="U574" s="38"/>
      <c r="V574" s="38"/>
      <c r="W574" s="38"/>
      <c r="X574" s="38"/>
      <c r="Y574" s="38"/>
      <c r="Z574" s="38"/>
      <c r="AA574" s="38"/>
      <c r="AB574" s="38"/>
      <c r="AC574" s="38"/>
      <c r="AD574" s="38"/>
      <c r="AE574" s="38"/>
      <c r="AT574" s="17" t="s">
        <v>172</v>
      </c>
      <c r="AU574" s="17" t="s">
        <v>82</v>
      </c>
    </row>
    <row r="575" s="2" customFormat="1">
      <c r="A575" s="38"/>
      <c r="B575" s="39"/>
      <c r="C575" s="40"/>
      <c r="D575" s="256" t="s">
        <v>195</v>
      </c>
      <c r="E575" s="40"/>
      <c r="F575" s="260" t="s">
        <v>794</v>
      </c>
      <c r="G575" s="40"/>
      <c r="H575" s="40"/>
      <c r="I575" s="154"/>
      <c r="J575" s="40"/>
      <c r="K575" s="40"/>
      <c r="L575" s="44"/>
      <c r="M575" s="258"/>
      <c r="N575" s="259"/>
      <c r="O575" s="91"/>
      <c r="P575" s="91"/>
      <c r="Q575" s="91"/>
      <c r="R575" s="91"/>
      <c r="S575" s="91"/>
      <c r="T575" s="92"/>
      <c r="U575" s="38"/>
      <c r="V575" s="38"/>
      <c r="W575" s="38"/>
      <c r="X575" s="38"/>
      <c r="Y575" s="38"/>
      <c r="Z575" s="38"/>
      <c r="AA575" s="38"/>
      <c r="AB575" s="38"/>
      <c r="AC575" s="38"/>
      <c r="AD575" s="38"/>
      <c r="AE575" s="38"/>
      <c r="AT575" s="17" t="s">
        <v>195</v>
      </c>
      <c r="AU575" s="17" t="s">
        <v>82</v>
      </c>
    </row>
    <row r="576" s="12" customFormat="1" ht="22.8" customHeight="1">
      <c r="A576" s="12"/>
      <c r="B576" s="227"/>
      <c r="C576" s="228"/>
      <c r="D576" s="229" t="s">
        <v>72</v>
      </c>
      <c r="E576" s="241" t="s">
        <v>795</v>
      </c>
      <c r="F576" s="241" t="s">
        <v>796</v>
      </c>
      <c r="G576" s="228"/>
      <c r="H576" s="228"/>
      <c r="I576" s="231"/>
      <c r="J576" s="242">
        <f>BK576</f>
        <v>0</v>
      </c>
      <c r="K576" s="228"/>
      <c r="L576" s="233"/>
      <c r="M576" s="234"/>
      <c r="N576" s="235"/>
      <c r="O576" s="235"/>
      <c r="P576" s="236">
        <f>SUM(P577:P580)</f>
        <v>0</v>
      </c>
      <c r="Q576" s="235"/>
      <c r="R576" s="236">
        <f>SUM(R577:R580)</f>
        <v>0.13382523000000002</v>
      </c>
      <c r="S576" s="235"/>
      <c r="T576" s="237">
        <f>SUM(T577:T580)</f>
        <v>0</v>
      </c>
      <c r="U576" s="12"/>
      <c r="V576" s="12"/>
      <c r="W576" s="12"/>
      <c r="X576" s="12"/>
      <c r="Y576" s="12"/>
      <c r="Z576" s="12"/>
      <c r="AA576" s="12"/>
      <c r="AB576" s="12"/>
      <c r="AC576" s="12"/>
      <c r="AD576" s="12"/>
      <c r="AE576" s="12"/>
      <c r="AR576" s="238" t="s">
        <v>82</v>
      </c>
      <c r="AT576" s="239" t="s">
        <v>72</v>
      </c>
      <c r="AU576" s="239" t="s">
        <v>80</v>
      </c>
      <c r="AY576" s="238" t="s">
        <v>161</v>
      </c>
      <c r="BK576" s="240">
        <f>SUM(BK577:BK580)</f>
        <v>0</v>
      </c>
    </row>
    <row r="577" s="2" customFormat="1" ht="24" customHeight="1">
      <c r="A577" s="38"/>
      <c r="B577" s="39"/>
      <c r="C577" s="243" t="s">
        <v>797</v>
      </c>
      <c r="D577" s="243" t="s">
        <v>163</v>
      </c>
      <c r="E577" s="244" t="s">
        <v>798</v>
      </c>
      <c r="F577" s="245" t="s">
        <v>799</v>
      </c>
      <c r="G577" s="246" t="s">
        <v>166</v>
      </c>
      <c r="H577" s="247">
        <v>637.26300000000003</v>
      </c>
      <c r="I577" s="248"/>
      <c r="J577" s="249">
        <f>ROUND(I577*H577,2)</f>
        <v>0</v>
      </c>
      <c r="K577" s="245" t="s">
        <v>167</v>
      </c>
      <c r="L577" s="44"/>
      <c r="M577" s="250" t="s">
        <v>1</v>
      </c>
      <c r="N577" s="251" t="s">
        <v>38</v>
      </c>
      <c r="O577" s="91"/>
      <c r="P577" s="252">
        <f>O577*H577</f>
        <v>0</v>
      </c>
      <c r="Q577" s="252">
        <v>0.00021000000000000001</v>
      </c>
      <c r="R577" s="252">
        <f>Q577*H577</f>
        <v>0.13382523000000002</v>
      </c>
      <c r="S577" s="252">
        <v>0</v>
      </c>
      <c r="T577" s="253">
        <f>S577*H577</f>
        <v>0</v>
      </c>
      <c r="U577" s="38"/>
      <c r="V577" s="38"/>
      <c r="W577" s="38"/>
      <c r="X577" s="38"/>
      <c r="Y577" s="38"/>
      <c r="Z577" s="38"/>
      <c r="AA577" s="38"/>
      <c r="AB577" s="38"/>
      <c r="AC577" s="38"/>
      <c r="AD577" s="38"/>
      <c r="AE577" s="38"/>
      <c r="AR577" s="254" t="s">
        <v>279</v>
      </c>
      <c r="AT577" s="254" t="s">
        <v>163</v>
      </c>
      <c r="AU577" s="254" t="s">
        <v>82</v>
      </c>
      <c r="AY577" s="17" t="s">
        <v>161</v>
      </c>
      <c r="BE577" s="255">
        <f>IF(N577="základní",J577,0)</f>
        <v>0</v>
      </c>
      <c r="BF577" s="255">
        <f>IF(N577="snížená",J577,0)</f>
        <v>0</v>
      </c>
      <c r="BG577" s="255">
        <f>IF(N577="zákl. přenesená",J577,0)</f>
        <v>0</v>
      </c>
      <c r="BH577" s="255">
        <f>IF(N577="sníž. přenesená",J577,0)</f>
        <v>0</v>
      </c>
      <c r="BI577" s="255">
        <f>IF(N577="nulová",J577,0)</f>
        <v>0</v>
      </c>
      <c r="BJ577" s="17" t="s">
        <v>80</v>
      </c>
      <c r="BK577" s="255">
        <f>ROUND(I577*H577,2)</f>
        <v>0</v>
      </c>
      <c r="BL577" s="17" t="s">
        <v>279</v>
      </c>
      <c r="BM577" s="254" t="s">
        <v>800</v>
      </c>
    </row>
    <row r="578" s="2" customFormat="1">
      <c r="A578" s="38"/>
      <c r="B578" s="39"/>
      <c r="C578" s="40"/>
      <c r="D578" s="256" t="s">
        <v>170</v>
      </c>
      <c r="E578" s="40"/>
      <c r="F578" s="257" t="s">
        <v>801</v>
      </c>
      <c r="G578" s="40"/>
      <c r="H578" s="40"/>
      <c r="I578" s="154"/>
      <c r="J578" s="40"/>
      <c r="K578" s="40"/>
      <c r="L578" s="44"/>
      <c r="M578" s="258"/>
      <c r="N578" s="259"/>
      <c r="O578" s="91"/>
      <c r="P578" s="91"/>
      <c r="Q578" s="91"/>
      <c r="R578" s="91"/>
      <c r="S578" s="91"/>
      <c r="T578" s="92"/>
      <c r="U578" s="38"/>
      <c r="V578" s="38"/>
      <c r="W578" s="38"/>
      <c r="X578" s="38"/>
      <c r="Y578" s="38"/>
      <c r="Z578" s="38"/>
      <c r="AA578" s="38"/>
      <c r="AB578" s="38"/>
      <c r="AC578" s="38"/>
      <c r="AD578" s="38"/>
      <c r="AE578" s="38"/>
      <c r="AT578" s="17" t="s">
        <v>170</v>
      </c>
      <c r="AU578" s="17" t="s">
        <v>82</v>
      </c>
    </row>
    <row r="579" s="13" customFormat="1">
      <c r="A579" s="13"/>
      <c r="B579" s="261"/>
      <c r="C579" s="262"/>
      <c r="D579" s="256" t="s">
        <v>174</v>
      </c>
      <c r="E579" s="263" t="s">
        <v>1</v>
      </c>
      <c r="F579" s="264" t="s">
        <v>802</v>
      </c>
      <c r="G579" s="262"/>
      <c r="H579" s="263" t="s">
        <v>1</v>
      </c>
      <c r="I579" s="265"/>
      <c r="J579" s="262"/>
      <c r="K579" s="262"/>
      <c r="L579" s="266"/>
      <c r="M579" s="267"/>
      <c r="N579" s="268"/>
      <c r="O579" s="268"/>
      <c r="P579" s="268"/>
      <c r="Q579" s="268"/>
      <c r="R579" s="268"/>
      <c r="S579" s="268"/>
      <c r="T579" s="269"/>
      <c r="U579" s="13"/>
      <c r="V579" s="13"/>
      <c r="W579" s="13"/>
      <c r="X579" s="13"/>
      <c r="Y579" s="13"/>
      <c r="Z579" s="13"/>
      <c r="AA579" s="13"/>
      <c r="AB579" s="13"/>
      <c r="AC579" s="13"/>
      <c r="AD579" s="13"/>
      <c r="AE579" s="13"/>
      <c r="AT579" s="270" t="s">
        <v>174</v>
      </c>
      <c r="AU579" s="270" t="s">
        <v>82</v>
      </c>
      <c r="AV579" s="13" t="s">
        <v>80</v>
      </c>
      <c r="AW579" s="13" t="s">
        <v>30</v>
      </c>
      <c r="AX579" s="13" t="s">
        <v>73</v>
      </c>
      <c r="AY579" s="270" t="s">
        <v>161</v>
      </c>
    </row>
    <row r="580" s="14" customFormat="1">
      <c r="A580" s="14"/>
      <c r="B580" s="271"/>
      <c r="C580" s="272"/>
      <c r="D580" s="256" t="s">
        <v>174</v>
      </c>
      <c r="E580" s="273" t="s">
        <v>1</v>
      </c>
      <c r="F580" s="274" t="s">
        <v>803</v>
      </c>
      <c r="G580" s="272"/>
      <c r="H580" s="275">
        <v>637.26300000000003</v>
      </c>
      <c r="I580" s="276"/>
      <c r="J580" s="272"/>
      <c r="K580" s="272"/>
      <c r="L580" s="277"/>
      <c r="M580" s="303"/>
      <c r="N580" s="304"/>
      <c r="O580" s="304"/>
      <c r="P580" s="304"/>
      <c r="Q580" s="304"/>
      <c r="R580" s="304"/>
      <c r="S580" s="304"/>
      <c r="T580" s="305"/>
      <c r="U580" s="14"/>
      <c r="V580" s="14"/>
      <c r="W580" s="14"/>
      <c r="X580" s="14"/>
      <c r="Y580" s="14"/>
      <c r="Z580" s="14"/>
      <c r="AA580" s="14"/>
      <c r="AB580" s="14"/>
      <c r="AC580" s="14"/>
      <c r="AD580" s="14"/>
      <c r="AE580" s="14"/>
      <c r="AT580" s="281" t="s">
        <v>174</v>
      </c>
      <c r="AU580" s="281" t="s">
        <v>82</v>
      </c>
      <c r="AV580" s="14" t="s">
        <v>82</v>
      </c>
      <c r="AW580" s="14" t="s">
        <v>30</v>
      </c>
      <c r="AX580" s="14" t="s">
        <v>80</v>
      </c>
      <c r="AY580" s="281" t="s">
        <v>161</v>
      </c>
    </row>
    <row r="581" s="2" customFormat="1" ht="6.96" customHeight="1">
      <c r="A581" s="38"/>
      <c r="B581" s="66"/>
      <c r="C581" s="67"/>
      <c r="D581" s="67"/>
      <c r="E581" s="67"/>
      <c r="F581" s="67"/>
      <c r="G581" s="67"/>
      <c r="H581" s="67"/>
      <c r="I581" s="192"/>
      <c r="J581" s="67"/>
      <c r="K581" s="67"/>
      <c r="L581" s="44"/>
      <c r="M581" s="38"/>
      <c r="O581" s="38"/>
      <c r="P581" s="38"/>
      <c r="Q581" s="38"/>
      <c r="R581" s="38"/>
      <c r="S581" s="38"/>
      <c r="T581" s="38"/>
      <c r="U581" s="38"/>
      <c r="V581" s="38"/>
      <c r="W581" s="38"/>
      <c r="X581" s="38"/>
      <c r="Y581" s="38"/>
      <c r="Z581" s="38"/>
      <c r="AA581" s="38"/>
      <c r="AB581" s="38"/>
      <c r="AC581" s="38"/>
      <c r="AD581" s="38"/>
      <c r="AE581" s="38"/>
    </row>
  </sheetData>
  <sheetProtection sheet="1" autoFilter="0" formatColumns="0" formatRows="0" objects="1" scenarios="1" spinCount="100000" saltValue="X6ivD0C/Me4aQ8lowRlTkQgDZSkCGqy+LvM10i/B1sdaD+Mv+Sab79A35WJBFs5kErsgMDK5HsbzPgsZr+514g==" hashValue="+8uontcY52AJ2zUdD9040+ybNeEKbwO4vcTUXpDfBjNv0JC6k583k0S0LRuvX6QwoAAYuvryxixoFmAS/0D1zw==" algorithmName="SHA-512" password="CC35"/>
  <autoFilter ref="C131:K580"/>
  <mergeCells count="12">
    <mergeCell ref="E7:H7"/>
    <mergeCell ref="E9:H9"/>
    <mergeCell ref="E11:H11"/>
    <mergeCell ref="E20:H20"/>
    <mergeCell ref="E29:H29"/>
    <mergeCell ref="E85:H85"/>
    <mergeCell ref="E87:H87"/>
    <mergeCell ref="E89:H89"/>
    <mergeCell ref="E120:H120"/>
    <mergeCell ref="E122:H122"/>
    <mergeCell ref="E124:H12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6"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6"/>
      <c r="L2" s="1"/>
      <c r="M2" s="1"/>
      <c r="N2" s="1"/>
      <c r="O2" s="1"/>
      <c r="P2" s="1"/>
      <c r="Q2" s="1"/>
      <c r="R2" s="1"/>
      <c r="S2" s="1"/>
      <c r="T2" s="1"/>
      <c r="U2" s="1"/>
      <c r="V2" s="1"/>
      <c r="AT2" s="17" t="s">
        <v>89</v>
      </c>
    </row>
    <row r="3" s="1" customFormat="1" ht="6.96" customHeight="1">
      <c r="B3" s="147"/>
      <c r="C3" s="148"/>
      <c r="D3" s="148"/>
      <c r="E3" s="148"/>
      <c r="F3" s="148"/>
      <c r="G3" s="148"/>
      <c r="H3" s="148"/>
      <c r="I3" s="149"/>
      <c r="J3" s="148"/>
      <c r="K3" s="148"/>
      <c r="L3" s="20"/>
      <c r="AT3" s="17" t="s">
        <v>82</v>
      </c>
    </row>
    <row r="4" s="1" customFormat="1" ht="24.96" customHeight="1">
      <c r="B4" s="20"/>
      <c r="D4" s="150" t="s">
        <v>124</v>
      </c>
      <c r="I4" s="146"/>
      <c r="L4" s="20"/>
      <c r="M4" s="151" t="s">
        <v>10</v>
      </c>
      <c r="AT4" s="17" t="s">
        <v>4</v>
      </c>
    </row>
    <row r="5" s="1" customFormat="1" ht="6.96" customHeight="1">
      <c r="B5" s="20"/>
      <c r="I5" s="146"/>
      <c r="L5" s="20"/>
    </row>
    <row r="6" s="1" customFormat="1" ht="12" customHeight="1">
      <c r="B6" s="20"/>
      <c r="D6" s="152" t="s">
        <v>16</v>
      </c>
      <c r="I6" s="146"/>
      <c r="L6" s="20"/>
    </row>
    <row r="7" s="1" customFormat="1" ht="16.5" customHeight="1">
      <c r="B7" s="20"/>
      <c r="E7" s="153" t="str">
        <f>'Rekapitulace zakázky'!K6</f>
        <v>Oprava MO Petrohrad - Kryry</v>
      </c>
      <c r="F7" s="152"/>
      <c r="G7" s="152"/>
      <c r="H7" s="152"/>
      <c r="I7" s="146"/>
      <c r="L7" s="20"/>
    </row>
    <row r="8" s="1" customFormat="1" ht="12" customHeight="1">
      <c r="B8" s="20"/>
      <c r="D8" s="152" t="s">
        <v>125</v>
      </c>
      <c r="I8" s="146"/>
      <c r="L8" s="20"/>
    </row>
    <row r="9" s="2" customFormat="1" ht="16.5" customHeight="1">
      <c r="A9" s="38"/>
      <c r="B9" s="44"/>
      <c r="C9" s="38"/>
      <c r="D9" s="38"/>
      <c r="E9" s="153" t="s">
        <v>126</v>
      </c>
      <c r="F9" s="38"/>
      <c r="G9" s="38"/>
      <c r="H9" s="38"/>
      <c r="I9" s="154"/>
      <c r="J9" s="38"/>
      <c r="K9" s="38"/>
      <c r="L9" s="63"/>
      <c r="S9" s="38"/>
      <c r="T9" s="38"/>
      <c r="U9" s="38"/>
      <c r="V9" s="38"/>
      <c r="W9" s="38"/>
      <c r="X9" s="38"/>
      <c r="Y9" s="38"/>
      <c r="Z9" s="38"/>
      <c r="AA9" s="38"/>
      <c r="AB9" s="38"/>
      <c r="AC9" s="38"/>
      <c r="AD9" s="38"/>
      <c r="AE9" s="38"/>
    </row>
    <row r="10" s="2" customFormat="1" ht="12" customHeight="1">
      <c r="A10" s="38"/>
      <c r="B10" s="44"/>
      <c r="C10" s="38"/>
      <c r="D10" s="152" t="s">
        <v>127</v>
      </c>
      <c r="E10" s="38"/>
      <c r="F10" s="38"/>
      <c r="G10" s="38"/>
      <c r="H10" s="38"/>
      <c r="I10" s="154"/>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5" t="s">
        <v>804</v>
      </c>
      <c r="F11" s="38"/>
      <c r="G11" s="38"/>
      <c r="H11" s="38"/>
      <c r="I11" s="154"/>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154"/>
      <c r="J12" s="38"/>
      <c r="K12" s="38"/>
      <c r="L12" s="63"/>
      <c r="S12" s="38"/>
      <c r="T12" s="38"/>
      <c r="U12" s="38"/>
      <c r="V12" s="38"/>
      <c r="W12" s="38"/>
      <c r="X12" s="38"/>
      <c r="Y12" s="38"/>
      <c r="Z12" s="38"/>
      <c r="AA12" s="38"/>
      <c r="AB12" s="38"/>
      <c r="AC12" s="38"/>
      <c r="AD12" s="38"/>
      <c r="AE12" s="38"/>
    </row>
    <row r="13" s="2" customFormat="1" ht="12" customHeight="1">
      <c r="A13" s="38"/>
      <c r="B13" s="44"/>
      <c r="C13" s="38"/>
      <c r="D13" s="152" t="s">
        <v>18</v>
      </c>
      <c r="E13" s="38"/>
      <c r="F13" s="141" t="s">
        <v>1</v>
      </c>
      <c r="G13" s="38"/>
      <c r="H13" s="38"/>
      <c r="I13" s="156"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2" t="s">
        <v>20</v>
      </c>
      <c r="E14" s="38"/>
      <c r="F14" s="141" t="s">
        <v>21</v>
      </c>
      <c r="G14" s="38"/>
      <c r="H14" s="38"/>
      <c r="I14" s="156" t="s">
        <v>22</v>
      </c>
      <c r="J14" s="157" t="str">
        <f>'Rekapitulace zakázky'!AN8</f>
        <v>16. 8. 2019</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54"/>
      <c r="J15" s="38"/>
      <c r="K15" s="38"/>
      <c r="L15" s="63"/>
      <c r="S15" s="38"/>
      <c r="T15" s="38"/>
      <c r="U15" s="38"/>
      <c r="V15" s="38"/>
      <c r="W15" s="38"/>
      <c r="X15" s="38"/>
      <c r="Y15" s="38"/>
      <c r="Z15" s="38"/>
      <c r="AA15" s="38"/>
      <c r="AB15" s="38"/>
      <c r="AC15" s="38"/>
      <c r="AD15" s="38"/>
      <c r="AE15" s="38"/>
    </row>
    <row r="16" s="2" customFormat="1" ht="12" customHeight="1">
      <c r="A16" s="38"/>
      <c r="B16" s="44"/>
      <c r="C16" s="38"/>
      <c r="D16" s="152" t="s">
        <v>24</v>
      </c>
      <c r="E16" s="38"/>
      <c r="F16" s="38"/>
      <c r="G16" s="38"/>
      <c r="H16" s="38"/>
      <c r="I16" s="156" t="s">
        <v>25</v>
      </c>
      <c r="J16" s="141" t="s">
        <v>1</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21</v>
      </c>
      <c r="F17" s="38"/>
      <c r="G17" s="38"/>
      <c r="H17" s="38"/>
      <c r="I17" s="156" t="s">
        <v>26</v>
      </c>
      <c r="J17" s="141" t="s">
        <v>1</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54"/>
      <c r="J18" s="38"/>
      <c r="K18" s="38"/>
      <c r="L18" s="63"/>
      <c r="S18" s="38"/>
      <c r="T18" s="38"/>
      <c r="U18" s="38"/>
      <c r="V18" s="38"/>
      <c r="W18" s="38"/>
      <c r="X18" s="38"/>
      <c r="Y18" s="38"/>
      <c r="Z18" s="38"/>
      <c r="AA18" s="38"/>
      <c r="AB18" s="38"/>
      <c r="AC18" s="38"/>
      <c r="AD18" s="38"/>
      <c r="AE18" s="38"/>
    </row>
    <row r="19" s="2" customFormat="1" ht="12" customHeight="1">
      <c r="A19" s="38"/>
      <c r="B19" s="44"/>
      <c r="C19" s="38"/>
      <c r="D19" s="152" t="s">
        <v>27</v>
      </c>
      <c r="E19" s="38"/>
      <c r="F19" s="38"/>
      <c r="G19" s="38"/>
      <c r="H19" s="38"/>
      <c r="I19" s="156" t="s">
        <v>25</v>
      </c>
      <c r="J19" s="33" t="str">
        <f>'Rekapitulace zakázky'!AN13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41"/>
      <c r="G20" s="141"/>
      <c r="H20" s="141"/>
      <c r="I20" s="156" t="s">
        <v>26</v>
      </c>
      <c r="J20" s="33" t="str">
        <f>'Rekapitulace zakázky'!AN14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54"/>
      <c r="J21" s="38"/>
      <c r="K21" s="38"/>
      <c r="L21" s="63"/>
      <c r="S21" s="38"/>
      <c r="T21" s="38"/>
      <c r="U21" s="38"/>
      <c r="V21" s="38"/>
      <c r="W21" s="38"/>
      <c r="X21" s="38"/>
      <c r="Y21" s="38"/>
      <c r="Z21" s="38"/>
      <c r="AA21" s="38"/>
      <c r="AB21" s="38"/>
      <c r="AC21" s="38"/>
      <c r="AD21" s="38"/>
      <c r="AE21" s="38"/>
    </row>
    <row r="22" s="2" customFormat="1" ht="12" customHeight="1">
      <c r="A22" s="38"/>
      <c r="B22" s="44"/>
      <c r="C22" s="38"/>
      <c r="D22" s="152" t="s">
        <v>29</v>
      </c>
      <c r="E22" s="38"/>
      <c r="F22" s="38"/>
      <c r="G22" s="38"/>
      <c r="H22" s="38"/>
      <c r="I22" s="156" t="s">
        <v>25</v>
      </c>
      <c r="J22" s="141" t="s">
        <v>1</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21</v>
      </c>
      <c r="F23" s="38"/>
      <c r="G23" s="38"/>
      <c r="H23" s="38"/>
      <c r="I23" s="156" t="s">
        <v>26</v>
      </c>
      <c r="J23" s="141" t="s">
        <v>1</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54"/>
      <c r="J24" s="38"/>
      <c r="K24" s="38"/>
      <c r="L24" s="63"/>
      <c r="S24" s="38"/>
      <c r="T24" s="38"/>
      <c r="U24" s="38"/>
      <c r="V24" s="38"/>
      <c r="W24" s="38"/>
      <c r="X24" s="38"/>
      <c r="Y24" s="38"/>
      <c r="Z24" s="38"/>
      <c r="AA24" s="38"/>
      <c r="AB24" s="38"/>
      <c r="AC24" s="38"/>
      <c r="AD24" s="38"/>
      <c r="AE24" s="38"/>
    </row>
    <row r="25" s="2" customFormat="1" ht="12" customHeight="1">
      <c r="A25" s="38"/>
      <c r="B25" s="44"/>
      <c r="C25" s="38"/>
      <c r="D25" s="152" t="s">
        <v>31</v>
      </c>
      <c r="E25" s="38"/>
      <c r="F25" s="38"/>
      <c r="G25" s="38"/>
      <c r="H25" s="38"/>
      <c r="I25" s="156" t="s">
        <v>25</v>
      </c>
      <c r="J25" s="141" t="str">
        <f>IF('Rekapitulace zakázky'!AN19="","",'Rekapitulace zakázky'!AN19)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zakázky'!E20="","",'Rekapitulace zakázky'!E20)</f>
        <v xml:space="preserve"> </v>
      </c>
      <c r="F26" s="38"/>
      <c r="G26" s="38"/>
      <c r="H26" s="38"/>
      <c r="I26" s="156" t="s">
        <v>26</v>
      </c>
      <c r="J26" s="141" t="str">
        <f>IF('Rekapitulace zakázky'!AN20="","",'Rekapitulace zakázky'!AN20)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54"/>
      <c r="J27" s="38"/>
      <c r="K27" s="38"/>
      <c r="L27" s="63"/>
      <c r="S27" s="38"/>
      <c r="T27" s="38"/>
      <c r="U27" s="38"/>
      <c r="V27" s="38"/>
      <c r="W27" s="38"/>
      <c r="X27" s="38"/>
      <c r="Y27" s="38"/>
      <c r="Z27" s="38"/>
      <c r="AA27" s="38"/>
      <c r="AB27" s="38"/>
      <c r="AC27" s="38"/>
      <c r="AD27" s="38"/>
      <c r="AE27" s="38"/>
    </row>
    <row r="28" s="2" customFormat="1" ht="12" customHeight="1">
      <c r="A28" s="38"/>
      <c r="B28" s="44"/>
      <c r="C28" s="38"/>
      <c r="D28" s="152" t="s">
        <v>32</v>
      </c>
      <c r="E28" s="38"/>
      <c r="F28" s="38"/>
      <c r="G28" s="38"/>
      <c r="H28" s="38"/>
      <c r="I28" s="154"/>
      <c r="J28" s="38"/>
      <c r="K28" s="38"/>
      <c r="L28" s="63"/>
      <c r="S28" s="38"/>
      <c r="T28" s="38"/>
      <c r="U28" s="38"/>
      <c r="V28" s="38"/>
      <c r="W28" s="38"/>
      <c r="X28" s="38"/>
      <c r="Y28" s="38"/>
      <c r="Z28" s="38"/>
      <c r="AA28" s="38"/>
      <c r="AB28" s="38"/>
      <c r="AC28" s="38"/>
      <c r="AD28" s="38"/>
      <c r="AE28" s="38"/>
    </row>
    <row r="29" s="8" customFormat="1" ht="16.5" customHeight="1">
      <c r="A29" s="158"/>
      <c r="B29" s="159"/>
      <c r="C29" s="158"/>
      <c r="D29" s="158"/>
      <c r="E29" s="160" t="s">
        <v>1</v>
      </c>
      <c r="F29" s="160"/>
      <c r="G29" s="160"/>
      <c r="H29" s="160"/>
      <c r="I29" s="161"/>
      <c r="J29" s="158"/>
      <c r="K29" s="158"/>
      <c r="L29" s="162"/>
      <c r="S29" s="158"/>
      <c r="T29" s="158"/>
      <c r="U29" s="158"/>
      <c r="V29" s="158"/>
      <c r="W29" s="158"/>
      <c r="X29" s="158"/>
      <c r="Y29" s="158"/>
      <c r="Z29" s="158"/>
      <c r="AA29" s="158"/>
      <c r="AB29" s="158"/>
      <c r="AC29" s="158"/>
      <c r="AD29" s="158"/>
      <c r="AE29" s="158"/>
    </row>
    <row r="30" s="2" customFormat="1" ht="6.96" customHeight="1">
      <c r="A30" s="38"/>
      <c r="B30" s="44"/>
      <c r="C30" s="38"/>
      <c r="D30" s="38"/>
      <c r="E30" s="38"/>
      <c r="F30" s="38"/>
      <c r="G30" s="38"/>
      <c r="H30" s="38"/>
      <c r="I30" s="154"/>
      <c r="J30" s="38"/>
      <c r="K30" s="38"/>
      <c r="L30" s="63"/>
      <c r="S30" s="38"/>
      <c r="T30" s="38"/>
      <c r="U30" s="38"/>
      <c r="V30" s="38"/>
      <c r="W30" s="38"/>
      <c r="X30" s="38"/>
      <c r="Y30" s="38"/>
      <c r="Z30" s="38"/>
      <c r="AA30" s="38"/>
      <c r="AB30" s="38"/>
      <c r="AC30" s="38"/>
      <c r="AD30" s="38"/>
      <c r="AE30" s="38"/>
    </row>
    <row r="3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s="2" customFormat="1" ht="25.44" customHeight="1">
      <c r="A32" s="38"/>
      <c r="B32" s="44"/>
      <c r="C32" s="38"/>
      <c r="D32" s="165" t="s">
        <v>33</v>
      </c>
      <c r="E32" s="38"/>
      <c r="F32" s="38"/>
      <c r="G32" s="38"/>
      <c r="H32" s="38"/>
      <c r="I32" s="154"/>
      <c r="J32" s="166">
        <f>ROUND(J124, 2)</f>
        <v>0</v>
      </c>
      <c r="K32" s="38"/>
      <c r="L32" s="63"/>
      <c r="S32" s="38"/>
      <c r="T32" s="38"/>
      <c r="U32" s="38"/>
      <c r="V32" s="38"/>
      <c r="W32" s="38"/>
      <c r="X32" s="38"/>
      <c r="Y32" s="38"/>
      <c r="Z32" s="38"/>
      <c r="AA32" s="38"/>
      <c r="AB32" s="38"/>
      <c r="AC32" s="38"/>
      <c r="AD32" s="38"/>
      <c r="AE32" s="38"/>
    </row>
    <row r="33" s="2" customFormat="1" ht="6.96" customHeight="1">
      <c r="A33" s="38"/>
      <c r="B33" s="44"/>
      <c r="C33" s="38"/>
      <c r="D33" s="163"/>
      <c r="E33" s="163"/>
      <c r="F33" s="163"/>
      <c r="G33" s="163"/>
      <c r="H33" s="163"/>
      <c r="I33" s="164"/>
      <c r="J33" s="163"/>
      <c r="K33" s="163"/>
      <c r="L33" s="63"/>
      <c r="S33" s="38"/>
      <c r="T33" s="38"/>
      <c r="U33" s="38"/>
      <c r="V33" s="38"/>
      <c r="W33" s="38"/>
      <c r="X33" s="38"/>
      <c r="Y33" s="38"/>
      <c r="Z33" s="38"/>
      <c r="AA33" s="38"/>
      <c r="AB33" s="38"/>
      <c r="AC33" s="38"/>
      <c r="AD33" s="38"/>
      <c r="AE33" s="38"/>
    </row>
    <row r="34" s="2" customFormat="1" ht="14.4" customHeight="1">
      <c r="A34" s="38"/>
      <c r="B34" s="44"/>
      <c r="C34" s="38"/>
      <c r="D34" s="38"/>
      <c r="E34" s="38"/>
      <c r="F34" s="167" t="s">
        <v>35</v>
      </c>
      <c r="G34" s="38"/>
      <c r="H34" s="38"/>
      <c r="I34" s="168" t="s">
        <v>34</v>
      </c>
      <c r="J34" s="167" t="s">
        <v>36</v>
      </c>
      <c r="K34" s="38"/>
      <c r="L34" s="63"/>
      <c r="S34" s="38"/>
      <c r="T34" s="38"/>
      <c r="U34" s="38"/>
      <c r="V34" s="38"/>
      <c r="W34" s="38"/>
      <c r="X34" s="38"/>
      <c r="Y34" s="38"/>
      <c r="Z34" s="38"/>
      <c r="AA34" s="38"/>
      <c r="AB34" s="38"/>
      <c r="AC34" s="38"/>
      <c r="AD34" s="38"/>
      <c r="AE34" s="38"/>
    </row>
    <row r="35" s="2" customFormat="1" ht="14.4" customHeight="1">
      <c r="A35" s="38"/>
      <c r="B35" s="44"/>
      <c r="C35" s="38"/>
      <c r="D35" s="169" t="s">
        <v>37</v>
      </c>
      <c r="E35" s="152" t="s">
        <v>38</v>
      </c>
      <c r="F35" s="170">
        <f>ROUND((SUM(BE124:BE140)),  2)</f>
        <v>0</v>
      </c>
      <c r="G35" s="38"/>
      <c r="H35" s="38"/>
      <c r="I35" s="171">
        <v>0.20999999999999999</v>
      </c>
      <c r="J35" s="170">
        <f>ROUND(((SUM(BE124:BE140))*I35),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2" t="s">
        <v>39</v>
      </c>
      <c r="F36" s="170">
        <f>ROUND((SUM(BF124:BF140)),  2)</f>
        <v>0</v>
      </c>
      <c r="G36" s="38"/>
      <c r="H36" s="38"/>
      <c r="I36" s="171">
        <v>0.14999999999999999</v>
      </c>
      <c r="J36" s="170">
        <f>ROUND(((SUM(BF124:BF140))*I36),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40</v>
      </c>
      <c r="F37" s="170">
        <f>ROUND((SUM(BG124:BG140)),  2)</f>
        <v>0</v>
      </c>
      <c r="G37" s="38"/>
      <c r="H37" s="38"/>
      <c r="I37" s="171">
        <v>0.20999999999999999</v>
      </c>
      <c r="J37" s="170">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2" t="s">
        <v>41</v>
      </c>
      <c r="F38" s="170">
        <f>ROUND((SUM(BH124:BH140)),  2)</f>
        <v>0</v>
      </c>
      <c r="G38" s="38"/>
      <c r="H38" s="38"/>
      <c r="I38" s="171">
        <v>0.14999999999999999</v>
      </c>
      <c r="J38" s="170">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2" t="s">
        <v>42</v>
      </c>
      <c r="F39" s="170">
        <f>ROUND((SUM(BI124:BI140)),  2)</f>
        <v>0</v>
      </c>
      <c r="G39" s="38"/>
      <c r="H39" s="38"/>
      <c r="I39" s="171">
        <v>0</v>
      </c>
      <c r="J39" s="170">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s="2" customFormat="1" ht="25.44" customHeight="1">
      <c r="A41" s="38"/>
      <c r="B41" s="44"/>
      <c r="C41" s="172"/>
      <c r="D41" s="173" t="s">
        <v>43</v>
      </c>
      <c r="E41" s="174"/>
      <c r="F41" s="174"/>
      <c r="G41" s="175" t="s">
        <v>44</v>
      </c>
      <c r="H41" s="176" t="s">
        <v>45</v>
      </c>
      <c r="I41" s="177"/>
      <c r="J41" s="178">
        <f>SUM(J32:J39)</f>
        <v>0</v>
      </c>
      <c r="K41" s="179"/>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154"/>
      <c r="J42" s="38"/>
      <c r="K42" s="38"/>
      <c r="L42" s="63"/>
      <c r="S42" s="38"/>
      <c r="T42" s="38"/>
      <c r="U42" s="38"/>
      <c r="V42" s="38"/>
      <c r="W42" s="38"/>
      <c r="X42" s="38"/>
      <c r="Y42" s="38"/>
      <c r="Z42" s="38"/>
      <c r="AA42" s="38"/>
      <c r="AB42" s="38"/>
      <c r="AC42" s="38"/>
      <c r="AD42" s="38"/>
      <c r="AE42" s="38"/>
    </row>
    <row r="43" s="1" customFormat="1" ht="14.4" customHeight="1">
      <c r="B43" s="20"/>
      <c r="I43" s="146"/>
      <c r="L43" s="20"/>
    </row>
    <row r="44" s="1" customFormat="1" ht="14.4" customHeight="1">
      <c r="B44" s="20"/>
      <c r="I44" s="146"/>
      <c r="L44" s="20"/>
    </row>
    <row r="45" s="1" customFormat="1" ht="14.4" customHeight="1">
      <c r="B45" s="20"/>
      <c r="I45" s="146"/>
      <c r="L45" s="20"/>
    </row>
    <row r="46" s="1" customFormat="1" ht="14.4" customHeight="1">
      <c r="B46" s="20"/>
      <c r="I46" s="146"/>
      <c r="L46" s="20"/>
    </row>
    <row r="47" s="1" customFormat="1" ht="14.4" customHeight="1">
      <c r="B47" s="20"/>
      <c r="I47" s="146"/>
      <c r="L47" s="20"/>
    </row>
    <row r="48" s="1" customFormat="1" ht="14.4" customHeight="1">
      <c r="B48" s="20"/>
      <c r="I48" s="146"/>
      <c r="L48" s="20"/>
    </row>
    <row r="49" s="1" customFormat="1" ht="14.4" customHeight="1">
      <c r="B49" s="20"/>
      <c r="I49" s="146"/>
      <c r="L49" s="20"/>
    </row>
    <row r="50" s="2" customFormat="1" ht="14.4" customHeight="1">
      <c r="B50" s="63"/>
      <c r="D50" s="180" t="s">
        <v>46</v>
      </c>
      <c r="E50" s="181"/>
      <c r="F50" s="181"/>
      <c r="G50" s="180" t="s">
        <v>47</v>
      </c>
      <c r="H50" s="181"/>
      <c r="I50" s="182"/>
      <c r="J50" s="181"/>
      <c r="K50" s="181"/>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83" t="s">
        <v>48</v>
      </c>
      <c r="E61" s="184"/>
      <c r="F61" s="185" t="s">
        <v>49</v>
      </c>
      <c r="G61" s="183" t="s">
        <v>48</v>
      </c>
      <c r="H61" s="184"/>
      <c r="I61" s="186"/>
      <c r="J61" s="187" t="s">
        <v>49</v>
      </c>
      <c r="K61" s="184"/>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80" t="s">
        <v>50</v>
      </c>
      <c r="E65" s="188"/>
      <c r="F65" s="188"/>
      <c r="G65" s="180" t="s">
        <v>51</v>
      </c>
      <c r="H65" s="188"/>
      <c r="I65" s="189"/>
      <c r="J65" s="188"/>
      <c r="K65" s="18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83" t="s">
        <v>48</v>
      </c>
      <c r="E76" s="184"/>
      <c r="F76" s="185" t="s">
        <v>49</v>
      </c>
      <c r="G76" s="183" t="s">
        <v>48</v>
      </c>
      <c r="H76" s="184"/>
      <c r="I76" s="186"/>
      <c r="J76" s="187" t="s">
        <v>49</v>
      </c>
      <c r="K76" s="184"/>
      <c r="L76" s="63"/>
      <c r="S76" s="38"/>
      <c r="T76" s="38"/>
      <c r="U76" s="38"/>
      <c r="V76" s="38"/>
      <c r="W76" s="38"/>
      <c r="X76" s="38"/>
      <c r="Y76" s="38"/>
      <c r="Z76" s="38"/>
      <c r="AA76" s="38"/>
      <c r="AB76" s="38"/>
      <c r="AC76" s="38"/>
      <c r="AD76" s="38"/>
      <c r="AE76" s="38"/>
    </row>
    <row r="77"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8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s="2" customFormat="1" ht="24.96" customHeight="1">
      <c r="A82" s="38"/>
      <c r="B82" s="39"/>
      <c r="C82" s="23" t="s">
        <v>129</v>
      </c>
      <c r="D82" s="40"/>
      <c r="E82" s="40"/>
      <c r="F82" s="40"/>
      <c r="G82" s="40"/>
      <c r="H82" s="40"/>
      <c r="I82" s="15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96" t="str">
        <f>E7</f>
        <v>Oprava MO Petrohrad - Kryry</v>
      </c>
      <c r="F85" s="32"/>
      <c r="G85" s="32"/>
      <c r="H85" s="32"/>
      <c r="I85" s="154"/>
      <c r="J85" s="40"/>
      <c r="K85" s="40"/>
      <c r="L85" s="63"/>
      <c r="S85" s="38"/>
      <c r="T85" s="38"/>
      <c r="U85" s="38"/>
      <c r="V85" s="38"/>
      <c r="W85" s="38"/>
      <c r="X85" s="38"/>
      <c r="Y85" s="38"/>
      <c r="Z85" s="38"/>
      <c r="AA85" s="38"/>
      <c r="AB85" s="38"/>
      <c r="AC85" s="38"/>
      <c r="AD85" s="38"/>
      <c r="AE85" s="38"/>
    </row>
    <row r="86" s="1" customFormat="1" ht="12" customHeight="1">
      <c r="B86" s="21"/>
      <c r="C86" s="32" t="s">
        <v>125</v>
      </c>
      <c r="D86" s="22"/>
      <c r="E86" s="22"/>
      <c r="F86" s="22"/>
      <c r="G86" s="22"/>
      <c r="H86" s="22"/>
      <c r="I86" s="146"/>
      <c r="J86" s="22"/>
      <c r="K86" s="22"/>
      <c r="L86" s="20"/>
    </row>
    <row r="87" s="2" customFormat="1" ht="16.5" customHeight="1">
      <c r="A87" s="38"/>
      <c r="B87" s="39"/>
      <c r="C87" s="40"/>
      <c r="D87" s="40"/>
      <c r="E87" s="196" t="s">
        <v>126</v>
      </c>
      <c r="F87" s="40"/>
      <c r="G87" s="40"/>
      <c r="H87" s="40"/>
      <c r="I87" s="154"/>
      <c r="J87" s="40"/>
      <c r="K87" s="40"/>
      <c r="L87" s="63"/>
      <c r="S87" s="38"/>
      <c r="T87" s="38"/>
      <c r="U87" s="38"/>
      <c r="V87" s="38"/>
      <c r="W87" s="38"/>
      <c r="X87" s="38"/>
      <c r="Y87" s="38"/>
      <c r="Z87" s="38"/>
      <c r="AA87" s="38"/>
      <c r="AB87" s="38"/>
      <c r="AC87" s="38"/>
      <c r="AD87" s="38"/>
      <c r="AE87" s="38"/>
    </row>
    <row r="88" s="2" customFormat="1" ht="12" customHeight="1">
      <c r="A88" s="38"/>
      <c r="B88" s="39"/>
      <c r="C88" s="32" t="s">
        <v>127</v>
      </c>
      <c r="D88" s="40"/>
      <c r="E88" s="40"/>
      <c r="F88" s="40"/>
      <c r="G88" s="40"/>
      <c r="H88" s="40"/>
      <c r="I88" s="154"/>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002 - VRN - most km 163,520</v>
      </c>
      <c r="F89" s="40"/>
      <c r="G89" s="40"/>
      <c r="H89" s="40"/>
      <c r="I89" s="154"/>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156" t="s">
        <v>22</v>
      </c>
      <c r="J91" s="79" t="str">
        <f>IF(J14="","",J14)</f>
        <v>16. 8. 2019</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154"/>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156"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156"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s="2" customFormat="1" ht="29.28" customHeight="1">
      <c r="A96" s="38"/>
      <c r="B96" s="39"/>
      <c r="C96" s="197" t="s">
        <v>130</v>
      </c>
      <c r="D96" s="198"/>
      <c r="E96" s="198"/>
      <c r="F96" s="198"/>
      <c r="G96" s="198"/>
      <c r="H96" s="198"/>
      <c r="I96" s="199"/>
      <c r="J96" s="200" t="s">
        <v>131</v>
      </c>
      <c r="K96" s="198"/>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154"/>
      <c r="J97" s="40"/>
      <c r="K97" s="40"/>
      <c r="L97" s="63"/>
      <c r="S97" s="38"/>
      <c r="T97" s="38"/>
      <c r="U97" s="38"/>
      <c r="V97" s="38"/>
      <c r="W97" s="38"/>
      <c r="X97" s="38"/>
      <c r="Y97" s="38"/>
      <c r="Z97" s="38"/>
      <c r="AA97" s="38"/>
      <c r="AB97" s="38"/>
      <c r="AC97" s="38"/>
      <c r="AD97" s="38"/>
      <c r="AE97" s="38"/>
    </row>
    <row r="98" s="2" customFormat="1" ht="22.8" customHeight="1">
      <c r="A98" s="38"/>
      <c r="B98" s="39"/>
      <c r="C98" s="201" t="s">
        <v>132</v>
      </c>
      <c r="D98" s="40"/>
      <c r="E98" s="40"/>
      <c r="F98" s="40"/>
      <c r="G98" s="40"/>
      <c r="H98" s="40"/>
      <c r="I98" s="154"/>
      <c r="J98" s="110">
        <f>J124</f>
        <v>0</v>
      </c>
      <c r="K98" s="40"/>
      <c r="L98" s="63"/>
      <c r="S98" s="38"/>
      <c r="T98" s="38"/>
      <c r="U98" s="38"/>
      <c r="V98" s="38"/>
      <c r="W98" s="38"/>
      <c r="X98" s="38"/>
      <c r="Y98" s="38"/>
      <c r="Z98" s="38"/>
      <c r="AA98" s="38"/>
      <c r="AB98" s="38"/>
      <c r="AC98" s="38"/>
      <c r="AD98" s="38"/>
      <c r="AE98" s="38"/>
      <c r="AU98" s="17" t="s">
        <v>133</v>
      </c>
    </row>
    <row r="99" s="9" customFormat="1" ht="24.96" customHeight="1">
      <c r="A99" s="9"/>
      <c r="B99" s="202"/>
      <c r="C99" s="203"/>
      <c r="D99" s="204" t="s">
        <v>805</v>
      </c>
      <c r="E99" s="205"/>
      <c r="F99" s="205"/>
      <c r="G99" s="205"/>
      <c r="H99" s="205"/>
      <c r="I99" s="206"/>
      <c r="J99" s="207">
        <f>J125</f>
        <v>0</v>
      </c>
      <c r="K99" s="203"/>
      <c r="L99" s="208"/>
      <c r="S99" s="9"/>
      <c r="T99" s="9"/>
      <c r="U99" s="9"/>
      <c r="V99" s="9"/>
      <c r="W99" s="9"/>
      <c r="X99" s="9"/>
      <c r="Y99" s="9"/>
      <c r="Z99" s="9"/>
      <c r="AA99" s="9"/>
      <c r="AB99" s="9"/>
      <c r="AC99" s="9"/>
      <c r="AD99" s="9"/>
      <c r="AE99" s="9"/>
    </row>
    <row r="100" s="10" customFormat="1" ht="19.92" customHeight="1">
      <c r="A100" s="10"/>
      <c r="B100" s="209"/>
      <c r="C100" s="133"/>
      <c r="D100" s="210" t="s">
        <v>806</v>
      </c>
      <c r="E100" s="211"/>
      <c r="F100" s="211"/>
      <c r="G100" s="211"/>
      <c r="H100" s="211"/>
      <c r="I100" s="212"/>
      <c r="J100" s="213">
        <f>J126</f>
        <v>0</v>
      </c>
      <c r="K100" s="133"/>
      <c r="L100" s="214"/>
      <c r="S100" s="10"/>
      <c r="T100" s="10"/>
      <c r="U100" s="10"/>
      <c r="V100" s="10"/>
      <c r="W100" s="10"/>
      <c r="X100" s="10"/>
      <c r="Y100" s="10"/>
      <c r="Z100" s="10"/>
      <c r="AA100" s="10"/>
      <c r="AB100" s="10"/>
      <c r="AC100" s="10"/>
      <c r="AD100" s="10"/>
      <c r="AE100" s="10"/>
    </row>
    <row r="101" s="10" customFormat="1" ht="19.92" customHeight="1">
      <c r="A101" s="10"/>
      <c r="B101" s="209"/>
      <c r="C101" s="133"/>
      <c r="D101" s="210" t="s">
        <v>807</v>
      </c>
      <c r="E101" s="211"/>
      <c r="F101" s="211"/>
      <c r="G101" s="211"/>
      <c r="H101" s="211"/>
      <c r="I101" s="212"/>
      <c r="J101" s="213">
        <f>J133</f>
        <v>0</v>
      </c>
      <c r="K101" s="133"/>
      <c r="L101" s="214"/>
      <c r="S101" s="10"/>
      <c r="T101" s="10"/>
      <c r="U101" s="10"/>
      <c r="V101" s="10"/>
      <c r="W101" s="10"/>
      <c r="X101" s="10"/>
      <c r="Y101" s="10"/>
      <c r="Z101" s="10"/>
      <c r="AA101" s="10"/>
      <c r="AB101" s="10"/>
      <c r="AC101" s="10"/>
      <c r="AD101" s="10"/>
      <c r="AE101" s="10"/>
    </row>
    <row r="102" s="10" customFormat="1" ht="19.92" customHeight="1">
      <c r="A102" s="10"/>
      <c r="B102" s="209"/>
      <c r="C102" s="133"/>
      <c r="D102" s="210" t="s">
        <v>808</v>
      </c>
      <c r="E102" s="211"/>
      <c r="F102" s="211"/>
      <c r="G102" s="211"/>
      <c r="H102" s="211"/>
      <c r="I102" s="212"/>
      <c r="J102" s="213">
        <f>J137</f>
        <v>0</v>
      </c>
      <c r="K102" s="133"/>
      <c r="L102" s="214"/>
      <c r="S102" s="10"/>
      <c r="T102" s="10"/>
      <c r="U102" s="10"/>
      <c r="V102" s="10"/>
      <c r="W102" s="10"/>
      <c r="X102" s="10"/>
      <c r="Y102" s="10"/>
      <c r="Z102" s="10"/>
      <c r="AA102" s="10"/>
      <c r="AB102" s="10"/>
      <c r="AC102" s="10"/>
      <c r="AD102" s="10"/>
      <c r="AE102" s="10"/>
    </row>
    <row r="103" s="2" customFormat="1" ht="21.84" customHeight="1">
      <c r="A103" s="38"/>
      <c r="B103" s="39"/>
      <c r="C103" s="40"/>
      <c r="D103" s="40"/>
      <c r="E103" s="40"/>
      <c r="F103" s="40"/>
      <c r="G103" s="40"/>
      <c r="H103" s="40"/>
      <c r="I103" s="154"/>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192"/>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195"/>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146</v>
      </c>
      <c r="D109" s="40"/>
      <c r="E109" s="40"/>
      <c r="F109" s="40"/>
      <c r="G109" s="40"/>
      <c r="H109" s="40"/>
      <c r="I109" s="154"/>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15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154"/>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96" t="str">
        <f>E7</f>
        <v>Oprava MO Petrohrad - Kryry</v>
      </c>
      <c r="F112" s="32"/>
      <c r="G112" s="32"/>
      <c r="H112" s="32"/>
      <c r="I112" s="154"/>
      <c r="J112" s="40"/>
      <c r="K112" s="40"/>
      <c r="L112" s="63"/>
      <c r="S112" s="38"/>
      <c r="T112" s="38"/>
      <c r="U112" s="38"/>
      <c r="V112" s="38"/>
      <c r="W112" s="38"/>
      <c r="X112" s="38"/>
      <c r="Y112" s="38"/>
      <c r="Z112" s="38"/>
      <c r="AA112" s="38"/>
      <c r="AB112" s="38"/>
      <c r="AC112" s="38"/>
      <c r="AD112" s="38"/>
      <c r="AE112" s="38"/>
    </row>
    <row r="113" s="1" customFormat="1" ht="12" customHeight="1">
      <c r="B113" s="21"/>
      <c r="C113" s="32" t="s">
        <v>125</v>
      </c>
      <c r="D113" s="22"/>
      <c r="E113" s="22"/>
      <c r="F113" s="22"/>
      <c r="G113" s="22"/>
      <c r="H113" s="22"/>
      <c r="I113" s="146"/>
      <c r="J113" s="22"/>
      <c r="K113" s="22"/>
      <c r="L113" s="20"/>
    </row>
    <row r="114" s="2" customFormat="1" ht="16.5" customHeight="1">
      <c r="A114" s="38"/>
      <c r="B114" s="39"/>
      <c r="C114" s="40"/>
      <c r="D114" s="40"/>
      <c r="E114" s="196" t="s">
        <v>126</v>
      </c>
      <c r="F114" s="40"/>
      <c r="G114" s="40"/>
      <c r="H114" s="40"/>
      <c r="I114" s="15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127</v>
      </c>
      <c r="D115" s="40"/>
      <c r="E115" s="40"/>
      <c r="F115" s="40"/>
      <c r="G115" s="40"/>
      <c r="H115" s="40"/>
      <c r="I115" s="154"/>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E11</f>
        <v>002 - VRN - most km 163,520</v>
      </c>
      <c r="F116" s="40"/>
      <c r="G116" s="40"/>
      <c r="H116" s="40"/>
      <c r="I116" s="154"/>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54"/>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F14</f>
        <v xml:space="preserve"> </v>
      </c>
      <c r="G118" s="40"/>
      <c r="H118" s="40"/>
      <c r="I118" s="156" t="s">
        <v>22</v>
      </c>
      <c r="J118" s="79" t="str">
        <f>IF(J14="","",J14)</f>
        <v>16. 8. 2019</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154"/>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2" t="s">
        <v>24</v>
      </c>
      <c r="D120" s="40"/>
      <c r="E120" s="40"/>
      <c r="F120" s="27" t="str">
        <f>E17</f>
        <v xml:space="preserve"> </v>
      </c>
      <c r="G120" s="40"/>
      <c r="H120" s="40"/>
      <c r="I120" s="156" t="s">
        <v>29</v>
      </c>
      <c r="J120" s="36" t="str">
        <f>E23</f>
        <v xml:space="preserve"> </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27</v>
      </c>
      <c r="D121" s="40"/>
      <c r="E121" s="40"/>
      <c r="F121" s="27" t="str">
        <f>IF(E20="","",E20)</f>
        <v>Vyplň údaj</v>
      </c>
      <c r="G121" s="40"/>
      <c r="H121" s="40"/>
      <c r="I121" s="156" t="s">
        <v>31</v>
      </c>
      <c r="J121" s="36" t="str">
        <f>E26</f>
        <v xml:space="preserve"> </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154"/>
      <c r="J122" s="40"/>
      <c r="K122" s="40"/>
      <c r="L122" s="63"/>
      <c r="S122" s="38"/>
      <c r="T122" s="38"/>
      <c r="U122" s="38"/>
      <c r="V122" s="38"/>
      <c r="W122" s="38"/>
      <c r="X122" s="38"/>
      <c r="Y122" s="38"/>
      <c r="Z122" s="38"/>
      <c r="AA122" s="38"/>
      <c r="AB122" s="38"/>
      <c r="AC122" s="38"/>
      <c r="AD122" s="38"/>
      <c r="AE122" s="38"/>
    </row>
    <row r="123" s="11" customFormat="1" ht="29.28" customHeight="1">
      <c r="A123" s="215"/>
      <c r="B123" s="216"/>
      <c r="C123" s="217" t="s">
        <v>147</v>
      </c>
      <c r="D123" s="218" t="s">
        <v>58</v>
      </c>
      <c r="E123" s="218" t="s">
        <v>54</v>
      </c>
      <c r="F123" s="218" t="s">
        <v>55</v>
      </c>
      <c r="G123" s="218" t="s">
        <v>148</v>
      </c>
      <c r="H123" s="218" t="s">
        <v>149</v>
      </c>
      <c r="I123" s="219" t="s">
        <v>150</v>
      </c>
      <c r="J123" s="218" t="s">
        <v>131</v>
      </c>
      <c r="K123" s="220" t="s">
        <v>151</v>
      </c>
      <c r="L123" s="221"/>
      <c r="M123" s="100" t="s">
        <v>1</v>
      </c>
      <c r="N123" s="101" t="s">
        <v>37</v>
      </c>
      <c r="O123" s="101" t="s">
        <v>152</v>
      </c>
      <c r="P123" s="101" t="s">
        <v>153</v>
      </c>
      <c r="Q123" s="101" t="s">
        <v>154</v>
      </c>
      <c r="R123" s="101" t="s">
        <v>155</v>
      </c>
      <c r="S123" s="101" t="s">
        <v>156</v>
      </c>
      <c r="T123" s="102" t="s">
        <v>157</v>
      </c>
      <c r="U123" s="215"/>
      <c r="V123" s="215"/>
      <c r="W123" s="215"/>
      <c r="X123" s="215"/>
      <c r="Y123" s="215"/>
      <c r="Z123" s="215"/>
      <c r="AA123" s="215"/>
      <c r="AB123" s="215"/>
      <c r="AC123" s="215"/>
      <c r="AD123" s="215"/>
      <c r="AE123" s="215"/>
    </row>
    <row r="124" s="2" customFormat="1" ht="22.8" customHeight="1">
      <c r="A124" s="38"/>
      <c r="B124" s="39"/>
      <c r="C124" s="107" t="s">
        <v>158</v>
      </c>
      <c r="D124" s="40"/>
      <c r="E124" s="40"/>
      <c r="F124" s="40"/>
      <c r="G124" s="40"/>
      <c r="H124" s="40"/>
      <c r="I124" s="154"/>
      <c r="J124" s="222">
        <f>BK124</f>
        <v>0</v>
      </c>
      <c r="K124" s="40"/>
      <c r="L124" s="44"/>
      <c r="M124" s="103"/>
      <c r="N124" s="223"/>
      <c r="O124" s="104"/>
      <c r="P124" s="224">
        <f>P125</f>
        <v>0</v>
      </c>
      <c r="Q124" s="104"/>
      <c r="R124" s="224">
        <f>R125</f>
        <v>0</v>
      </c>
      <c r="S124" s="104"/>
      <c r="T124" s="225">
        <f>T125</f>
        <v>0</v>
      </c>
      <c r="U124" s="38"/>
      <c r="V124" s="38"/>
      <c r="W124" s="38"/>
      <c r="X124" s="38"/>
      <c r="Y124" s="38"/>
      <c r="Z124" s="38"/>
      <c r="AA124" s="38"/>
      <c r="AB124" s="38"/>
      <c r="AC124" s="38"/>
      <c r="AD124" s="38"/>
      <c r="AE124" s="38"/>
      <c r="AT124" s="17" t="s">
        <v>72</v>
      </c>
      <c r="AU124" s="17" t="s">
        <v>133</v>
      </c>
      <c r="BK124" s="226">
        <f>BK125</f>
        <v>0</v>
      </c>
    </row>
    <row r="125" s="12" customFormat="1" ht="25.92" customHeight="1">
      <c r="A125" s="12"/>
      <c r="B125" s="227"/>
      <c r="C125" s="228"/>
      <c r="D125" s="229" t="s">
        <v>72</v>
      </c>
      <c r="E125" s="230" t="s">
        <v>809</v>
      </c>
      <c r="F125" s="230" t="s">
        <v>810</v>
      </c>
      <c r="G125" s="228"/>
      <c r="H125" s="228"/>
      <c r="I125" s="231"/>
      <c r="J125" s="232">
        <f>BK125</f>
        <v>0</v>
      </c>
      <c r="K125" s="228"/>
      <c r="L125" s="233"/>
      <c r="M125" s="234"/>
      <c r="N125" s="235"/>
      <c r="O125" s="235"/>
      <c r="P125" s="236">
        <f>P126+P133+P137</f>
        <v>0</v>
      </c>
      <c r="Q125" s="235"/>
      <c r="R125" s="236">
        <f>R126+R133+R137</f>
        <v>0</v>
      </c>
      <c r="S125" s="235"/>
      <c r="T125" s="237">
        <f>T126+T133+T137</f>
        <v>0</v>
      </c>
      <c r="U125" s="12"/>
      <c r="V125" s="12"/>
      <c r="W125" s="12"/>
      <c r="X125" s="12"/>
      <c r="Y125" s="12"/>
      <c r="Z125" s="12"/>
      <c r="AA125" s="12"/>
      <c r="AB125" s="12"/>
      <c r="AC125" s="12"/>
      <c r="AD125" s="12"/>
      <c r="AE125" s="12"/>
      <c r="AR125" s="238" t="s">
        <v>203</v>
      </c>
      <c r="AT125" s="239" t="s">
        <v>72</v>
      </c>
      <c r="AU125" s="239" t="s">
        <v>73</v>
      </c>
      <c r="AY125" s="238" t="s">
        <v>161</v>
      </c>
      <c r="BK125" s="240">
        <f>BK126+BK133+BK137</f>
        <v>0</v>
      </c>
    </row>
    <row r="126" s="12" customFormat="1" ht="22.8" customHeight="1">
      <c r="A126" s="12"/>
      <c r="B126" s="227"/>
      <c r="C126" s="228"/>
      <c r="D126" s="229" t="s">
        <v>72</v>
      </c>
      <c r="E126" s="241" t="s">
        <v>811</v>
      </c>
      <c r="F126" s="241" t="s">
        <v>812</v>
      </c>
      <c r="G126" s="228"/>
      <c r="H126" s="228"/>
      <c r="I126" s="231"/>
      <c r="J126" s="242">
        <f>BK126</f>
        <v>0</v>
      </c>
      <c r="K126" s="228"/>
      <c r="L126" s="233"/>
      <c r="M126" s="234"/>
      <c r="N126" s="235"/>
      <c r="O126" s="235"/>
      <c r="P126" s="236">
        <f>SUM(P127:P132)</f>
        <v>0</v>
      </c>
      <c r="Q126" s="235"/>
      <c r="R126" s="236">
        <f>SUM(R127:R132)</f>
        <v>0</v>
      </c>
      <c r="S126" s="235"/>
      <c r="T126" s="237">
        <f>SUM(T127:T132)</f>
        <v>0</v>
      </c>
      <c r="U126" s="12"/>
      <c r="V126" s="12"/>
      <c r="W126" s="12"/>
      <c r="X126" s="12"/>
      <c r="Y126" s="12"/>
      <c r="Z126" s="12"/>
      <c r="AA126" s="12"/>
      <c r="AB126" s="12"/>
      <c r="AC126" s="12"/>
      <c r="AD126" s="12"/>
      <c r="AE126" s="12"/>
      <c r="AR126" s="238" t="s">
        <v>203</v>
      </c>
      <c r="AT126" s="239" t="s">
        <v>72</v>
      </c>
      <c r="AU126" s="239" t="s">
        <v>80</v>
      </c>
      <c r="AY126" s="238" t="s">
        <v>161</v>
      </c>
      <c r="BK126" s="240">
        <f>SUM(BK127:BK132)</f>
        <v>0</v>
      </c>
    </row>
    <row r="127" s="2" customFormat="1" ht="16.5" customHeight="1">
      <c r="A127" s="38"/>
      <c r="B127" s="39"/>
      <c r="C127" s="243" t="s">
        <v>80</v>
      </c>
      <c r="D127" s="243" t="s">
        <v>163</v>
      </c>
      <c r="E127" s="244" t="s">
        <v>813</v>
      </c>
      <c r="F127" s="245" t="s">
        <v>814</v>
      </c>
      <c r="G127" s="246" t="s">
        <v>815</v>
      </c>
      <c r="H127" s="247">
        <v>1</v>
      </c>
      <c r="I127" s="248"/>
      <c r="J127" s="249">
        <f>ROUND(I127*H127,2)</f>
        <v>0</v>
      </c>
      <c r="K127" s="245" t="s">
        <v>167</v>
      </c>
      <c r="L127" s="44"/>
      <c r="M127" s="250" t="s">
        <v>1</v>
      </c>
      <c r="N127" s="251" t="s">
        <v>38</v>
      </c>
      <c r="O127" s="91"/>
      <c r="P127" s="252">
        <f>O127*H127</f>
        <v>0</v>
      </c>
      <c r="Q127" s="252">
        <v>0</v>
      </c>
      <c r="R127" s="252">
        <f>Q127*H127</f>
        <v>0</v>
      </c>
      <c r="S127" s="252">
        <v>0</v>
      </c>
      <c r="T127" s="253">
        <f>S127*H127</f>
        <v>0</v>
      </c>
      <c r="U127" s="38"/>
      <c r="V127" s="38"/>
      <c r="W127" s="38"/>
      <c r="X127" s="38"/>
      <c r="Y127" s="38"/>
      <c r="Z127" s="38"/>
      <c r="AA127" s="38"/>
      <c r="AB127" s="38"/>
      <c r="AC127" s="38"/>
      <c r="AD127" s="38"/>
      <c r="AE127" s="38"/>
      <c r="AR127" s="254" t="s">
        <v>816</v>
      </c>
      <c r="AT127" s="254" t="s">
        <v>163</v>
      </c>
      <c r="AU127" s="254" t="s">
        <v>82</v>
      </c>
      <c r="AY127" s="17" t="s">
        <v>161</v>
      </c>
      <c r="BE127" s="255">
        <f>IF(N127="základní",J127,0)</f>
        <v>0</v>
      </c>
      <c r="BF127" s="255">
        <f>IF(N127="snížená",J127,0)</f>
        <v>0</v>
      </c>
      <c r="BG127" s="255">
        <f>IF(N127="zákl. přenesená",J127,0)</f>
        <v>0</v>
      </c>
      <c r="BH127" s="255">
        <f>IF(N127="sníž. přenesená",J127,0)</f>
        <v>0</v>
      </c>
      <c r="BI127" s="255">
        <f>IF(N127="nulová",J127,0)</f>
        <v>0</v>
      </c>
      <c r="BJ127" s="17" t="s">
        <v>80</v>
      </c>
      <c r="BK127" s="255">
        <f>ROUND(I127*H127,2)</f>
        <v>0</v>
      </c>
      <c r="BL127" s="17" t="s">
        <v>816</v>
      </c>
      <c r="BM127" s="254" t="s">
        <v>817</v>
      </c>
    </row>
    <row r="128" s="2" customFormat="1">
      <c r="A128" s="38"/>
      <c r="B128" s="39"/>
      <c r="C128" s="40"/>
      <c r="D128" s="256" t="s">
        <v>170</v>
      </c>
      <c r="E128" s="40"/>
      <c r="F128" s="257" t="s">
        <v>814</v>
      </c>
      <c r="G128" s="40"/>
      <c r="H128" s="40"/>
      <c r="I128" s="154"/>
      <c r="J128" s="40"/>
      <c r="K128" s="40"/>
      <c r="L128" s="44"/>
      <c r="M128" s="258"/>
      <c r="N128" s="259"/>
      <c r="O128" s="91"/>
      <c r="P128" s="91"/>
      <c r="Q128" s="91"/>
      <c r="R128" s="91"/>
      <c r="S128" s="91"/>
      <c r="T128" s="92"/>
      <c r="U128" s="38"/>
      <c r="V128" s="38"/>
      <c r="W128" s="38"/>
      <c r="X128" s="38"/>
      <c r="Y128" s="38"/>
      <c r="Z128" s="38"/>
      <c r="AA128" s="38"/>
      <c r="AB128" s="38"/>
      <c r="AC128" s="38"/>
      <c r="AD128" s="38"/>
      <c r="AE128" s="38"/>
      <c r="AT128" s="17" t="s">
        <v>170</v>
      </c>
      <c r="AU128" s="17" t="s">
        <v>82</v>
      </c>
    </row>
    <row r="129" s="2" customFormat="1">
      <c r="A129" s="38"/>
      <c r="B129" s="39"/>
      <c r="C129" s="40"/>
      <c r="D129" s="256" t="s">
        <v>195</v>
      </c>
      <c r="E129" s="40"/>
      <c r="F129" s="260" t="s">
        <v>818</v>
      </c>
      <c r="G129" s="40"/>
      <c r="H129" s="40"/>
      <c r="I129" s="154"/>
      <c r="J129" s="40"/>
      <c r="K129" s="40"/>
      <c r="L129" s="44"/>
      <c r="M129" s="258"/>
      <c r="N129" s="259"/>
      <c r="O129" s="91"/>
      <c r="P129" s="91"/>
      <c r="Q129" s="91"/>
      <c r="R129" s="91"/>
      <c r="S129" s="91"/>
      <c r="T129" s="92"/>
      <c r="U129" s="38"/>
      <c r="V129" s="38"/>
      <c r="W129" s="38"/>
      <c r="X129" s="38"/>
      <c r="Y129" s="38"/>
      <c r="Z129" s="38"/>
      <c r="AA129" s="38"/>
      <c r="AB129" s="38"/>
      <c r="AC129" s="38"/>
      <c r="AD129" s="38"/>
      <c r="AE129" s="38"/>
      <c r="AT129" s="17" t="s">
        <v>195</v>
      </c>
      <c r="AU129" s="17" t="s">
        <v>82</v>
      </c>
    </row>
    <row r="130" s="2" customFormat="1" ht="16.5" customHeight="1">
      <c r="A130" s="38"/>
      <c r="B130" s="39"/>
      <c r="C130" s="243" t="s">
        <v>82</v>
      </c>
      <c r="D130" s="243" t="s">
        <v>163</v>
      </c>
      <c r="E130" s="244" t="s">
        <v>819</v>
      </c>
      <c r="F130" s="245" t="s">
        <v>820</v>
      </c>
      <c r="G130" s="246" t="s">
        <v>815</v>
      </c>
      <c r="H130" s="247">
        <v>1</v>
      </c>
      <c r="I130" s="248"/>
      <c r="J130" s="249">
        <f>ROUND(I130*H130,2)</f>
        <v>0</v>
      </c>
      <c r="K130" s="245" t="s">
        <v>167</v>
      </c>
      <c r="L130" s="44"/>
      <c r="M130" s="250" t="s">
        <v>1</v>
      </c>
      <c r="N130" s="251" t="s">
        <v>38</v>
      </c>
      <c r="O130" s="91"/>
      <c r="P130" s="252">
        <f>O130*H130</f>
        <v>0</v>
      </c>
      <c r="Q130" s="252">
        <v>0</v>
      </c>
      <c r="R130" s="252">
        <f>Q130*H130</f>
        <v>0</v>
      </c>
      <c r="S130" s="252">
        <v>0</v>
      </c>
      <c r="T130" s="253">
        <f>S130*H130</f>
        <v>0</v>
      </c>
      <c r="U130" s="38"/>
      <c r="V130" s="38"/>
      <c r="W130" s="38"/>
      <c r="X130" s="38"/>
      <c r="Y130" s="38"/>
      <c r="Z130" s="38"/>
      <c r="AA130" s="38"/>
      <c r="AB130" s="38"/>
      <c r="AC130" s="38"/>
      <c r="AD130" s="38"/>
      <c r="AE130" s="38"/>
      <c r="AR130" s="254" t="s">
        <v>816</v>
      </c>
      <c r="AT130" s="254" t="s">
        <v>163</v>
      </c>
      <c r="AU130" s="254" t="s">
        <v>82</v>
      </c>
      <c r="AY130" s="17" t="s">
        <v>161</v>
      </c>
      <c r="BE130" s="255">
        <f>IF(N130="základní",J130,0)</f>
        <v>0</v>
      </c>
      <c r="BF130" s="255">
        <f>IF(N130="snížená",J130,0)</f>
        <v>0</v>
      </c>
      <c r="BG130" s="255">
        <f>IF(N130="zákl. přenesená",J130,0)</f>
        <v>0</v>
      </c>
      <c r="BH130" s="255">
        <f>IF(N130="sníž. přenesená",J130,0)</f>
        <v>0</v>
      </c>
      <c r="BI130" s="255">
        <f>IF(N130="nulová",J130,0)</f>
        <v>0</v>
      </c>
      <c r="BJ130" s="17" t="s">
        <v>80</v>
      </c>
      <c r="BK130" s="255">
        <f>ROUND(I130*H130,2)</f>
        <v>0</v>
      </c>
      <c r="BL130" s="17" t="s">
        <v>816</v>
      </c>
      <c r="BM130" s="254" t="s">
        <v>821</v>
      </c>
    </row>
    <row r="131" s="2" customFormat="1">
      <c r="A131" s="38"/>
      <c r="B131" s="39"/>
      <c r="C131" s="40"/>
      <c r="D131" s="256" t="s">
        <v>170</v>
      </c>
      <c r="E131" s="40"/>
      <c r="F131" s="257" t="s">
        <v>820</v>
      </c>
      <c r="G131" s="40"/>
      <c r="H131" s="40"/>
      <c r="I131" s="154"/>
      <c r="J131" s="40"/>
      <c r="K131" s="40"/>
      <c r="L131" s="44"/>
      <c r="M131" s="258"/>
      <c r="N131" s="259"/>
      <c r="O131" s="91"/>
      <c r="P131" s="91"/>
      <c r="Q131" s="91"/>
      <c r="R131" s="91"/>
      <c r="S131" s="91"/>
      <c r="T131" s="92"/>
      <c r="U131" s="38"/>
      <c r="V131" s="38"/>
      <c r="W131" s="38"/>
      <c r="X131" s="38"/>
      <c r="Y131" s="38"/>
      <c r="Z131" s="38"/>
      <c r="AA131" s="38"/>
      <c r="AB131" s="38"/>
      <c r="AC131" s="38"/>
      <c r="AD131" s="38"/>
      <c r="AE131" s="38"/>
      <c r="AT131" s="17" t="s">
        <v>170</v>
      </c>
      <c r="AU131" s="17" t="s">
        <v>82</v>
      </c>
    </row>
    <row r="132" s="2" customFormat="1">
      <c r="A132" s="38"/>
      <c r="B132" s="39"/>
      <c r="C132" s="40"/>
      <c r="D132" s="256" t="s">
        <v>195</v>
      </c>
      <c r="E132" s="40"/>
      <c r="F132" s="260" t="s">
        <v>822</v>
      </c>
      <c r="G132" s="40"/>
      <c r="H132" s="40"/>
      <c r="I132" s="154"/>
      <c r="J132" s="40"/>
      <c r="K132" s="40"/>
      <c r="L132" s="44"/>
      <c r="M132" s="258"/>
      <c r="N132" s="259"/>
      <c r="O132" s="91"/>
      <c r="P132" s="91"/>
      <c r="Q132" s="91"/>
      <c r="R132" s="91"/>
      <c r="S132" s="91"/>
      <c r="T132" s="92"/>
      <c r="U132" s="38"/>
      <c r="V132" s="38"/>
      <c r="W132" s="38"/>
      <c r="X132" s="38"/>
      <c r="Y132" s="38"/>
      <c r="Z132" s="38"/>
      <c r="AA132" s="38"/>
      <c r="AB132" s="38"/>
      <c r="AC132" s="38"/>
      <c r="AD132" s="38"/>
      <c r="AE132" s="38"/>
      <c r="AT132" s="17" t="s">
        <v>195</v>
      </c>
      <c r="AU132" s="17" t="s">
        <v>82</v>
      </c>
    </row>
    <row r="133" s="12" customFormat="1" ht="22.8" customHeight="1">
      <c r="A133" s="12"/>
      <c r="B133" s="227"/>
      <c r="C133" s="228"/>
      <c r="D133" s="229" t="s">
        <v>72</v>
      </c>
      <c r="E133" s="241" t="s">
        <v>823</v>
      </c>
      <c r="F133" s="241" t="s">
        <v>824</v>
      </c>
      <c r="G133" s="228"/>
      <c r="H133" s="228"/>
      <c r="I133" s="231"/>
      <c r="J133" s="242">
        <f>BK133</f>
        <v>0</v>
      </c>
      <c r="K133" s="228"/>
      <c r="L133" s="233"/>
      <c r="M133" s="234"/>
      <c r="N133" s="235"/>
      <c r="O133" s="235"/>
      <c r="P133" s="236">
        <f>SUM(P134:P136)</f>
        <v>0</v>
      </c>
      <c r="Q133" s="235"/>
      <c r="R133" s="236">
        <f>SUM(R134:R136)</f>
        <v>0</v>
      </c>
      <c r="S133" s="235"/>
      <c r="T133" s="237">
        <f>SUM(T134:T136)</f>
        <v>0</v>
      </c>
      <c r="U133" s="12"/>
      <c r="V133" s="12"/>
      <c r="W133" s="12"/>
      <c r="X133" s="12"/>
      <c r="Y133" s="12"/>
      <c r="Z133" s="12"/>
      <c r="AA133" s="12"/>
      <c r="AB133" s="12"/>
      <c r="AC133" s="12"/>
      <c r="AD133" s="12"/>
      <c r="AE133" s="12"/>
      <c r="AR133" s="238" t="s">
        <v>203</v>
      </c>
      <c r="AT133" s="239" t="s">
        <v>72</v>
      </c>
      <c r="AU133" s="239" t="s">
        <v>80</v>
      </c>
      <c r="AY133" s="238" t="s">
        <v>161</v>
      </c>
      <c r="BK133" s="240">
        <f>SUM(BK134:BK136)</f>
        <v>0</v>
      </c>
    </row>
    <row r="134" s="2" customFormat="1" ht="16.5" customHeight="1">
      <c r="A134" s="38"/>
      <c r="B134" s="39"/>
      <c r="C134" s="243" t="s">
        <v>188</v>
      </c>
      <c r="D134" s="243" t="s">
        <v>163</v>
      </c>
      <c r="E134" s="244" t="s">
        <v>825</v>
      </c>
      <c r="F134" s="245" t="s">
        <v>824</v>
      </c>
      <c r="G134" s="246" t="s">
        <v>815</v>
      </c>
      <c r="H134" s="247">
        <v>1</v>
      </c>
      <c r="I134" s="248"/>
      <c r="J134" s="249">
        <f>ROUND(I134*H134,2)</f>
        <v>0</v>
      </c>
      <c r="K134" s="245" t="s">
        <v>167</v>
      </c>
      <c r="L134" s="44"/>
      <c r="M134" s="250" t="s">
        <v>1</v>
      </c>
      <c r="N134" s="251" t="s">
        <v>38</v>
      </c>
      <c r="O134" s="91"/>
      <c r="P134" s="252">
        <f>O134*H134</f>
        <v>0</v>
      </c>
      <c r="Q134" s="252">
        <v>0</v>
      </c>
      <c r="R134" s="252">
        <f>Q134*H134</f>
        <v>0</v>
      </c>
      <c r="S134" s="252">
        <v>0</v>
      </c>
      <c r="T134" s="253">
        <f>S134*H134</f>
        <v>0</v>
      </c>
      <c r="U134" s="38"/>
      <c r="V134" s="38"/>
      <c r="W134" s="38"/>
      <c r="X134" s="38"/>
      <c r="Y134" s="38"/>
      <c r="Z134" s="38"/>
      <c r="AA134" s="38"/>
      <c r="AB134" s="38"/>
      <c r="AC134" s="38"/>
      <c r="AD134" s="38"/>
      <c r="AE134" s="38"/>
      <c r="AR134" s="254" t="s">
        <v>816</v>
      </c>
      <c r="AT134" s="254" t="s">
        <v>163</v>
      </c>
      <c r="AU134" s="254" t="s">
        <v>82</v>
      </c>
      <c r="AY134" s="17" t="s">
        <v>161</v>
      </c>
      <c r="BE134" s="255">
        <f>IF(N134="základní",J134,0)</f>
        <v>0</v>
      </c>
      <c r="BF134" s="255">
        <f>IF(N134="snížená",J134,0)</f>
        <v>0</v>
      </c>
      <c r="BG134" s="255">
        <f>IF(N134="zákl. přenesená",J134,0)</f>
        <v>0</v>
      </c>
      <c r="BH134" s="255">
        <f>IF(N134="sníž. přenesená",J134,0)</f>
        <v>0</v>
      </c>
      <c r="BI134" s="255">
        <f>IF(N134="nulová",J134,0)</f>
        <v>0</v>
      </c>
      <c r="BJ134" s="17" t="s">
        <v>80</v>
      </c>
      <c r="BK134" s="255">
        <f>ROUND(I134*H134,2)</f>
        <v>0</v>
      </c>
      <c r="BL134" s="17" t="s">
        <v>816</v>
      </c>
      <c r="BM134" s="254" t="s">
        <v>826</v>
      </c>
    </row>
    <row r="135" s="2" customFormat="1">
      <c r="A135" s="38"/>
      <c r="B135" s="39"/>
      <c r="C135" s="40"/>
      <c r="D135" s="256" t="s">
        <v>170</v>
      </c>
      <c r="E135" s="40"/>
      <c r="F135" s="257" t="s">
        <v>824</v>
      </c>
      <c r="G135" s="40"/>
      <c r="H135" s="40"/>
      <c r="I135" s="154"/>
      <c r="J135" s="40"/>
      <c r="K135" s="40"/>
      <c r="L135" s="44"/>
      <c r="M135" s="258"/>
      <c r="N135" s="259"/>
      <c r="O135" s="91"/>
      <c r="P135" s="91"/>
      <c r="Q135" s="91"/>
      <c r="R135" s="91"/>
      <c r="S135" s="91"/>
      <c r="T135" s="92"/>
      <c r="U135" s="38"/>
      <c r="V135" s="38"/>
      <c r="W135" s="38"/>
      <c r="X135" s="38"/>
      <c r="Y135" s="38"/>
      <c r="Z135" s="38"/>
      <c r="AA135" s="38"/>
      <c r="AB135" s="38"/>
      <c r="AC135" s="38"/>
      <c r="AD135" s="38"/>
      <c r="AE135" s="38"/>
      <c r="AT135" s="17" t="s">
        <v>170</v>
      </c>
      <c r="AU135" s="17" t="s">
        <v>82</v>
      </c>
    </row>
    <row r="136" s="2" customFormat="1">
      <c r="A136" s="38"/>
      <c r="B136" s="39"/>
      <c r="C136" s="40"/>
      <c r="D136" s="256" t="s">
        <v>195</v>
      </c>
      <c r="E136" s="40"/>
      <c r="F136" s="260" t="s">
        <v>827</v>
      </c>
      <c r="G136" s="40"/>
      <c r="H136" s="40"/>
      <c r="I136" s="154"/>
      <c r="J136" s="40"/>
      <c r="K136" s="40"/>
      <c r="L136" s="44"/>
      <c r="M136" s="258"/>
      <c r="N136" s="259"/>
      <c r="O136" s="91"/>
      <c r="P136" s="91"/>
      <c r="Q136" s="91"/>
      <c r="R136" s="91"/>
      <c r="S136" s="91"/>
      <c r="T136" s="92"/>
      <c r="U136" s="38"/>
      <c r="V136" s="38"/>
      <c r="W136" s="38"/>
      <c r="X136" s="38"/>
      <c r="Y136" s="38"/>
      <c r="Z136" s="38"/>
      <c r="AA136" s="38"/>
      <c r="AB136" s="38"/>
      <c r="AC136" s="38"/>
      <c r="AD136" s="38"/>
      <c r="AE136" s="38"/>
      <c r="AT136" s="17" t="s">
        <v>195</v>
      </c>
      <c r="AU136" s="17" t="s">
        <v>82</v>
      </c>
    </row>
    <row r="137" s="12" customFormat="1" ht="22.8" customHeight="1">
      <c r="A137" s="12"/>
      <c r="B137" s="227"/>
      <c r="C137" s="228"/>
      <c r="D137" s="229" t="s">
        <v>72</v>
      </c>
      <c r="E137" s="241" t="s">
        <v>828</v>
      </c>
      <c r="F137" s="241" t="s">
        <v>829</v>
      </c>
      <c r="G137" s="228"/>
      <c r="H137" s="228"/>
      <c r="I137" s="231"/>
      <c r="J137" s="242">
        <f>BK137</f>
        <v>0</v>
      </c>
      <c r="K137" s="228"/>
      <c r="L137" s="233"/>
      <c r="M137" s="234"/>
      <c r="N137" s="235"/>
      <c r="O137" s="235"/>
      <c r="P137" s="236">
        <f>SUM(P138:P140)</f>
        <v>0</v>
      </c>
      <c r="Q137" s="235"/>
      <c r="R137" s="236">
        <f>SUM(R138:R140)</f>
        <v>0</v>
      </c>
      <c r="S137" s="235"/>
      <c r="T137" s="237">
        <f>SUM(T138:T140)</f>
        <v>0</v>
      </c>
      <c r="U137" s="12"/>
      <c r="V137" s="12"/>
      <c r="W137" s="12"/>
      <c r="X137" s="12"/>
      <c r="Y137" s="12"/>
      <c r="Z137" s="12"/>
      <c r="AA137" s="12"/>
      <c r="AB137" s="12"/>
      <c r="AC137" s="12"/>
      <c r="AD137" s="12"/>
      <c r="AE137" s="12"/>
      <c r="AR137" s="238" t="s">
        <v>203</v>
      </c>
      <c r="AT137" s="239" t="s">
        <v>72</v>
      </c>
      <c r="AU137" s="239" t="s">
        <v>80</v>
      </c>
      <c r="AY137" s="238" t="s">
        <v>161</v>
      </c>
      <c r="BK137" s="240">
        <f>SUM(BK138:BK140)</f>
        <v>0</v>
      </c>
    </row>
    <row r="138" s="2" customFormat="1" ht="16.5" customHeight="1">
      <c r="A138" s="38"/>
      <c r="B138" s="39"/>
      <c r="C138" s="243" t="s">
        <v>168</v>
      </c>
      <c r="D138" s="243" t="s">
        <v>163</v>
      </c>
      <c r="E138" s="244" t="s">
        <v>830</v>
      </c>
      <c r="F138" s="245" t="s">
        <v>831</v>
      </c>
      <c r="G138" s="246" t="s">
        <v>815</v>
      </c>
      <c r="H138" s="247">
        <v>1</v>
      </c>
      <c r="I138" s="248"/>
      <c r="J138" s="249">
        <f>ROUND(I138*H138,2)</f>
        <v>0</v>
      </c>
      <c r="K138" s="245" t="s">
        <v>167</v>
      </c>
      <c r="L138" s="44"/>
      <c r="M138" s="250" t="s">
        <v>1</v>
      </c>
      <c r="N138" s="251" t="s">
        <v>38</v>
      </c>
      <c r="O138" s="91"/>
      <c r="P138" s="252">
        <f>O138*H138</f>
        <v>0</v>
      </c>
      <c r="Q138" s="252">
        <v>0</v>
      </c>
      <c r="R138" s="252">
        <f>Q138*H138</f>
        <v>0</v>
      </c>
      <c r="S138" s="252">
        <v>0</v>
      </c>
      <c r="T138" s="253">
        <f>S138*H138</f>
        <v>0</v>
      </c>
      <c r="U138" s="38"/>
      <c r="V138" s="38"/>
      <c r="W138" s="38"/>
      <c r="X138" s="38"/>
      <c r="Y138" s="38"/>
      <c r="Z138" s="38"/>
      <c r="AA138" s="38"/>
      <c r="AB138" s="38"/>
      <c r="AC138" s="38"/>
      <c r="AD138" s="38"/>
      <c r="AE138" s="38"/>
      <c r="AR138" s="254" t="s">
        <v>816</v>
      </c>
      <c r="AT138" s="254" t="s">
        <v>163</v>
      </c>
      <c r="AU138" s="254" t="s">
        <v>82</v>
      </c>
      <c r="AY138" s="17" t="s">
        <v>161</v>
      </c>
      <c r="BE138" s="255">
        <f>IF(N138="základní",J138,0)</f>
        <v>0</v>
      </c>
      <c r="BF138" s="255">
        <f>IF(N138="snížená",J138,0)</f>
        <v>0</v>
      </c>
      <c r="BG138" s="255">
        <f>IF(N138="zákl. přenesená",J138,0)</f>
        <v>0</v>
      </c>
      <c r="BH138" s="255">
        <f>IF(N138="sníž. přenesená",J138,0)</f>
        <v>0</v>
      </c>
      <c r="BI138" s="255">
        <f>IF(N138="nulová",J138,0)</f>
        <v>0</v>
      </c>
      <c r="BJ138" s="17" t="s">
        <v>80</v>
      </c>
      <c r="BK138" s="255">
        <f>ROUND(I138*H138,2)</f>
        <v>0</v>
      </c>
      <c r="BL138" s="17" t="s">
        <v>816</v>
      </c>
      <c r="BM138" s="254" t="s">
        <v>832</v>
      </c>
    </row>
    <row r="139" s="2" customFormat="1">
      <c r="A139" s="38"/>
      <c r="B139" s="39"/>
      <c r="C139" s="40"/>
      <c r="D139" s="256" t="s">
        <v>170</v>
      </c>
      <c r="E139" s="40"/>
      <c r="F139" s="257" t="s">
        <v>831</v>
      </c>
      <c r="G139" s="40"/>
      <c r="H139" s="40"/>
      <c r="I139" s="154"/>
      <c r="J139" s="40"/>
      <c r="K139" s="40"/>
      <c r="L139" s="44"/>
      <c r="M139" s="258"/>
      <c r="N139" s="259"/>
      <c r="O139" s="91"/>
      <c r="P139" s="91"/>
      <c r="Q139" s="91"/>
      <c r="R139" s="91"/>
      <c r="S139" s="91"/>
      <c r="T139" s="92"/>
      <c r="U139" s="38"/>
      <c r="V139" s="38"/>
      <c r="W139" s="38"/>
      <c r="X139" s="38"/>
      <c r="Y139" s="38"/>
      <c r="Z139" s="38"/>
      <c r="AA139" s="38"/>
      <c r="AB139" s="38"/>
      <c r="AC139" s="38"/>
      <c r="AD139" s="38"/>
      <c r="AE139" s="38"/>
      <c r="AT139" s="17" t="s">
        <v>170</v>
      </c>
      <c r="AU139" s="17" t="s">
        <v>82</v>
      </c>
    </row>
    <row r="140" s="2" customFormat="1">
      <c r="A140" s="38"/>
      <c r="B140" s="39"/>
      <c r="C140" s="40"/>
      <c r="D140" s="256" t="s">
        <v>195</v>
      </c>
      <c r="E140" s="40"/>
      <c r="F140" s="260" t="s">
        <v>833</v>
      </c>
      <c r="G140" s="40"/>
      <c r="H140" s="40"/>
      <c r="I140" s="154"/>
      <c r="J140" s="40"/>
      <c r="K140" s="40"/>
      <c r="L140" s="44"/>
      <c r="M140" s="306"/>
      <c r="N140" s="307"/>
      <c r="O140" s="308"/>
      <c r="P140" s="308"/>
      <c r="Q140" s="308"/>
      <c r="R140" s="308"/>
      <c r="S140" s="308"/>
      <c r="T140" s="309"/>
      <c r="U140" s="38"/>
      <c r="V140" s="38"/>
      <c r="W140" s="38"/>
      <c r="X140" s="38"/>
      <c r="Y140" s="38"/>
      <c r="Z140" s="38"/>
      <c r="AA140" s="38"/>
      <c r="AB140" s="38"/>
      <c r="AC140" s="38"/>
      <c r="AD140" s="38"/>
      <c r="AE140" s="38"/>
      <c r="AT140" s="17" t="s">
        <v>195</v>
      </c>
      <c r="AU140" s="17" t="s">
        <v>82</v>
      </c>
    </row>
    <row r="141" s="2" customFormat="1" ht="6.96" customHeight="1">
      <c r="A141" s="38"/>
      <c r="B141" s="66"/>
      <c r="C141" s="67"/>
      <c r="D141" s="67"/>
      <c r="E141" s="67"/>
      <c r="F141" s="67"/>
      <c r="G141" s="67"/>
      <c r="H141" s="67"/>
      <c r="I141" s="192"/>
      <c r="J141" s="67"/>
      <c r="K141" s="67"/>
      <c r="L141" s="44"/>
      <c r="M141" s="38"/>
      <c r="O141" s="38"/>
      <c r="P141" s="38"/>
      <c r="Q141" s="38"/>
      <c r="R141" s="38"/>
      <c r="S141" s="38"/>
      <c r="T141" s="38"/>
      <c r="U141" s="38"/>
      <c r="V141" s="38"/>
      <c r="W141" s="38"/>
      <c r="X141" s="38"/>
      <c r="Y141" s="38"/>
      <c r="Z141" s="38"/>
      <c r="AA141" s="38"/>
      <c r="AB141" s="38"/>
      <c r="AC141" s="38"/>
      <c r="AD141" s="38"/>
      <c r="AE141" s="38"/>
    </row>
  </sheetData>
  <sheetProtection sheet="1" autoFilter="0" formatColumns="0" formatRows="0" objects="1" scenarios="1" spinCount="100000" saltValue="agP2Tf35oKJBrJIwFn5L0qUKwXSUS8N3aNpGKlyvb6mPLsq376Vu8ipTeZOlO4p75DdnV3sglttMhzD0JUB+xQ==" hashValue="JauLUhP15RsDdNMhfCZErYSq5q5xXPn3WhXr5oZWyaISFHMtdU4wk6VQTvuiCdi6ZXlZD64ELu6M0RxAcjrLtA==" algorithmName="SHA-512" password="CC35"/>
  <autoFilter ref="C123:K140"/>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6"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6"/>
      <c r="L2" s="1"/>
      <c r="M2" s="1"/>
      <c r="N2" s="1"/>
      <c r="O2" s="1"/>
      <c r="P2" s="1"/>
      <c r="Q2" s="1"/>
      <c r="R2" s="1"/>
      <c r="S2" s="1"/>
      <c r="T2" s="1"/>
      <c r="U2" s="1"/>
      <c r="V2" s="1"/>
      <c r="AT2" s="17" t="s">
        <v>93</v>
      </c>
    </row>
    <row r="3" s="1" customFormat="1" ht="6.96" customHeight="1">
      <c r="B3" s="147"/>
      <c r="C3" s="148"/>
      <c r="D3" s="148"/>
      <c r="E3" s="148"/>
      <c r="F3" s="148"/>
      <c r="G3" s="148"/>
      <c r="H3" s="148"/>
      <c r="I3" s="149"/>
      <c r="J3" s="148"/>
      <c r="K3" s="148"/>
      <c r="L3" s="20"/>
      <c r="AT3" s="17" t="s">
        <v>82</v>
      </c>
    </row>
    <row r="4" s="1" customFormat="1" ht="24.96" customHeight="1">
      <c r="B4" s="20"/>
      <c r="D4" s="150" t="s">
        <v>124</v>
      </c>
      <c r="I4" s="146"/>
      <c r="L4" s="20"/>
      <c r="M4" s="151" t="s">
        <v>10</v>
      </c>
      <c r="AT4" s="17" t="s">
        <v>4</v>
      </c>
    </row>
    <row r="5" s="1" customFormat="1" ht="6.96" customHeight="1">
      <c r="B5" s="20"/>
      <c r="I5" s="146"/>
      <c r="L5" s="20"/>
    </row>
    <row r="6" s="1" customFormat="1" ht="12" customHeight="1">
      <c r="B6" s="20"/>
      <c r="D6" s="152" t="s">
        <v>16</v>
      </c>
      <c r="I6" s="146"/>
      <c r="L6" s="20"/>
    </row>
    <row r="7" s="1" customFormat="1" ht="16.5" customHeight="1">
      <c r="B7" s="20"/>
      <c r="E7" s="153" t="str">
        <f>'Rekapitulace zakázky'!K6</f>
        <v>Oprava MO Petrohrad - Kryry</v>
      </c>
      <c r="F7" s="152"/>
      <c r="G7" s="152"/>
      <c r="H7" s="152"/>
      <c r="I7" s="146"/>
      <c r="L7" s="20"/>
    </row>
    <row r="8" s="1" customFormat="1" ht="12" customHeight="1">
      <c r="B8" s="20"/>
      <c r="D8" s="152" t="s">
        <v>125</v>
      </c>
      <c r="I8" s="146"/>
      <c r="L8" s="20"/>
    </row>
    <row r="9" s="2" customFormat="1" ht="16.5" customHeight="1">
      <c r="A9" s="38"/>
      <c r="B9" s="44"/>
      <c r="C9" s="38"/>
      <c r="D9" s="38"/>
      <c r="E9" s="153" t="s">
        <v>834</v>
      </c>
      <c r="F9" s="38"/>
      <c r="G9" s="38"/>
      <c r="H9" s="38"/>
      <c r="I9" s="154"/>
      <c r="J9" s="38"/>
      <c r="K9" s="38"/>
      <c r="L9" s="63"/>
      <c r="S9" s="38"/>
      <c r="T9" s="38"/>
      <c r="U9" s="38"/>
      <c r="V9" s="38"/>
      <c r="W9" s="38"/>
      <c r="X9" s="38"/>
      <c r="Y9" s="38"/>
      <c r="Z9" s="38"/>
      <c r="AA9" s="38"/>
      <c r="AB9" s="38"/>
      <c r="AC9" s="38"/>
      <c r="AD9" s="38"/>
      <c r="AE9" s="38"/>
    </row>
    <row r="10" s="2" customFormat="1" ht="12" customHeight="1">
      <c r="A10" s="38"/>
      <c r="B10" s="44"/>
      <c r="C10" s="38"/>
      <c r="D10" s="152" t="s">
        <v>127</v>
      </c>
      <c r="E10" s="38"/>
      <c r="F10" s="38"/>
      <c r="G10" s="38"/>
      <c r="H10" s="38"/>
      <c r="I10" s="154"/>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5" t="s">
        <v>835</v>
      </c>
      <c r="F11" s="38"/>
      <c r="G11" s="38"/>
      <c r="H11" s="38"/>
      <c r="I11" s="154"/>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154"/>
      <c r="J12" s="38"/>
      <c r="K12" s="38"/>
      <c r="L12" s="63"/>
      <c r="S12" s="38"/>
      <c r="T12" s="38"/>
      <c r="U12" s="38"/>
      <c r="V12" s="38"/>
      <c r="W12" s="38"/>
      <c r="X12" s="38"/>
      <c r="Y12" s="38"/>
      <c r="Z12" s="38"/>
      <c r="AA12" s="38"/>
      <c r="AB12" s="38"/>
      <c r="AC12" s="38"/>
      <c r="AD12" s="38"/>
      <c r="AE12" s="38"/>
    </row>
    <row r="13" s="2" customFormat="1" ht="12" customHeight="1">
      <c r="A13" s="38"/>
      <c r="B13" s="44"/>
      <c r="C13" s="38"/>
      <c r="D13" s="152" t="s">
        <v>18</v>
      </c>
      <c r="E13" s="38"/>
      <c r="F13" s="141" t="s">
        <v>1</v>
      </c>
      <c r="G13" s="38"/>
      <c r="H13" s="38"/>
      <c r="I13" s="156"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2" t="s">
        <v>20</v>
      </c>
      <c r="E14" s="38"/>
      <c r="F14" s="141" t="s">
        <v>21</v>
      </c>
      <c r="G14" s="38"/>
      <c r="H14" s="38"/>
      <c r="I14" s="156" t="s">
        <v>22</v>
      </c>
      <c r="J14" s="157" t="str">
        <f>'Rekapitulace zakázky'!AN8</f>
        <v>16. 8. 2019</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54"/>
      <c r="J15" s="38"/>
      <c r="K15" s="38"/>
      <c r="L15" s="63"/>
      <c r="S15" s="38"/>
      <c r="T15" s="38"/>
      <c r="U15" s="38"/>
      <c r="V15" s="38"/>
      <c r="W15" s="38"/>
      <c r="X15" s="38"/>
      <c r="Y15" s="38"/>
      <c r="Z15" s="38"/>
      <c r="AA15" s="38"/>
      <c r="AB15" s="38"/>
      <c r="AC15" s="38"/>
      <c r="AD15" s="38"/>
      <c r="AE15" s="38"/>
    </row>
    <row r="16" s="2" customFormat="1" ht="12" customHeight="1">
      <c r="A16" s="38"/>
      <c r="B16" s="44"/>
      <c r="C16" s="38"/>
      <c r="D16" s="152" t="s">
        <v>24</v>
      </c>
      <c r="E16" s="38"/>
      <c r="F16" s="38"/>
      <c r="G16" s="38"/>
      <c r="H16" s="38"/>
      <c r="I16" s="156" t="s">
        <v>25</v>
      </c>
      <c r="J16" s="141" t="str">
        <f>IF('Rekapitulace zakázky'!AN10="","",'Rekapitulace zakázky'!AN10)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zakázky'!E11="","",'Rekapitulace zakázky'!E11)</f>
        <v xml:space="preserve"> </v>
      </c>
      <c r="F17" s="38"/>
      <c r="G17" s="38"/>
      <c r="H17" s="38"/>
      <c r="I17" s="156" t="s">
        <v>26</v>
      </c>
      <c r="J17" s="141" t="str">
        <f>IF('Rekapitulace zakázky'!AN11="","",'Rekapitulace zakázky'!AN11)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54"/>
      <c r="J18" s="38"/>
      <c r="K18" s="38"/>
      <c r="L18" s="63"/>
      <c r="S18" s="38"/>
      <c r="T18" s="38"/>
      <c r="U18" s="38"/>
      <c r="V18" s="38"/>
      <c r="W18" s="38"/>
      <c r="X18" s="38"/>
      <c r="Y18" s="38"/>
      <c r="Z18" s="38"/>
      <c r="AA18" s="38"/>
      <c r="AB18" s="38"/>
      <c r="AC18" s="38"/>
      <c r="AD18" s="38"/>
      <c r="AE18" s="38"/>
    </row>
    <row r="19" s="2" customFormat="1" ht="12" customHeight="1">
      <c r="A19" s="38"/>
      <c r="B19" s="44"/>
      <c r="C19" s="38"/>
      <c r="D19" s="152" t="s">
        <v>27</v>
      </c>
      <c r="E19" s="38"/>
      <c r="F19" s="38"/>
      <c r="G19" s="38"/>
      <c r="H19" s="38"/>
      <c r="I19" s="156" t="s">
        <v>25</v>
      </c>
      <c r="J19" s="33" t="str">
        <f>'Rekapitulace zakázky'!AN13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41"/>
      <c r="G20" s="141"/>
      <c r="H20" s="141"/>
      <c r="I20" s="156" t="s">
        <v>26</v>
      </c>
      <c r="J20" s="33" t="str">
        <f>'Rekapitulace zakázky'!AN14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54"/>
      <c r="J21" s="38"/>
      <c r="K21" s="38"/>
      <c r="L21" s="63"/>
      <c r="S21" s="38"/>
      <c r="T21" s="38"/>
      <c r="U21" s="38"/>
      <c r="V21" s="38"/>
      <c r="W21" s="38"/>
      <c r="X21" s="38"/>
      <c r="Y21" s="38"/>
      <c r="Z21" s="38"/>
      <c r="AA21" s="38"/>
      <c r="AB21" s="38"/>
      <c r="AC21" s="38"/>
      <c r="AD21" s="38"/>
      <c r="AE21" s="38"/>
    </row>
    <row r="22" s="2" customFormat="1" ht="12" customHeight="1">
      <c r="A22" s="38"/>
      <c r="B22" s="44"/>
      <c r="C22" s="38"/>
      <c r="D22" s="152" t="s">
        <v>29</v>
      </c>
      <c r="E22" s="38"/>
      <c r="F22" s="38"/>
      <c r="G22" s="38"/>
      <c r="H22" s="38"/>
      <c r="I22" s="156" t="s">
        <v>25</v>
      </c>
      <c r="J22" s="141" t="str">
        <f>IF('Rekapitulace zakázky'!AN16="","",'Rekapitulace zakázky'!AN16)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zakázky'!E17="","",'Rekapitulace zakázky'!E17)</f>
        <v xml:space="preserve"> </v>
      </c>
      <c r="F23" s="38"/>
      <c r="G23" s="38"/>
      <c r="H23" s="38"/>
      <c r="I23" s="156" t="s">
        <v>26</v>
      </c>
      <c r="J23" s="141" t="str">
        <f>IF('Rekapitulace zakázky'!AN17="","",'Rekapitulace zakázky'!AN17)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54"/>
      <c r="J24" s="38"/>
      <c r="K24" s="38"/>
      <c r="L24" s="63"/>
      <c r="S24" s="38"/>
      <c r="T24" s="38"/>
      <c r="U24" s="38"/>
      <c r="V24" s="38"/>
      <c r="W24" s="38"/>
      <c r="X24" s="38"/>
      <c r="Y24" s="38"/>
      <c r="Z24" s="38"/>
      <c r="AA24" s="38"/>
      <c r="AB24" s="38"/>
      <c r="AC24" s="38"/>
      <c r="AD24" s="38"/>
      <c r="AE24" s="38"/>
    </row>
    <row r="25" s="2" customFormat="1" ht="12" customHeight="1">
      <c r="A25" s="38"/>
      <c r="B25" s="44"/>
      <c r="C25" s="38"/>
      <c r="D25" s="152" t="s">
        <v>31</v>
      </c>
      <c r="E25" s="38"/>
      <c r="F25" s="38"/>
      <c r="G25" s="38"/>
      <c r="H25" s="38"/>
      <c r="I25" s="156" t="s">
        <v>25</v>
      </c>
      <c r="J25" s="141" t="str">
        <f>IF('Rekapitulace zakázky'!AN19="","",'Rekapitulace zakázky'!AN19)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zakázky'!E20="","",'Rekapitulace zakázky'!E20)</f>
        <v xml:space="preserve"> </v>
      </c>
      <c r="F26" s="38"/>
      <c r="G26" s="38"/>
      <c r="H26" s="38"/>
      <c r="I26" s="156" t="s">
        <v>26</v>
      </c>
      <c r="J26" s="141" t="str">
        <f>IF('Rekapitulace zakázky'!AN20="","",'Rekapitulace zakázky'!AN20)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54"/>
      <c r="J27" s="38"/>
      <c r="K27" s="38"/>
      <c r="L27" s="63"/>
      <c r="S27" s="38"/>
      <c r="T27" s="38"/>
      <c r="U27" s="38"/>
      <c r="V27" s="38"/>
      <c r="W27" s="38"/>
      <c r="X27" s="38"/>
      <c r="Y27" s="38"/>
      <c r="Z27" s="38"/>
      <c r="AA27" s="38"/>
      <c r="AB27" s="38"/>
      <c r="AC27" s="38"/>
      <c r="AD27" s="38"/>
      <c r="AE27" s="38"/>
    </row>
    <row r="28" s="2" customFormat="1" ht="12" customHeight="1">
      <c r="A28" s="38"/>
      <c r="B28" s="44"/>
      <c r="C28" s="38"/>
      <c r="D28" s="152" t="s">
        <v>32</v>
      </c>
      <c r="E28" s="38"/>
      <c r="F28" s="38"/>
      <c r="G28" s="38"/>
      <c r="H28" s="38"/>
      <c r="I28" s="154"/>
      <c r="J28" s="38"/>
      <c r="K28" s="38"/>
      <c r="L28" s="63"/>
      <c r="S28" s="38"/>
      <c r="T28" s="38"/>
      <c r="U28" s="38"/>
      <c r="V28" s="38"/>
      <c r="W28" s="38"/>
      <c r="X28" s="38"/>
      <c r="Y28" s="38"/>
      <c r="Z28" s="38"/>
      <c r="AA28" s="38"/>
      <c r="AB28" s="38"/>
      <c r="AC28" s="38"/>
      <c r="AD28" s="38"/>
      <c r="AE28" s="38"/>
    </row>
    <row r="29" s="8" customFormat="1" ht="16.5" customHeight="1">
      <c r="A29" s="158"/>
      <c r="B29" s="159"/>
      <c r="C29" s="158"/>
      <c r="D29" s="158"/>
      <c r="E29" s="160" t="s">
        <v>1</v>
      </c>
      <c r="F29" s="160"/>
      <c r="G29" s="160"/>
      <c r="H29" s="160"/>
      <c r="I29" s="161"/>
      <c r="J29" s="158"/>
      <c r="K29" s="158"/>
      <c r="L29" s="162"/>
      <c r="S29" s="158"/>
      <c r="T29" s="158"/>
      <c r="U29" s="158"/>
      <c r="V29" s="158"/>
      <c r="W29" s="158"/>
      <c r="X29" s="158"/>
      <c r="Y29" s="158"/>
      <c r="Z29" s="158"/>
      <c r="AA29" s="158"/>
      <c r="AB29" s="158"/>
      <c r="AC29" s="158"/>
      <c r="AD29" s="158"/>
      <c r="AE29" s="158"/>
    </row>
    <row r="30" s="2" customFormat="1" ht="6.96" customHeight="1">
      <c r="A30" s="38"/>
      <c r="B30" s="44"/>
      <c r="C30" s="38"/>
      <c r="D30" s="38"/>
      <c r="E30" s="38"/>
      <c r="F30" s="38"/>
      <c r="G30" s="38"/>
      <c r="H30" s="38"/>
      <c r="I30" s="154"/>
      <c r="J30" s="38"/>
      <c r="K30" s="38"/>
      <c r="L30" s="63"/>
      <c r="S30" s="38"/>
      <c r="T30" s="38"/>
      <c r="U30" s="38"/>
      <c r="V30" s="38"/>
      <c r="W30" s="38"/>
      <c r="X30" s="38"/>
      <c r="Y30" s="38"/>
      <c r="Z30" s="38"/>
      <c r="AA30" s="38"/>
      <c r="AB30" s="38"/>
      <c r="AC30" s="38"/>
      <c r="AD30" s="38"/>
      <c r="AE30" s="38"/>
    </row>
    <row r="3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s="2" customFormat="1" ht="25.44" customHeight="1">
      <c r="A32" s="38"/>
      <c r="B32" s="44"/>
      <c r="C32" s="38"/>
      <c r="D32" s="165" t="s">
        <v>33</v>
      </c>
      <c r="E32" s="38"/>
      <c r="F32" s="38"/>
      <c r="G32" s="38"/>
      <c r="H32" s="38"/>
      <c r="I32" s="154"/>
      <c r="J32" s="166">
        <f>ROUND(J132, 2)</f>
        <v>0</v>
      </c>
      <c r="K32" s="38"/>
      <c r="L32" s="63"/>
      <c r="S32" s="38"/>
      <c r="T32" s="38"/>
      <c r="U32" s="38"/>
      <c r="V32" s="38"/>
      <c r="W32" s="38"/>
      <c r="X32" s="38"/>
      <c r="Y32" s="38"/>
      <c r="Z32" s="38"/>
      <c r="AA32" s="38"/>
      <c r="AB32" s="38"/>
      <c r="AC32" s="38"/>
      <c r="AD32" s="38"/>
      <c r="AE32" s="38"/>
    </row>
    <row r="33" s="2" customFormat="1" ht="6.96" customHeight="1">
      <c r="A33" s="38"/>
      <c r="B33" s="44"/>
      <c r="C33" s="38"/>
      <c r="D33" s="163"/>
      <c r="E33" s="163"/>
      <c r="F33" s="163"/>
      <c r="G33" s="163"/>
      <c r="H33" s="163"/>
      <c r="I33" s="164"/>
      <c r="J33" s="163"/>
      <c r="K33" s="163"/>
      <c r="L33" s="63"/>
      <c r="S33" s="38"/>
      <c r="T33" s="38"/>
      <c r="U33" s="38"/>
      <c r="V33" s="38"/>
      <c r="W33" s="38"/>
      <c r="X33" s="38"/>
      <c r="Y33" s="38"/>
      <c r="Z33" s="38"/>
      <c r="AA33" s="38"/>
      <c r="AB33" s="38"/>
      <c r="AC33" s="38"/>
      <c r="AD33" s="38"/>
      <c r="AE33" s="38"/>
    </row>
    <row r="34" s="2" customFormat="1" ht="14.4" customHeight="1">
      <c r="A34" s="38"/>
      <c r="B34" s="44"/>
      <c r="C34" s="38"/>
      <c r="D34" s="38"/>
      <c r="E34" s="38"/>
      <c r="F34" s="167" t="s">
        <v>35</v>
      </c>
      <c r="G34" s="38"/>
      <c r="H34" s="38"/>
      <c r="I34" s="168" t="s">
        <v>34</v>
      </c>
      <c r="J34" s="167" t="s">
        <v>36</v>
      </c>
      <c r="K34" s="38"/>
      <c r="L34" s="63"/>
      <c r="S34" s="38"/>
      <c r="T34" s="38"/>
      <c r="U34" s="38"/>
      <c r="V34" s="38"/>
      <c r="W34" s="38"/>
      <c r="X34" s="38"/>
      <c r="Y34" s="38"/>
      <c r="Z34" s="38"/>
      <c r="AA34" s="38"/>
      <c r="AB34" s="38"/>
      <c r="AC34" s="38"/>
      <c r="AD34" s="38"/>
      <c r="AE34" s="38"/>
    </row>
    <row r="35" s="2" customFormat="1" ht="14.4" customHeight="1">
      <c r="A35" s="38"/>
      <c r="B35" s="44"/>
      <c r="C35" s="38"/>
      <c r="D35" s="169" t="s">
        <v>37</v>
      </c>
      <c r="E35" s="152" t="s">
        <v>38</v>
      </c>
      <c r="F35" s="170">
        <f>ROUND((SUM(BE132:BE637)),  2)</f>
        <v>0</v>
      </c>
      <c r="G35" s="38"/>
      <c r="H35" s="38"/>
      <c r="I35" s="171">
        <v>0.20999999999999999</v>
      </c>
      <c r="J35" s="170">
        <f>ROUND(((SUM(BE132:BE637))*I35),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2" t="s">
        <v>39</v>
      </c>
      <c r="F36" s="170">
        <f>ROUND((SUM(BF132:BF637)),  2)</f>
        <v>0</v>
      </c>
      <c r="G36" s="38"/>
      <c r="H36" s="38"/>
      <c r="I36" s="171">
        <v>0.14999999999999999</v>
      </c>
      <c r="J36" s="170">
        <f>ROUND(((SUM(BF132:BF637))*I36),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40</v>
      </c>
      <c r="F37" s="170">
        <f>ROUND((SUM(BG132:BG637)),  2)</f>
        <v>0</v>
      </c>
      <c r="G37" s="38"/>
      <c r="H37" s="38"/>
      <c r="I37" s="171">
        <v>0.20999999999999999</v>
      </c>
      <c r="J37" s="170">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2" t="s">
        <v>41</v>
      </c>
      <c r="F38" s="170">
        <f>ROUND((SUM(BH132:BH637)),  2)</f>
        <v>0</v>
      </c>
      <c r="G38" s="38"/>
      <c r="H38" s="38"/>
      <c r="I38" s="171">
        <v>0.14999999999999999</v>
      </c>
      <c r="J38" s="170">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2" t="s">
        <v>42</v>
      </c>
      <c r="F39" s="170">
        <f>ROUND((SUM(BI132:BI637)),  2)</f>
        <v>0</v>
      </c>
      <c r="G39" s="38"/>
      <c r="H39" s="38"/>
      <c r="I39" s="171">
        <v>0</v>
      </c>
      <c r="J39" s="170">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s="2" customFormat="1" ht="25.44" customHeight="1">
      <c r="A41" s="38"/>
      <c r="B41" s="44"/>
      <c r="C41" s="172"/>
      <c r="D41" s="173" t="s">
        <v>43</v>
      </c>
      <c r="E41" s="174"/>
      <c r="F41" s="174"/>
      <c r="G41" s="175" t="s">
        <v>44</v>
      </c>
      <c r="H41" s="176" t="s">
        <v>45</v>
      </c>
      <c r="I41" s="177"/>
      <c r="J41" s="178">
        <f>SUM(J32:J39)</f>
        <v>0</v>
      </c>
      <c r="K41" s="179"/>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154"/>
      <c r="J42" s="38"/>
      <c r="K42" s="38"/>
      <c r="L42" s="63"/>
      <c r="S42" s="38"/>
      <c r="T42" s="38"/>
      <c r="U42" s="38"/>
      <c r="V42" s="38"/>
      <c r="W42" s="38"/>
      <c r="X42" s="38"/>
      <c r="Y42" s="38"/>
      <c r="Z42" s="38"/>
      <c r="AA42" s="38"/>
      <c r="AB42" s="38"/>
      <c r="AC42" s="38"/>
      <c r="AD42" s="38"/>
      <c r="AE42" s="38"/>
    </row>
    <row r="43" s="1" customFormat="1" ht="14.4" customHeight="1">
      <c r="B43" s="20"/>
      <c r="I43" s="146"/>
      <c r="L43" s="20"/>
    </row>
    <row r="44" s="1" customFormat="1" ht="14.4" customHeight="1">
      <c r="B44" s="20"/>
      <c r="I44" s="146"/>
      <c r="L44" s="20"/>
    </row>
    <row r="45" s="1" customFormat="1" ht="14.4" customHeight="1">
      <c r="B45" s="20"/>
      <c r="I45" s="146"/>
      <c r="L45" s="20"/>
    </row>
    <row r="46" s="1" customFormat="1" ht="14.4" customHeight="1">
      <c r="B46" s="20"/>
      <c r="I46" s="146"/>
      <c r="L46" s="20"/>
    </row>
    <row r="47" s="1" customFormat="1" ht="14.4" customHeight="1">
      <c r="B47" s="20"/>
      <c r="I47" s="146"/>
      <c r="L47" s="20"/>
    </row>
    <row r="48" s="1" customFormat="1" ht="14.4" customHeight="1">
      <c r="B48" s="20"/>
      <c r="I48" s="146"/>
      <c r="L48" s="20"/>
    </row>
    <row r="49" s="1" customFormat="1" ht="14.4" customHeight="1">
      <c r="B49" s="20"/>
      <c r="I49" s="146"/>
      <c r="L49" s="20"/>
    </row>
    <row r="50" s="2" customFormat="1" ht="14.4" customHeight="1">
      <c r="B50" s="63"/>
      <c r="D50" s="180" t="s">
        <v>46</v>
      </c>
      <c r="E50" s="181"/>
      <c r="F50" s="181"/>
      <c r="G50" s="180" t="s">
        <v>47</v>
      </c>
      <c r="H50" s="181"/>
      <c r="I50" s="182"/>
      <c r="J50" s="181"/>
      <c r="K50" s="181"/>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83" t="s">
        <v>48</v>
      </c>
      <c r="E61" s="184"/>
      <c r="F61" s="185" t="s">
        <v>49</v>
      </c>
      <c r="G61" s="183" t="s">
        <v>48</v>
      </c>
      <c r="H61" s="184"/>
      <c r="I61" s="186"/>
      <c r="J61" s="187" t="s">
        <v>49</v>
      </c>
      <c r="K61" s="184"/>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80" t="s">
        <v>50</v>
      </c>
      <c r="E65" s="188"/>
      <c r="F65" s="188"/>
      <c r="G65" s="180" t="s">
        <v>51</v>
      </c>
      <c r="H65" s="188"/>
      <c r="I65" s="189"/>
      <c r="J65" s="188"/>
      <c r="K65" s="18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83" t="s">
        <v>48</v>
      </c>
      <c r="E76" s="184"/>
      <c r="F76" s="185" t="s">
        <v>49</v>
      </c>
      <c r="G76" s="183" t="s">
        <v>48</v>
      </c>
      <c r="H76" s="184"/>
      <c r="I76" s="186"/>
      <c r="J76" s="187" t="s">
        <v>49</v>
      </c>
      <c r="K76" s="184"/>
      <c r="L76" s="63"/>
      <c r="S76" s="38"/>
      <c r="T76" s="38"/>
      <c r="U76" s="38"/>
      <c r="V76" s="38"/>
      <c r="W76" s="38"/>
      <c r="X76" s="38"/>
      <c r="Y76" s="38"/>
      <c r="Z76" s="38"/>
      <c r="AA76" s="38"/>
      <c r="AB76" s="38"/>
      <c r="AC76" s="38"/>
      <c r="AD76" s="38"/>
      <c r="AE76" s="38"/>
    </row>
    <row r="77"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8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s="2" customFormat="1" ht="24.96" customHeight="1">
      <c r="A82" s="38"/>
      <c r="B82" s="39"/>
      <c r="C82" s="23" t="s">
        <v>129</v>
      </c>
      <c r="D82" s="40"/>
      <c r="E82" s="40"/>
      <c r="F82" s="40"/>
      <c r="G82" s="40"/>
      <c r="H82" s="40"/>
      <c r="I82" s="15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96" t="str">
        <f>E7</f>
        <v>Oprava MO Petrohrad - Kryry</v>
      </c>
      <c r="F85" s="32"/>
      <c r="G85" s="32"/>
      <c r="H85" s="32"/>
      <c r="I85" s="154"/>
      <c r="J85" s="40"/>
      <c r="K85" s="40"/>
      <c r="L85" s="63"/>
      <c r="S85" s="38"/>
      <c r="T85" s="38"/>
      <c r="U85" s="38"/>
      <c r="V85" s="38"/>
      <c r="W85" s="38"/>
      <c r="X85" s="38"/>
      <c r="Y85" s="38"/>
      <c r="Z85" s="38"/>
      <c r="AA85" s="38"/>
      <c r="AB85" s="38"/>
      <c r="AC85" s="38"/>
      <c r="AD85" s="38"/>
      <c r="AE85" s="38"/>
    </row>
    <row r="86" s="1" customFormat="1" ht="12" customHeight="1">
      <c r="B86" s="21"/>
      <c r="C86" s="32" t="s">
        <v>125</v>
      </c>
      <c r="D86" s="22"/>
      <c r="E86" s="22"/>
      <c r="F86" s="22"/>
      <c r="G86" s="22"/>
      <c r="H86" s="22"/>
      <c r="I86" s="146"/>
      <c r="J86" s="22"/>
      <c r="K86" s="22"/>
      <c r="L86" s="20"/>
    </row>
    <row r="87" s="2" customFormat="1" ht="16.5" customHeight="1">
      <c r="A87" s="38"/>
      <c r="B87" s="39"/>
      <c r="C87" s="40"/>
      <c r="D87" s="40"/>
      <c r="E87" s="196" t="s">
        <v>834</v>
      </c>
      <c r="F87" s="40"/>
      <c r="G87" s="40"/>
      <c r="H87" s="40"/>
      <c r="I87" s="154"/>
      <c r="J87" s="40"/>
      <c r="K87" s="40"/>
      <c r="L87" s="63"/>
      <c r="S87" s="38"/>
      <c r="T87" s="38"/>
      <c r="U87" s="38"/>
      <c r="V87" s="38"/>
      <c r="W87" s="38"/>
      <c r="X87" s="38"/>
      <c r="Y87" s="38"/>
      <c r="Z87" s="38"/>
      <c r="AA87" s="38"/>
      <c r="AB87" s="38"/>
      <c r="AC87" s="38"/>
      <c r="AD87" s="38"/>
      <c r="AE87" s="38"/>
    </row>
    <row r="88" s="2" customFormat="1" ht="12" customHeight="1">
      <c r="A88" s="38"/>
      <c r="B88" s="39"/>
      <c r="C88" s="32" t="s">
        <v>127</v>
      </c>
      <c r="D88" s="40"/>
      <c r="E88" s="40"/>
      <c r="F88" s="40"/>
      <c r="G88" s="40"/>
      <c r="H88" s="40"/>
      <c r="I88" s="154"/>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001 - ZRN - most km 163,600</v>
      </c>
      <c r="F89" s="40"/>
      <c r="G89" s="40"/>
      <c r="H89" s="40"/>
      <c r="I89" s="154"/>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156" t="s">
        <v>22</v>
      </c>
      <c r="J91" s="79" t="str">
        <f>IF(J14="","",J14)</f>
        <v>16. 8. 2019</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154"/>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156"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156"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s="2" customFormat="1" ht="29.28" customHeight="1">
      <c r="A96" s="38"/>
      <c r="B96" s="39"/>
      <c r="C96" s="197" t="s">
        <v>130</v>
      </c>
      <c r="D96" s="198"/>
      <c r="E96" s="198"/>
      <c r="F96" s="198"/>
      <c r="G96" s="198"/>
      <c r="H96" s="198"/>
      <c r="I96" s="199"/>
      <c r="J96" s="200" t="s">
        <v>131</v>
      </c>
      <c r="K96" s="198"/>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154"/>
      <c r="J97" s="40"/>
      <c r="K97" s="40"/>
      <c r="L97" s="63"/>
      <c r="S97" s="38"/>
      <c r="T97" s="38"/>
      <c r="U97" s="38"/>
      <c r="V97" s="38"/>
      <c r="W97" s="38"/>
      <c r="X97" s="38"/>
      <c r="Y97" s="38"/>
      <c r="Z97" s="38"/>
      <c r="AA97" s="38"/>
      <c r="AB97" s="38"/>
      <c r="AC97" s="38"/>
      <c r="AD97" s="38"/>
      <c r="AE97" s="38"/>
    </row>
    <row r="98" s="2" customFormat="1" ht="22.8" customHeight="1">
      <c r="A98" s="38"/>
      <c r="B98" s="39"/>
      <c r="C98" s="201" t="s">
        <v>132</v>
      </c>
      <c r="D98" s="40"/>
      <c r="E98" s="40"/>
      <c r="F98" s="40"/>
      <c r="G98" s="40"/>
      <c r="H98" s="40"/>
      <c r="I98" s="154"/>
      <c r="J98" s="110">
        <f>J132</f>
        <v>0</v>
      </c>
      <c r="K98" s="40"/>
      <c r="L98" s="63"/>
      <c r="S98" s="38"/>
      <c r="T98" s="38"/>
      <c r="U98" s="38"/>
      <c r="V98" s="38"/>
      <c r="W98" s="38"/>
      <c r="X98" s="38"/>
      <c r="Y98" s="38"/>
      <c r="Z98" s="38"/>
      <c r="AA98" s="38"/>
      <c r="AB98" s="38"/>
      <c r="AC98" s="38"/>
      <c r="AD98" s="38"/>
      <c r="AE98" s="38"/>
      <c r="AU98" s="17" t="s">
        <v>133</v>
      </c>
    </row>
    <row r="99" s="9" customFormat="1" ht="24.96" customHeight="1">
      <c r="A99" s="9"/>
      <c r="B99" s="202"/>
      <c r="C99" s="203"/>
      <c r="D99" s="204" t="s">
        <v>134</v>
      </c>
      <c r="E99" s="205"/>
      <c r="F99" s="205"/>
      <c r="G99" s="205"/>
      <c r="H99" s="205"/>
      <c r="I99" s="206"/>
      <c r="J99" s="207">
        <f>J133</f>
        <v>0</v>
      </c>
      <c r="K99" s="203"/>
      <c r="L99" s="208"/>
      <c r="S99" s="9"/>
      <c r="T99" s="9"/>
      <c r="U99" s="9"/>
      <c r="V99" s="9"/>
      <c r="W99" s="9"/>
      <c r="X99" s="9"/>
      <c r="Y99" s="9"/>
      <c r="Z99" s="9"/>
      <c r="AA99" s="9"/>
      <c r="AB99" s="9"/>
      <c r="AC99" s="9"/>
      <c r="AD99" s="9"/>
      <c r="AE99" s="9"/>
    </row>
    <row r="100" s="10" customFormat="1" ht="19.92" customHeight="1">
      <c r="A100" s="10"/>
      <c r="B100" s="209"/>
      <c r="C100" s="133"/>
      <c r="D100" s="210" t="s">
        <v>135</v>
      </c>
      <c r="E100" s="211"/>
      <c r="F100" s="211"/>
      <c r="G100" s="211"/>
      <c r="H100" s="211"/>
      <c r="I100" s="212"/>
      <c r="J100" s="213">
        <f>J134</f>
        <v>0</v>
      </c>
      <c r="K100" s="133"/>
      <c r="L100" s="214"/>
      <c r="S100" s="10"/>
      <c r="T100" s="10"/>
      <c r="U100" s="10"/>
      <c r="V100" s="10"/>
      <c r="W100" s="10"/>
      <c r="X100" s="10"/>
      <c r="Y100" s="10"/>
      <c r="Z100" s="10"/>
      <c r="AA100" s="10"/>
      <c r="AB100" s="10"/>
      <c r="AC100" s="10"/>
      <c r="AD100" s="10"/>
      <c r="AE100" s="10"/>
    </row>
    <row r="101" s="10" customFormat="1" ht="19.92" customHeight="1">
      <c r="A101" s="10"/>
      <c r="B101" s="209"/>
      <c r="C101" s="133"/>
      <c r="D101" s="210" t="s">
        <v>136</v>
      </c>
      <c r="E101" s="211"/>
      <c r="F101" s="211"/>
      <c r="G101" s="211"/>
      <c r="H101" s="211"/>
      <c r="I101" s="212"/>
      <c r="J101" s="213">
        <f>J232</f>
        <v>0</v>
      </c>
      <c r="K101" s="133"/>
      <c r="L101" s="214"/>
      <c r="S101" s="10"/>
      <c r="T101" s="10"/>
      <c r="U101" s="10"/>
      <c r="V101" s="10"/>
      <c r="W101" s="10"/>
      <c r="X101" s="10"/>
      <c r="Y101" s="10"/>
      <c r="Z101" s="10"/>
      <c r="AA101" s="10"/>
      <c r="AB101" s="10"/>
      <c r="AC101" s="10"/>
      <c r="AD101" s="10"/>
      <c r="AE101" s="10"/>
    </row>
    <row r="102" s="10" customFormat="1" ht="19.92" customHeight="1">
      <c r="A102" s="10"/>
      <c r="B102" s="209"/>
      <c r="C102" s="133"/>
      <c r="D102" s="210" t="s">
        <v>137</v>
      </c>
      <c r="E102" s="211"/>
      <c r="F102" s="211"/>
      <c r="G102" s="211"/>
      <c r="H102" s="211"/>
      <c r="I102" s="212"/>
      <c r="J102" s="213">
        <f>J277</f>
        <v>0</v>
      </c>
      <c r="K102" s="133"/>
      <c r="L102" s="214"/>
      <c r="S102" s="10"/>
      <c r="T102" s="10"/>
      <c r="U102" s="10"/>
      <c r="V102" s="10"/>
      <c r="W102" s="10"/>
      <c r="X102" s="10"/>
      <c r="Y102" s="10"/>
      <c r="Z102" s="10"/>
      <c r="AA102" s="10"/>
      <c r="AB102" s="10"/>
      <c r="AC102" s="10"/>
      <c r="AD102" s="10"/>
      <c r="AE102" s="10"/>
    </row>
    <row r="103" s="10" customFormat="1" ht="19.92" customHeight="1">
      <c r="A103" s="10"/>
      <c r="B103" s="209"/>
      <c r="C103" s="133"/>
      <c r="D103" s="210" t="s">
        <v>138</v>
      </c>
      <c r="E103" s="211"/>
      <c r="F103" s="211"/>
      <c r="G103" s="211"/>
      <c r="H103" s="211"/>
      <c r="I103" s="212"/>
      <c r="J103" s="213">
        <f>J316</f>
        <v>0</v>
      </c>
      <c r="K103" s="133"/>
      <c r="L103" s="214"/>
      <c r="S103" s="10"/>
      <c r="T103" s="10"/>
      <c r="U103" s="10"/>
      <c r="V103" s="10"/>
      <c r="W103" s="10"/>
      <c r="X103" s="10"/>
      <c r="Y103" s="10"/>
      <c r="Z103" s="10"/>
      <c r="AA103" s="10"/>
      <c r="AB103" s="10"/>
      <c r="AC103" s="10"/>
      <c r="AD103" s="10"/>
      <c r="AE103" s="10"/>
    </row>
    <row r="104" s="10" customFormat="1" ht="19.92" customHeight="1">
      <c r="A104" s="10"/>
      <c r="B104" s="209"/>
      <c r="C104" s="133"/>
      <c r="D104" s="210" t="s">
        <v>139</v>
      </c>
      <c r="E104" s="211"/>
      <c r="F104" s="211"/>
      <c r="G104" s="211"/>
      <c r="H104" s="211"/>
      <c r="I104" s="212"/>
      <c r="J104" s="213">
        <f>J362</f>
        <v>0</v>
      </c>
      <c r="K104" s="133"/>
      <c r="L104" s="214"/>
      <c r="S104" s="10"/>
      <c r="T104" s="10"/>
      <c r="U104" s="10"/>
      <c r="V104" s="10"/>
      <c r="W104" s="10"/>
      <c r="X104" s="10"/>
      <c r="Y104" s="10"/>
      <c r="Z104" s="10"/>
      <c r="AA104" s="10"/>
      <c r="AB104" s="10"/>
      <c r="AC104" s="10"/>
      <c r="AD104" s="10"/>
      <c r="AE104" s="10"/>
    </row>
    <row r="105" s="10" customFormat="1" ht="19.92" customHeight="1">
      <c r="A105" s="10"/>
      <c r="B105" s="209"/>
      <c r="C105" s="133"/>
      <c r="D105" s="210" t="s">
        <v>140</v>
      </c>
      <c r="E105" s="211"/>
      <c r="F105" s="211"/>
      <c r="G105" s="211"/>
      <c r="H105" s="211"/>
      <c r="I105" s="212"/>
      <c r="J105" s="213">
        <f>J372</f>
        <v>0</v>
      </c>
      <c r="K105" s="133"/>
      <c r="L105" s="214"/>
      <c r="S105" s="10"/>
      <c r="T105" s="10"/>
      <c r="U105" s="10"/>
      <c r="V105" s="10"/>
      <c r="W105" s="10"/>
      <c r="X105" s="10"/>
      <c r="Y105" s="10"/>
      <c r="Z105" s="10"/>
      <c r="AA105" s="10"/>
      <c r="AB105" s="10"/>
      <c r="AC105" s="10"/>
      <c r="AD105" s="10"/>
      <c r="AE105" s="10"/>
    </row>
    <row r="106" s="10" customFormat="1" ht="19.92" customHeight="1">
      <c r="A106" s="10"/>
      <c r="B106" s="209"/>
      <c r="C106" s="133"/>
      <c r="D106" s="210" t="s">
        <v>141</v>
      </c>
      <c r="E106" s="211"/>
      <c r="F106" s="211"/>
      <c r="G106" s="211"/>
      <c r="H106" s="211"/>
      <c r="I106" s="212"/>
      <c r="J106" s="213">
        <f>J537</f>
        <v>0</v>
      </c>
      <c r="K106" s="133"/>
      <c r="L106" s="214"/>
      <c r="S106" s="10"/>
      <c r="T106" s="10"/>
      <c r="U106" s="10"/>
      <c r="V106" s="10"/>
      <c r="W106" s="10"/>
      <c r="X106" s="10"/>
      <c r="Y106" s="10"/>
      <c r="Z106" s="10"/>
      <c r="AA106" s="10"/>
      <c r="AB106" s="10"/>
      <c r="AC106" s="10"/>
      <c r="AD106" s="10"/>
      <c r="AE106" s="10"/>
    </row>
    <row r="107" s="10" customFormat="1" ht="19.92" customHeight="1">
      <c r="A107" s="10"/>
      <c r="B107" s="209"/>
      <c r="C107" s="133"/>
      <c r="D107" s="210" t="s">
        <v>142</v>
      </c>
      <c r="E107" s="211"/>
      <c r="F107" s="211"/>
      <c r="G107" s="211"/>
      <c r="H107" s="211"/>
      <c r="I107" s="212"/>
      <c r="J107" s="213">
        <f>J572</f>
        <v>0</v>
      </c>
      <c r="K107" s="133"/>
      <c r="L107" s="214"/>
      <c r="S107" s="10"/>
      <c r="T107" s="10"/>
      <c r="U107" s="10"/>
      <c r="V107" s="10"/>
      <c r="W107" s="10"/>
      <c r="X107" s="10"/>
      <c r="Y107" s="10"/>
      <c r="Z107" s="10"/>
      <c r="AA107" s="10"/>
      <c r="AB107" s="10"/>
      <c r="AC107" s="10"/>
      <c r="AD107" s="10"/>
      <c r="AE107" s="10"/>
    </row>
    <row r="108" s="9" customFormat="1" ht="24.96" customHeight="1">
      <c r="A108" s="9"/>
      <c r="B108" s="202"/>
      <c r="C108" s="203"/>
      <c r="D108" s="204" t="s">
        <v>143</v>
      </c>
      <c r="E108" s="205"/>
      <c r="F108" s="205"/>
      <c r="G108" s="205"/>
      <c r="H108" s="205"/>
      <c r="I108" s="206"/>
      <c r="J108" s="207">
        <f>J577</f>
        <v>0</v>
      </c>
      <c r="K108" s="203"/>
      <c r="L108" s="208"/>
      <c r="S108" s="9"/>
      <c r="T108" s="9"/>
      <c r="U108" s="9"/>
      <c r="V108" s="9"/>
      <c r="W108" s="9"/>
      <c r="X108" s="9"/>
      <c r="Y108" s="9"/>
      <c r="Z108" s="9"/>
      <c r="AA108" s="9"/>
      <c r="AB108" s="9"/>
      <c r="AC108" s="9"/>
      <c r="AD108" s="9"/>
      <c r="AE108" s="9"/>
    </row>
    <row r="109" s="10" customFormat="1" ht="19.92" customHeight="1">
      <c r="A109" s="10"/>
      <c r="B109" s="209"/>
      <c r="C109" s="133"/>
      <c r="D109" s="210" t="s">
        <v>144</v>
      </c>
      <c r="E109" s="211"/>
      <c r="F109" s="211"/>
      <c r="G109" s="211"/>
      <c r="H109" s="211"/>
      <c r="I109" s="212"/>
      <c r="J109" s="213">
        <f>J578</f>
        <v>0</v>
      </c>
      <c r="K109" s="133"/>
      <c r="L109" s="214"/>
      <c r="S109" s="10"/>
      <c r="T109" s="10"/>
      <c r="U109" s="10"/>
      <c r="V109" s="10"/>
      <c r="W109" s="10"/>
      <c r="X109" s="10"/>
      <c r="Y109" s="10"/>
      <c r="Z109" s="10"/>
      <c r="AA109" s="10"/>
      <c r="AB109" s="10"/>
      <c r="AC109" s="10"/>
      <c r="AD109" s="10"/>
      <c r="AE109" s="10"/>
    </row>
    <row r="110" s="10" customFormat="1" ht="19.92" customHeight="1">
      <c r="A110" s="10"/>
      <c r="B110" s="209"/>
      <c r="C110" s="133"/>
      <c r="D110" s="210" t="s">
        <v>145</v>
      </c>
      <c r="E110" s="211"/>
      <c r="F110" s="211"/>
      <c r="G110" s="211"/>
      <c r="H110" s="211"/>
      <c r="I110" s="212"/>
      <c r="J110" s="213">
        <f>J628</f>
        <v>0</v>
      </c>
      <c r="K110" s="133"/>
      <c r="L110" s="214"/>
      <c r="S110" s="10"/>
      <c r="T110" s="10"/>
      <c r="U110" s="10"/>
      <c r="V110" s="10"/>
      <c r="W110" s="10"/>
      <c r="X110" s="10"/>
      <c r="Y110" s="10"/>
      <c r="Z110" s="10"/>
      <c r="AA110" s="10"/>
      <c r="AB110" s="10"/>
      <c r="AC110" s="10"/>
      <c r="AD110" s="10"/>
      <c r="AE110" s="10"/>
    </row>
    <row r="111" s="2" customFormat="1" ht="21.84" customHeight="1">
      <c r="A111" s="38"/>
      <c r="B111" s="39"/>
      <c r="C111" s="40"/>
      <c r="D111" s="40"/>
      <c r="E111" s="40"/>
      <c r="F111" s="40"/>
      <c r="G111" s="40"/>
      <c r="H111" s="40"/>
      <c r="I111" s="154"/>
      <c r="J111" s="40"/>
      <c r="K111" s="40"/>
      <c r="L111" s="63"/>
      <c r="S111" s="38"/>
      <c r="T111" s="38"/>
      <c r="U111" s="38"/>
      <c r="V111" s="38"/>
      <c r="W111" s="38"/>
      <c r="X111" s="38"/>
      <c r="Y111" s="38"/>
      <c r="Z111" s="38"/>
      <c r="AA111" s="38"/>
      <c r="AB111" s="38"/>
      <c r="AC111" s="38"/>
      <c r="AD111" s="38"/>
      <c r="AE111" s="38"/>
    </row>
    <row r="112" s="2" customFormat="1" ht="6.96" customHeight="1">
      <c r="A112" s="38"/>
      <c r="B112" s="66"/>
      <c r="C112" s="67"/>
      <c r="D112" s="67"/>
      <c r="E112" s="67"/>
      <c r="F112" s="67"/>
      <c r="G112" s="67"/>
      <c r="H112" s="67"/>
      <c r="I112" s="192"/>
      <c r="J112" s="67"/>
      <c r="K112" s="67"/>
      <c r="L112" s="63"/>
      <c r="S112" s="38"/>
      <c r="T112" s="38"/>
      <c r="U112" s="38"/>
      <c r="V112" s="38"/>
      <c r="W112" s="38"/>
      <c r="X112" s="38"/>
      <c r="Y112" s="38"/>
      <c r="Z112" s="38"/>
      <c r="AA112" s="38"/>
      <c r="AB112" s="38"/>
      <c r="AC112" s="38"/>
      <c r="AD112" s="38"/>
      <c r="AE112" s="38"/>
    </row>
    <row r="116" s="2" customFormat="1" ht="6.96" customHeight="1">
      <c r="A116" s="38"/>
      <c r="B116" s="68"/>
      <c r="C116" s="69"/>
      <c r="D116" s="69"/>
      <c r="E116" s="69"/>
      <c r="F116" s="69"/>
      <c r="G116" s="69"/>
      <c r="H116" s="69"/>
      <c r="I116" s="195"/>
      <c r="J116" s="69"/>
      <c r="K116" s="69"/>
      <c r="L116" s="63"/>
      <c r="S116" s="38"/>
      <c r="T116" s="38"/>
      <c r="U116" s="38"/>
      <c r="V116" s="38"/>
      <c r="W116" s="38"/>
      <c r="X116" s="38"/>
      <c r="Y116" s="38"/>
      <c r="Z116" s="38"/>
      <c r="AA116" s="38"/>
      <c r="AB116" s="38"/>
      <c r="AC116" s="38"/>
      <c r="AD116" s="38"/>
      <c r="AE116" s="38"/>
    </row>
    <row r="117" s="2" customFormat="1" ht="24.96" customHeight="1">
      <c r="A117" s="38"/>
      <c r="B117" s="39"/>
      <c r="C117" s="23" t="s">
        <v>146</v>
      </c>
      <c r="D117" s="40"/>
      <c r="E117" s="40"/>
      <c r="F117" s="40"/>
      <c r="G117" s="40"/>
      <c r="H117" s="40"/>
      <c r="I117" s="154"/>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154"/>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16</v>
      </c>
      <c r="D119" s="40"/>
      <c r="E119" s="40"/>
      <c r="F119" s="40"/>
      <c r="G119" s="40"/>
      <c r="H119" s="40"/>
      <c r="I119" s="154"/>
      <c r="J119" s="40"/>
      <c r="K119" s="40"/>
      <c r="L119" s="63"/>
      <c r="S119" s="38"/>
      <c r="T119" s="38"/>
      <c r="U119" s="38"/>
      <c r="V119" s="38"/>
      <c r="W119" s="38"/>
      <c r="X119" s="38"/>
      <c r="Y119" s="38"/>
      <c r="Z119" s="38"/>
      <c r="AA119" s="38"/>
      <c r="AB119" s="38"/>
      <c r="AC119" s="38"/>
      <c r="AD119" s="38"/>
      <c r="AE119" s="38"/>
    </row>
    <row r="120" s="2" customFormat="1" ht="16.5" customHeight="1">
      <c r="A120" s="38"/>
      <c r="B120" s="39"/>
      <c r="C120" s="40"/>
      <c r="D120" s="40"/>
      <c r="E120" s="196" t="str">
        <f>E7</f>
        <v>Oprava MO Petrohrad - Kryry</v>
      </c>
      <c r="F120" s="32"/>
      <c r="G120" s="32"/>
      <c r="H120" s="32"/>
      <c r="I120" s="154"/>
      <c r="J120" s="40"/>
      <c r="K120" s="40"/>
      <c r="L120" s="63"/>
      <c r="S120" s="38"/>
      <c r="T120" s="38"/>
      <c r="U120" s="38"/>
      <c r="V120" s="38"/>
      <c r="W120" s="38"/>
      <c r="X120" s="38"/>
      <c r="Y120" s="38"/>
      <c r="Z120" s="38"/>
      <c r="AA120" s="38"/>
      <c r="AB120" s="38"/>
      <c r="AC120" s="38"/>
      <c r="AD120" s="38"/>
      <c r="AE120" s="38"/>
    </row>
    <row r="121" s="1" customFormat="1" ht="12" customHeight="1">
      <c r="B121" s="21"/>
      <c r="C121" s="32" t="s">
        <v>125</v>
      </c>
      <c r="D121" s="22"/>
      <c r="E121" s="22"/>
      <c r="F121" s="22"/>
      <c r="G121" s="22"/>
      <c r="H121" s="22"/>
      <c r="I121" s="146"/>
      <c r="J121" s="22"/>
      <c r="K121" s="22"/>
      <c r="L121" s="20"/>
    </row>
    <row r="122" s="2" customFormat="1" ht="16.5" customHeight="1">
      <c r="A122" s="38"/>
      <c r="B122" s="39"/>
      <c r="C122" s="40"/>
      <c r="D122" s="40"/>
      <c r="E122" s="196" t="s">
        <v>834</v>
      </c>
      <c r="F122" s="40"/>
      <c r="G122" s="40"/>
      <c r="H122" s="40"/>
      <c r="I122" s="154"/>
      <c r="J122" s="40"/>
      <c r="K122" s="40"/>
      <c r="L122" s="63"/>
      <c r="S122" s="38"/>
      <c r="T122" s="38"/>
      <c r="U122" s="38"/>
      <c r="V122" s="38"/>
      <c r="W122" s="38"/>
      <c r="X122" s="38"/>
      <c r="Y122" s="38"/>
      <c r="Z122" s="38"/>
      <c r="AA122" s="38"/>
      <c r="AB122" s="38"/>
      <c r="AC122" s="38"/>
      <c r="AD122" s="38"/>
      <c r="AE122" s="38"/>
    </row>
    <row r="123" s="2" customFormat="1" ht="12" customHeight="1">
      <c r="A123" s="38"/>
      <c r="B123" s="39"/>
      <c r="C123" s="32" t="s">
        <v>127</v>
      </c>
      <c r="D123" s="40"/>
      <c r="E123" s="40"/>
      <c r="F123" s="40"/>
      <c r="G123" s="40"/>
      <c r="H123" s="40"/>
      <c r="I123" s="154"/>
      <c r="J123" s="40"/>
      <c r="K123" s="40"/>
      <c r="L123" s="63"/>
      <c r="S123" s="38"/>
      <c r="T123" s="38"/>
      <c r="U123" s="38"/>
      <c r="V123" s="38"/>
      <c r="W123" s="38"/>
      <c r="X123" s="38"/>
      <c r="Y123" s="38"/>
      <c r="Z123" s="38"/>
      <c r="AA123" s="38"/>
      <c r="AB123" s="38"/>
      <c r="AC123" s="38"/>
      <c r="AD123" s="38"/>
      <c r="AE123" s="38"/>
    </row>
    <row r="124" s="2" customFormat="1" ht="16.5" customHeight="1">
      <c r="A124" s="38"/>
      <c r="B124" s="39"/>
      <c r="C124" s="40"/>
      <c r="D124" s="40"/>
      <c r="E124" s="76" t="str">
        <f>E11</f>
        <v>001 - ZRN - most km 163,600</v>
      </c>
      <c r="F124" s="40"/>
      <c r="G124" s="40"/>
      <c r="H124" s="40"/>
      <c r="I124" s="154"/>
      <c r="J124" s="40"/>
      <c r="K124" s="40"/>
      <c r="L124" s="63"/>
      <c r="S124" s="38"/>
      <c r="T124" s="38"/>
      <c r="U124" s="38"/>
      <c r="V124" s="38"/>
      <c r="W124" s="38"/>
      <c r="X124" s="38"/>
      <c r="Y124" s="38"/>
      <c r="Z124" s="38"/>
      <c r="AA124" s="38"/>
      <c r="AB124" s="38"/>
      <c r="AC124" s="38"/>
      <c r="AD124" s="38"/>
      <c r="AE124" s="38"/>
    </row>
    <row r="125" s="2" customFormat="1" ht="6.96" customHeight="1">
      <c r="A125" s="38"/>
      <c r="B125" s="39"/>
      <c r="C125" s="40"/>
      <c r="D125" s="40"/>
      <c r="E125" s="40"/>
      <c r="F125" s="40"/>
      <c r="G125" s="40"/>
      <c r="H125" s="40"/>
      <c r="I125" s="154"/>
      <c r="J125" s="40"/>
      <c r="K125" s="40"/>
      <c r="L125" s="63"/>
      <c r="S125" s="38"/>
      <c r="T125" s="38"/>
      <c r="U125" s="38"/>
      <c r="V125" s="38"/>
      <c r="W125" s="38"/>
      <c r="X125" s="38"/>
      <c r="Y125" s="38"/>
      <c r="Z125" s="38"/>
      <c r="AA125" s="38"/>
      <c r="AB125" s="38"/>
      <c r="AC125" s="38"/>
      <c r="AD125" s="38"/>
      <c r="AE125" s="38"/>
    </row>
    <row r="126" s="2" customFormat="1" ht="12" customHeight="1">
      <c r="A126" s="38"/>
      <c r="B126" s="39"/>
      <c r="C126" s="32" t="s">
        <v>20</v>
      </c>
      <c r="D126" s="40"/>
      <c r="E126" s="40"/>
      <c r="F126" s="27" t="str">
        <f>F14</f>
        <v xml:space="preserve"> </v>
      </c>
      <c r="G126" s="40"/>
      <c r="H126" s="40"/>
      <c r="I126" s="156" t="s">
        <v>22</v>
      </c>
      <c r="J126" s="79" t="str">
        <f>IF(J14="","",J14)</f>
        <v>16. 8. 2019</v>
      </c>
      <c r="K126" s="40"/>
      <c r="L126" s="63"/>
      <c r="S126" s="38"/>
      <c r="T126" s="38"/>
      <c r="U126" s="38"/>
      <c r="V126" s="38"/>
      <c r="W126" s="38"/>
      <c r="X126" s="38"/>
      <c r="Y126" s="38"/>
      <c r="Z126" s="38"/>
      <c r="AA126" s="38"/>
      <c r="AB126" s="38"/>
      <c r="AC126" s="38"/>
      <c r="AD126" s="38"/>
      <c r="AE126" s="38"/>
    </row>
    <row r="127" s="2" customFormat="1" ht="6.96" customHeight="1">
      <c r="A127" s="38"/>
      <c r="B127" s="39"/>
      <c r="C127" s="40"/>
      <c r="D127" s="40"/>
      <c r="E127" s="40"/>
      <c r="F127" s="40"/>
      <c r="G127" s="40"/>
      <c r="H127" s="40"/>
      <c r="I127" s="154"/>
      <c r="J127" s="40"/>
      <c r="K127" s="40"/>
      <c r="L127" s="63"/>
      <c r="S127" s="38"/>
      <c r="T127" s="38"/>
      <c r="U127" s="38"/>
      <c r="V127" s="38"/>
      <c r="W127" s="38"/>
      <c r="X127" s="38"/>
      <c r="Y127" s="38"/>
      <c r="Z127" s="38"/>
      <c r="AA127" s="38"/>
      <c r="AB127" s="38"/>
      <c r="AC127" s="38"/>
      <c r="AD127" s="38"/>
      <c r="AE127" s="38"/>
    </row>
    <row r="128" s="2" customFormat="1" ht="15.15" customHeight="1">
      <c r="A128" s="38"/>
      <c r="B128" s="39"/>
      <c r="C128" s="32" t="s">
        <v>24</v>
      </c>
      <c r="D128" s="40"/>
      <c r="E128" s="40"/>
      <c r="F128" s="27" t="str">
        <f>E17</f>
        <v xml:space="preserve"> </v>
      </c>
      <c r="G128" s="40"/>
      <c r="H128" s="40"/>
      <c r="I128" s="156" t="s">
        <v>29</v>
      </c>
      <c r="J128" s="36" t="str">
        <f>E23</f>
        <v xml:space="preserve"> </v>
      </c>
      <c r="K128" s="40"/>
      <c r="L128" s="63"/>
      <c r="S128" s="38"/>
      <c r="T128" s="38"/>
      <c r="U128" s="38"/>
      <c r="V128" s="38"/>
      <c r="W128" s="38"/>
      <c r="X128" s="38"/>
      <c r="Y128" s="38"/>
      <c r="Z128" s="38"/>
      <c r="AA128" s="38"/>
      <c r="AB128" s="38"/>
      <c r="AC128" s="38"/>
      <c r="AD128" s="38"/>
      <c r="AE128" s="38"/>
    </row>
    <row r="129" s="2" customFormat="1" ht="15.15" customHeight="1">
      <c r="A129" s="38"/>
      <c r="B129" s="39"/>
      <c r="C129" s="32" t="s">
        <v>27</v>
      </c>
      <c r="D129" s="40"/>
      <c r="E129" s="40"/>
      <c r="F129" s="27" t="str">
        <f>IF(E20="","",E20)</f>
        <v>Vyplň údaj</v>
      </c>
      <c r="G129" s="40"/>
      <c r="H129" s="40"/>
      <c r="I129" s="156" t="s">
        <v>31</v>
      </c>
      <c r="J129" s="36" t="str">
        <f>E26</f>
        <v xml:space="preserve"> </v>
      </c>
      <c r="K129" s="40"/>
      <c r="L129" s="63"/>
      <c r="S129" s="38"/>
      <c r="T129" s="38"/>
      <c r="U129" s="38"/>
      <c r="V129" s="38"/>
      <c r="W129" s="38"/>
      <c r="X129" s="38"/>
      <c r="Y129" s="38"/>
      <c r="Z129" s="38"/>
      <c r="AA129" s="38"/>
      <c r="AB129" s="38"/>
      <c r="AC129" s="38"/>
      <c r="AD129" s="38"/>
      <c r="AE129" s="38"/>
    </row>
    <row r="130" s="2" customFormat="1" ht="10.32" customHeight="1">
      <c r="A130" s="38"/>
      <c r="B130" s="39"/>
      <c r="C130" s="40"/>
      <c r="D130" s="40"/>
      <c r="E130" s="40"/>
      <c r="F130" s="40"/>
      <c r="G130" s="40"/>
      <c r="H130" s="40"/>
      <c r="I130" s="154"/>
      <c r="J130" s="40"/>
      <c r="K130" s="40"/>
      <c r="L130" s="63"/>
      <c r="S130" s="38"/>
      <c r="T130" s="38"/>
      <c r="U130" s="38"/>
      <c r="V130" s="38"/>
      <c r="W130" s="38"/>
      <c r="X130" s="38"/>
      <c r="Y130" s="38"/>
      <c r="Z130" s="38"/>
      <c r="AA130" s="38"/>
      <c r="AB130" s="38"/>
      <c r="AC130" s="38"/>
      <c r="AD130" s="38"/>
      <c r="AE130" s="38"/>
    </row>
    <row r="131" s="11" customFormat="1" ht="29.28" customHeight="1">
      <c r="A131" s="215"/>
      <c r="B131" s="216"/>
      <c r="C131" s="217" t="s">
        <v>147</v>
      </c>
      <c r="D131" s="218" t="s">
        <v>58</v>
      </c>
      <c r="E131" s="218" t="s">
        <v>54</v>
      </c>
      <c r="F131" s="218" t="s">
        <v>55</v>
      </c>
      <c r="G131" s="218" t="s">
        <v>148</v>
      </c>
      <c r="H131" s="218" t="s">
        <v>149</v>
      </c>
      <c r="I131" s="219" t="s">
        <v>150</v>
      </c>
      <c r="J131" s="218" t="s">
        <v>131</v>
      </c>
      <c r="K131" s="220" t="s">
        <v>151</v>
      </c>
      <c r="L131" s="221"/>
      <c r="M131" s="100" t="s">
        <v>1</v>
      </c>
      <c r="N131" s="101" t="s">
        <v>37</v>
      </c>
      <c r="O131" s="101" t="s">
        <v>152</v>
      </c>
      <c r="P131" s="101" t="s">
        <v>153</v>
      </c>
      <c r="Q131" s="101" t="s">
        <v>154</v>
      </c>
      <c r="R131" s="101" t="s">
        <v>155</v>
      </c>
      <c r="S131" s="101" t="s">
        <v>156</v>
      </c>
      <c r="T131" s="102" t="s">
        <v>157</v>
      </c>
      <c r="U131" s="215"/>
      <c r="V131" s="215"/>
      <c r="W131" s="215"/>
      <c r="X131" s="215"/>
      <c r="Y131" s="215"/>
      <c r="Z131" s="215"/>
      <c r="AA131" s="215"/>
      <c r="AB131" s="215"/>
      <c r="AC131" s="215"/>
      <c r="AD131" s="215"/>
      <c r="AE131" s="215"/>
    </row>
    <row r="132" s="2" customFormat="1" ht="22.8" customHeight="1">
      <c r="A132" s="38"/>
      <c r="B132" s="39"/>
      <c r="C132" s="107" t="s">
        <v>158</v>
      </c>
      <c r="D132" s="40"/>
      <c r="E132" s="40"/>
      <c r="F132" s="40"/>
      <c r="G132" s="40"/>
      <c r="H132" s="40"/>
      <c r="I132" s="154"/>
      <c r="J132" s="222">
        <f>BK132</f>
        <v>0</v>
      </c>
      <c r="K132" s="40"/>
      <c r="L132" s="44"/>
      <c r="M132" s="103"/>
      <c r="N132" s="223"/>
      <c r="O132" s="104"/>
      <c r="P132" s="224">
        <f>P133+P577</f>
        <v>0</v>
      </c>
      <c r="Q132" s="104"/>
      <c r="R132" s="224">
        <f>R133+R577</f>
        <v>400.42229406856819</v>
      </c>
      <c r="S132" s="104"/>
      <c r="T132" s="225">
        <f>T133+T577</f>
        <v>53.536163999999999</v>
      </c>
      <c r="U132" s="38"/>
      <c r="V132" s="38"/>
      <c r="W132" s="38"/>
      <c r="X132" s="38"/>
      <c r="Y132" s="38"/>
      <c r="Z132" s="38"/>
      <c r="AA132" s="38"/>
      <c r="AB132" s="38"/>
      <c r="AC132" s="38"/>
      <c r="AD132" s="38"/>
      <c r="AE132" s="38"/>
      <c r="AT132" s="17" t="s">
        <v>72</v>
      </c>
      <c r="AU132" s="17" t="s">
        <v>133</v>
      </c>
      <c r="BK132" s="226">
        <f>BK133+BK577</f>
        <v>0</v>
      </c>
    </row>
    <row r="133" s="12" customFormat="1" ht="25.92" customHeight="1">
      <c r="A133" s="12"/>
      <c r="B133" s="227"/>
      <c r="C133" s="228"/>
      <c r="D133" s="229" t="s">
        <v>72</v>
      </c>
      <c r="E133" s="230" t="s">
        <v>159</v>
      </c>
      <c r="F133" s="230" t="s">
        <v>160</v>
      </c>
      <c r="G133" s="228"/>
      <c r="H133" s="228"/>
      <c r="I133" s="231"/>
      <c r="J133" s="232">
        <f>BK133</f>
        <v>0</v>
      </c>
      <c r="K133" s="228"/>
      <c r="L133" s="233"/>
      <c r="M133" s="234"/>
      <c r="N133" s="235"/>
      <c r="O133" s="235"/>
      <c r="P133" s="236">
        <f>P134+P232+P277+P316+P362+P372+P537+P572</f>
        <v>0</v>
      </c>
      <c r="Q133" s="235"/>
      <c r="R133" s="236">
        <f>R134+R232+R277+R316+R362+R372+R537+R572</f>
        <v>400.2769465678482</v>
      </c>
      <c r="S133" s="235"/>
      <c r="T133" s="237">
        <f>T134+T232+T277+T316+T362+T372+T537+T572</f>
        <v>53.536163999999999</v>
      </c>
      <c r="U133" s="12"/>
      <c r="V133" s="12"/>
      <c r="W133" s="12"/>
      <c r="X133" s="12"/>
      <c r="Y133" s="12"/>
      <c r="Z133" s="12"/>
      <c r="AA133" s="12"/>
      <c r="AB133" s="12"/>
      <c r="AC133" s="12"/>
      <c r="AD133" s="12"/>
      <c r="AE133" s="12"/>
      <c r="AR133" s="238" t="s">
        <v>80</v>
      </c>
      <c r="AT133" s="239" t="s">
        <v>72</v>
      </c>
      <c r="AU133" s="239" t="s">
        <v>73</v>
      </c>
      <c r="AY133" s="238" t="s">
        <v>161</v>
      </c>
      <c r="BK133" s="240">
        <f>BK134+BK232+BK277+BK316+BK362+BK372+BK537+BK572</f>
        <v>0</v>
      </c>
    </row>
    <row r="134" s="12" customFormat="1" ht="22.8" customHeight="1">
      <c r="A134" s="12"/>
      <c r="B134" s="227"/>
      <c r="C134" s="228"/>
      <c r="D134" s="229" t="s">
        <v>72</v>
      </c>
      <c r="E134" s="241" t="s">
        <v>80</v>
      </c>
      <c r="F134" s="241" t="s">
        <v>162</v>
      </c>
      <c r="G134" s="228"/>
      <c r="H134" s="228"/>
      <c r="I134" s="231"/>
      <c r="J134" s="242">
        <f>BK134</f>
        <v>0</v>
      </c>
      <c r="K134" s="228"/>
      <c r="L134" s="233"/>
      <c r="M134" s="234"/>
      <c r="N134" s="235"/>
      <c r="O134" s="235"/>
      <c r="P134" s="236">
        <f>SUM(P135:P231)</f>
        <v>0</v>
      </c>
      <c r="Q134" s="235"/>
      <c r="R134" s="236">
        <f>SUM(R135:R231)</f>
        <v>301.038929</v>
      </c>
      <c r="S134" s="235"/>
      <c r="T134" s="237">
        <f>SUM(T135:T231)</f>
        <v>0</v>
      </c>
      <c r="U134" s="12"/>
      <c r="V134" s="12"/>
      <c r="W134" s="12"/>
      <c r="X134" s="12"/>
      <c r="Y134" s="12"/>
      <c r="Z134" s="12"/>
      <c r="AA134" s="12"/>
      <c r="AB134" s="12"/>
      <c r="AC134" s="12"/>
      <c r="AD134" s="12"/>
      <c r="AE134" s="12"/>
      <c r="AR134" s="238" t="s">
        <v>80</v>
      </c>
      <c r="AT134" s="239" t="s">
        <v>72</v>
      </c>
      <c r="AU134" s="239" t="s">
        <v>80</v>
      </c>
      <c r="AY134" s="238" t="s">
        <v>161</v>
      </c>
      <c r="BK134" s="240">
        <f>SUM(BK135:BK231)</f>
        <v>0</v>
      </c>
    </row>
    <row r="135" s="2" customFormat="1" ht="24" customHeight="1">
      <c r="A135" s="38"/>
      <c r="B135" s="39"/>
      <c r="C135" s="243" t="s">
        <v>80</v>
      </c>
      <c r="D135" s="243" t="s">
        <v>163</v>
      </c>
      <c r="E135" s="244" t="s">
        <v>164</v>
      </c>
      <c r="F135" s="245" t="s">
        <v>165</v>
      </c>
      <c r="G135" s="246" t="s">
        <v>166</v>
      </c>
      <c r="H135" s="247">
        <v>99.382999999999996</v>
      </c>
      <c r="I135" s="248"/>
      <c r="J135" s="249">
        <f>ROUND(I135*H135,2)</f>
        <v>0</v>
      </c>
      <c r="K135" s="245" t="s">
        <v>167</v>
      </c>
      <c r="L135" s="44"/>
      <c r="M135" s="250" t="s">
        <v>1</v>
      </c>
      <c r="N135" s="251" t="s">
        <v>38</v>
      </c>
      <c r="O135" s="91"/>
      <c r="P135" s="252">
        <f>O135*H135</f>
        <v>0</v>
      </c>
      <c r="Q135" s="252">
        <v>0</v>
      </c>
      <c r="R135" s="252">
        <f>Q135*H135</f>
        <v>0</v>
      </c>
      <c r="S135" s="252">
        <v>0</v>
      </c>
      <c r="T135" s="253">
        <f>S135*H135</f>
        <v>0</v>
      </c>
      <c r="U135" s="38"/>
      <c r="V135" s="38"/>
      <c r="W135" s="38"/>
      <c r="X135" s="38"/>
      <c r="Y135" s="38"/>
      <c r="Z135" s="38"/>
      <c r="AA135" s="38"/>
      <c r="AB135" s="38"/>
      <c r="AC135" s="38"/>
      <c r="AD135" s="38"/>
      <c r="AE135" s="38"/>
      <c r="AR135" s="254" t="s">
        <v>168</v>
      </c>
      <c r="AT135" s="254" t="s">
        <v>163</v>
      </c>
      <c r="AU135" s="254" t="s">
        <v>82</v>
      </c>
      <c r="AY135" s="17" t="s">
        <v>161</v>
      </c>
      <c r="BE135" s="255">
        <f>IF(N135="základní",J135,0)</f>
        <v>0</v>
      </c>
      <c r="BF135" s="255">
        <f>IF(N135="snížená",J135,0)</f>
        <v>0</v>
      </c>
      <c r="BG135" s="255">
        <f>IF(N135="zákl. přenesená",J135,0)</f>
        <v>0</v>
      </c>
      <c r="BH135" s="255">
        <f>IF(N135="sníž. přenesená",J135,0)</f>
        <v>0</v>
      </c>
      <c r="BI135" s="255">
        <f>IF(N135="nulová",J135,0)</f>
        <v>0</v>
      </c>
      <c r="BJ135" s="17" t="s">
        <v>80</v>
      </c>
      <c r="BK135" s="255">
        <f>ROUND(I135*H135,2)</f>
        <v>0</v>
      </c>
      <c r="BL135" s="17" t="s">
        <v>168</v>
      </c>
      <c r="BM135" s="254" t="s">
        <v>836</v>
      </c>
    </row>
    <row r="136" s="2" customFormat="1">
      <c r="A136" s="38"/>
      <c r="B136" s="39"/>
      <c r="C136" s="40"/>
      <c r="D136" s="256" t="s">
        <v>170</v>
      </c>
      <c r="E136" s="40"/>
      <c r="F136" s="257" t="s">
        <v>171</v>
      </c>
      <c r="G136" s="40"/>
      <c r="H136" s="40"/>
      <c r="I136" s="154"/>
      <c r="J136" s="40"/>
      <c r="K136" s="40"/>
      <c r="L136" s="44"/>
      <c r="M136" s="258"/>
      <c r="N136" s="259"/>
      <c r="O136" s="91"/>
      <c r="P136" s="91"/>
      <c r="Q136" s="91"/>
      <c r="R136" s="91"/>
      <c r="S136" s="91"/>
      <c r="T136" s="92"/>
      <c r="U136" s="38"/>
      <c r="V136" s="38"/>
      <c r="W136" s="38"/>
      <c r="X136" s="38"/>
      <c r="Y136" s="38"/>
      <c r="Z136" s="38"/>
      <c r="AA136" s="38"/>
      <c r="AB136" s="38"/>
      <c r="AC136" s="38"/>
      <c r="AD136" s="38"/>
      <c r="AE136" s="38"/>
      <c r="AT136" s="17" t="s">
        <v>170</v>
      </c>
      <c r="AU136" s="17" t="s">
        <v>82</v>
      </c>
    </row>
    <row r="137" s="2" customFormat="1">
      <c r="A137" s="38"/>
      <c r="B137" s="39"/>
      <c r="C137" s="40"/>
      <c r="D137" s="256" t="s">
        <v>172</v>
      </c>
      <c r="E137" s="40"/>
      <c r="F137" s="260" t="s">
        <v>173</v>
      </c>
      <c r="G137" s="40"/>
      <c r="H137" s="40"/>
      <c r="I137" s="154"/>
      <c r="J137" s="40"/>
      <c r="K137" s="40"/>
      <c r="L137" s="44"/>
      <c r="M137" s="258"/>
      <c r="N137" s="259"/>
      <c r="O137" s="91"/>
      <c r="P137" s="91"/>
      <c r="Q137" s="91"/>
      <c r="R137" s="91"/>
      <c r="S137" s="91"/>
      <c r="T137" s="92"/>
      <c r="U137" s="38"/>
      <c r="V137" s="38"/>
      <c r="W137" s="38"/>
      <c r="X137" s="38"/>
      <c r="Y137" s="38"/>
      <c r="Z137" s="38"/>
      <c r="AA137" s="38"/>
      <c r="AB137" s="38"/>
      <c r="AC137" s="38"/>
      <c r="AD137" s="38"/>
      <c r="AE137" s="38"/>
      <c r="AT137" s="17" t="s">
        <v>172</v>
      </c>
      <c r="AU137" s="17" t="s">
        <v>82</v>
      </c>
    </row>
    <row r="138" s="13" customFormat="1">
      <c r="A138" s="13"/>
      <c r="B138" s="261"/>
      <c r="C138" s="262"/>
      <c r="D138" s="256" t="s">
        <v>174</v>
      </c>
      <c r="E138" s="263" t="s">
        <v>1</v>
      </c>
      <c r="F138" s="264" t="s">
        <v>175</v>
      </c>
      <c r="G138" s="262"/>
      <c r="H138" s="263" t="s">
        <v>1</v>
      </c>
      <c r="I138" s="265"/>
      <c r="J138" s="262"/>
      <c r="K138" s="262"/>
      <c r="L138" s="266"/>
      <c r="M138" s="267"/>
      <c r="N138" s="268"/>
      <c r="O138" s="268"/>
      <c r="P138" s="268"/>
      <c r="Q138" s="268"/>
      <c r="R138" s="268"/>
      <c r="S138" s="268"/>
      <c r="T138" s="269"/>
      <c r="U138" s="13"/>
      <c r="V138" s="13"/>
      <c r="W138" s="13"/>
      <c r="X138" s="13"/>
      <c r="Y138" s="13"/>
      <c r="Z138" s="13"/>
      <c r="AA138" s="13"/>
      <c r="AB138" s="13"/>
      <c r="AC138" s="13"/>
      <c r="AD138" s="13"/>
      <c r="AE138" s="13"/>
      <c r="AT138" s="270" t="s">
        <v>174</v>
      </c>
      <c r="AU138" s="270" t="s">
        <v>82</v>
      </c>
      <c r="AV138" s="13" t="s">
        <v>80</v>
      </c>
      <c r="AW138" s="13" t="s">
        <v>30</v>
      </c>
      <c r="AX138" s="13" t="s">
        <v>73</v>
      </c>
      <c r="AY138" s="270" t="s">
        <v>161</v>
      </c>
    </row>
    <row r="139" s="14" customFormat="1">
      <c r="A139" s="14"/>
      <c r="B139" s="271"/>
      <c r="C139" s="272"/>
      <c r="D139" s="256" t="s">
        <v>174</v>
      </c>
      <c r="E139" s="273" t="s">
        <v>1</v>
      </c>
      <c r="F139" s="274" t="s">
        <v>837</v>
      </c>
      <c r="G139" s="272"/>
      <c r="H139" s="275">
        <v>52.582999999999998</v>
      </c>
      <c r="I139" s="276"/>
      <c r="J139" s="272"/>
      <c r="K139" s="272"/>
      <c r="L139" s="277"/>
      <c r="M139" s="278"/>
      <c r="N139" s="279"/>
      <c r="O139" s="279"/>
      <c r="P139" s="279"/>
      <c r="Q139" s="279"/>
      <c r="R139" s="279"/>
      <c r="S139" s="279"/>
      <c r="T139" s="280"/>
      <c r="U139" s="14"/>
      <c r="V139" s="14"/>
      <c r="W139" s="14"/>
      <c r="X139" s="14"/>
      <c r="Y139" s="14"/>
      <c r="Z139" s="14"/>
      <c r="AA139" s="14"/>
      <c r="AB139" s="14"/>
      <c r="AC139" s="14"/>
      <c r="AD139" s="14"/>
      <c r="AE139" s="14"/>
      <c r="AT139" s="281" t="s">
        <v>174</v>
      </c>
      <c r="AU139" s="281" t="s">
        <v>82</v>
      </c>
      <c r="AV139" s="14" t="s">
        <v>82</v>
      </c>
      <c r="AW139" s="14" t="s">
        <v>30</v>
      </c>
      <c r="AX139" s="14" t="s">
        <v>73</v>
      </c>
      <c r="AY139" s="281" t="s">
        <v>161</v>
      </c>
    </row>
    <row r="140" s="14" customFormat="1">
      <c r="A140" s="14"/>
      <c r="B140" s="271"/>
      <c r="C140" s="272"/>
      <c r="D140" s="256" t="s">
        <v>174</v>
      </c>
      <c r="E140" s="273" t="s">
        <v>1</v>
      </c>
      <c r="F140" s="274" t="s">
        <v>838</v>
      </c>
      <c r="G140" s="272"/>
      <c r="H140" s="275">
        <v>46.799999999999997</v>
      </c>
      <c r="I140" s="276"/>
      <c r="J140" s="272"/>
      <c r="K140" s="272"/>
      <c r="L140" s="277"/>
      <c r="M140" s="278"/>
      <c r="N140" s="279"/>
      <c r="O140" s="279"/>
      <c r="P140" s="279"/>
      <c r="Q140" s="279"/>
      <c r="R140" s="279"/>
      <c r="S140" s="279"/>
      <c r="T140" s="280"/>
      <c r="U140" s="14"/>
      <c r="V140" s="14"/>
      <c r="W140" s="14"/>
      <c r="X140" s="14"/>
      <c r="Y140" s="14"/>
      <c r="Z140" s="14"/>
      <c r="AA140" s="14"/>
      <c r="AB140" s="14"/>
      <c r="AC140" s="14"/>
      <c r="AD140" s="14"/>
      <c r="AE140" s="14"/>
      <c r="AT140" s="281" t="s">
        <v>174</v>
      </c>
      <c r="AU140" s="281" t="s">
        <v>82</v>
      </c>
      <c r="AV140" s="14" t="s">
        <v>82</v>
      </c>
      <c r="AW140" s="14" t="s">
        <v>30</v>
      </c>
      <c r="AX140" s="14" t="s">
        <v>73</v>
      </c>
      <c r="AY140" s="281" t="s">
        <v>161</v>
      </c>
    </row>
    <row r="141" s="15" customFormat="1">
      <c r="A141" s="15"/>
      <c r="B141" s="282"/>
      <c r="C141" s="283"/>
      <c r="D141" s="256" t="s">
        <v>174</v>
      </c>
      <c r="E141" s="284" t="s">
        <v>1</v>
      </c>
      <c r="F141" s="285" t="s">
        <v>180</v>
      </c>
      <c r="G141" s="283"/>
      <c r="H141" s="286">
        <v>99.382999999999996</v>
      </c>
      <c r="I141" s="287"/>
      <c r="J141" s="283"/>
      <c r="K141" s="283"/>
      <c r="L141" s="288"/>
      <c r="M141" s="289"/>
      <c r="N141" s="290"/>
      <c r="O141" s="290"/>
      <c r="P141" s="290"/>
      <c r="Q141" s="290"/>
      <c r="R141" s="290"/>
      <c r="S141" s="290"/>
      <c r="T141" s="291"/>
      <c r="U141" s="15"/>
      <c r="V141" s="15"/>
      <c r="W141" s="15"/>
      <c r="X141" s="15"/>
      <c r="Y141" s="15"/>
      <c r="Z141" s="15"/>
      <c r="AA141" s="15"/>
      <c r="AB141" s="15"/>
      <c r="AC141" s="15"/>
      <c r="AD141" s="15"/>
      <c r="AE141" s="15"/>
      <c r="AT141" s="292" t="s">
        <v>174</v>
      </c>
      <c r="AU141" s="292" t="s">
        <v>82</v>
      </c>
      <c r="AV141" s="15" t="s">
        <v>168</v>
      </c>
      <c r="AW141" s="15" t="s">
        <v>30</v>
      </c>
      <c r="AX141" s="15" t="s">
        <v>80</v>
      </c>
      <c r="AY141" s="292" t="s">
        <v>161</v>
      </c>
    </row>
    <row r="142" s="2" customFormat="1" ht="24" customHeight="1">
      <c r="A142" s="38"/>
      <c r="B142" s="39"/>
      <c r="C142" s="243" t="s">
        <v>82</v>
      </c>
      <c r="D142" s="243" t="s">
        <v>163</v>
      </c>
      <c r="E142" s="244" t="s">
        <v>181</v>
      </c>
      <c r="F142" s="245" t="s">
        <v>182</v>
      </c>
      <c r="G142" s="246" t="s">
        <v>183</v>
      </c>
      <c r="H142" s="247">
        <v>2.6499999999999999</v>
      </c>
      <c r="I142" s="248"/>
      <c r="J142" s="249">
        <f>ROUND(I142*H142,2)</f>
        <v>0</v>
      </c>
      <c r="K142" s="245" t="s">
        <v>167</v>
      </c>
      <c r="L142" s="44"/>
      <c r="M142" s="250" t="s">
        <v>1</v>
      </c>
      <c r="N142" s="251" t="s">
        <v>38</v>
      </c>
      <c r="O142" s="91"/>
      <c r="P142" s="252">
        <f>O142*H142</f>
        <v>0</v>
      </c>
      <c r="Q142" s="252">
        <v>0</v>
      </c>
      <c r="R142" s="252">
        <f>Q142*H142</f>
        <v>0</v>
      </c>
      <c r="S142" s="252">
        <v>0</v>
      </c>
      <c r="T142" s="253">
        <f>S142*H142</f>
        <v>0</v>
      </c>
      <c r="U142" s="38"/>
      <c r="V142" s="38"/>
      <c r="W142" s="38"/>
      <c r="X142" s="38"/>
      <c r="Y142" s="38"/>
      <c r="Z142" s="38"/>
      <c r="AA142" s="38"/>
      <c r="AB142" s="38"/>
      <c r="AC142" s="38"/>
      <c r="AD142" s="38"/>
      <c r="AE142" s="38"/>
      <c r="AR142" s="254" t="s">
        <v>168</v>
      </c>
      <c r="AT142" s="254" t="s">
        <v>163</v>
      </c>
      <c r="AU142" s="254" t="s">
        <v>82</v>
      </c>
      <c r="AY142" s="17" t="s">
        <v>161</v>
      </c>
      <c r="BE142" s="255">
        <f>IF(N142="základní",J142,0)</f>
        <v>0</v>
      </c>
      <c r="BF142" s="255">
        <f>IF(N142="snížená",J142,0)</f>
        <v>0</v>
      </c>
      <c r="BG142" s="255">
        <f>IF(N142="zákl. přenesená",J142,0)</f>
        <v>0</v>
      </c>
      <c r="BH142" s="255">
        <f>IF(N142="sníž. přenesená",J142,0)</f>
        <v>0</v>
      </c>
      <c r="BI142" s="255">
        <f>IF(N142="nulová",J142,0)</f>
        <v>0</v>
      </c>
      <c r="BJ142" s="17" t="s">
        <v>80</v>
      </c>
      <c r="BK142" s="255">
        <f>ROUND(I142*H142,2)</f>
        <v>0</v>
      </c>
      <c r="BL142" s="17" t="s">
        <v>168</v>
      </c>
      <c r="BM142" s="254" t="s">
        <v>839</v>
      </c>
    </row>
    <row r="143" s="2" customFormat="1">
      <c r="A143" s="38"/>
      <c r="B143" s="39"/>
      <c r="C143" s="40"/>
      <c r="D143" s="256" t="s">
        <v>170</v>
      </c>
      <c r="E143" s="40"/>
      <c r="F143" s="257" t="s">
        <v>185</v>
      </c>
      <c r="G143" s="40"/>
      <c r="H143" s="40"/>
      <c r="I143" s="154"/>
      <c r="J143" s="40"/>
      <c r="K143" s="40"/>
      <c r="L143" s="44"/>
      <c r="M143" s="258"/>
      <c r="N143" s="259"/>
      <c r="O143" s="91"/>
      <c r="P143" s="91"/>
      <c r="Q143" s="91"/>
      <c r="R143" s="91"/>
      <c r="S143" s="91"/>
      <c r="T143" s="92"/>
      <c r="U143" s="38"/>
      <c r="V143" s="38"/>
      <c r="W143" s="38"/>
      <c r="X143" s="38"/>
      <c r="Y143" s="38"/>
      <c r="Z143" s="38"/>
      <c r="AA143" s="38"/>
      <c r="AB143" s="38"/>
      <c r="AC143" s="38"/>
      <c r="AD143" s="38"/>
      <c r="AE143" s="38"/>
      <c r="AT143" s="17" t="s">
        <v>170</v>
      </c>
      <c r="AU143" s="17" t="s">
        <v>82</v>
      </c>
    </row>
    <row r="144" s="2" customFormat="1">
      <c r="A144" s="38"/>
      <c r="B144" s="39"/>
      <c r="C144" s="40"/>
      <c r="D144" s="256" t="s">
        <v>172</v>
      </c>
      <c r="E144" s="40"/>
      <c r="F144" s="260" t="s">
        <v>186</v>
      </c>
      <c r="G144" s="40"/>
      <c r="H144" s="40"/>
      <c r="I144" s="154"/>
      <c r="J144" s="40"/>
      <c r="K144" s="40"/>
      <c r="L144" s="44"/>
      <c r="M144" s="258"/>
      <c r="N144" s="259"/>
      <c r="O144" s="91"/>
      <c r="P144" s="91"/>
      <c r="Q144" s="91"/>
      <c r="R144" s="91"/>
      <c r="S144" s="91"/>
      <c r="T144" s="92"/>
      <c r="U144" s="38"/>
      <c r="V144" s="38"/>
      <c r="W144" s="38"/>
      <c r="X144" s="38"/>
      <c r="Y144" s="38"/>
      <c r="Z144" s="38"/>
      <c r="AA144" s="38"/>
      <c r="AB144" s="38"/>
      <c r="AC144" s="38"/>
      <c r="AD144" s="38"/>
      <c r="AE144" s="38"/>
      <c r="AT144" s="17" t="s">
        <v>172</v>
      </c>
      <c r="AU144" s="17" t="s">
        <v>82</v>
      </c>
    </row>
    <row r="145" s="14" customFormat="1">
      <c r="A145" s="14"/>
      <c r="B145" s="271"/>
      <c r="C145" s="272"/>
      <c r="D145" s="256" t="s">
        <v>174</v>
      </c>
      <c r="E145" s="273" t="s">
        <v>1</v>
      </c>
      <c r="F145" s="274" t="s">
        <v>840</v>
      </c>
      <c r="G145" s="272"/>
      <c r="H145" s="275">
        <v>2.6499999999999999</v>
      </c>
      <c r="I145" s="276"/>
      <c r="J145" s="272"/>
      <c r="K145" s="272"/>
      <c r="L145" s="277"/>
      <c r="M145" s="278"/>
      <c r="N145" s="279"/>
      <c r="O145" s="279"/>
      <c r="P145" s="279"/>
      <c r="Q145" s="279"/>
      <c r="R145" s="279"/>
      <c r="S145" s="279"/>
      <c r="T145" s="280"/>
      <c r="U145" s="14"/>
      <c r="V145" s="14"/>
      <c r="W145" s="14"/>
      <c r="X145" s="14"/>
      <c r="Y145" s="14"/>
      <c r="Z145" s="14"/>
      <c r="AA145" s="14"/>
      <c r="AB145" s="14"/>
      <c r="AC145" s="14"/>
      <c r="AD145" s="14"/>
      <c r="AE145" s="14"/>
      <c r="AT145" s="281" t="s">
        <v>174</v>
      </c>
      <c r="AU145" s="281" t="s">
        <v>82</v>
      </c>
      <c r="AV145" s="14" t="s">
        <v>82</v>
      </c>
      <c r="AW145" s="14" t="s">
        <v>30</v>
      </c>
      <c r="AX145" s="14" t="s">
        <v>80</v>
      </c>
      <c r="AY145" s="281" t="s">
        <v>161</v>
      </c>
    </row>
    <row r="146" s="2" customFormat="1" ht="24" customHeight="1">
      <c r="A146" s="38"/>
      <c r="B146" s="39"/>
      <c r="C146" s="243" t="s">
        <v>188</v>
      </c>
      <c r="D146" s="243" t="s">
        <v>163</v>
      </c>
      <c r="E146" s="244" t="s">
        <v>197</v>
      </c>
      <c r="F146" s="245" t="s">
        <v>198</v>
      </c>
      <c r="G146" s="246" t="s">
        <v>191</v>
      </c>
      <c r="H146" s="247">
        <v>30</v>
      </c>
      <c r="I146" s="248"/>
      <c r="J146" s="249">
        <f>ROUND(I146*H146,2)</f>
        <v>0</v>
      </c>
      <c r="K146" s="245" t="s">
        <v>167</v>
      </c>
      <c r="L146" s="44"/>
      <c r="M146" s="250" t="s">
        <v>1</v>
      </c>
      <c r="N146" s="251" t="s">
        <v>38</v>
      </c>
      <c r="O146" s="91"/>
      <c r="P146" s="252">
        <f>O146*H146</f>
        <v>0</v>
      </c>
      <c r="Q146" s="252">
        <v>0.036904300000000001</v>
      </c>
      <c r="R146" s="252">
        <f>Q146*H146</f>
        <v>1.107129</v>
      </c>
      <c r="S146" s="252">
        <v>0</v>
      </c>
      <c r="T146" s="253">
        <f>S146*H146</f>
        <v>0</v>
      </c>
      <c r="U146" s="38"/>
      <c r="V146" s="38"/>
      <c r="W146" s="38"/>
      <c r="X146" s="38"/>
      <c r="Y146" s="38"/>
      <c r="Z146" s="38"/>
      <c r="AA146" s="38"/>
      <c r="AB146" s="38"/>
      <c r="AC146" s="38"/>
      <c r="AD146" s="38"/>
      <c r="AE146" s="38"/>
      <c r="AR146" s="254" t="s">
        <v>168</v>
      </c>
      <c r="AT146" s="254" t="s">
        <v>163</v>
      </c>
      <c r="AU146" s="254" t="s">
        <v>82</v>
      </c>
      <c r="AY146" s="17" t="s">
        <v>161</v>
      </c>
      <c r="BE146" s="255">
        <f>IF(N146="základní",J146,0)</f>
        <v>0</v>
      </c>
      <c r="BF146" s="255">
        <f>IF(N146="snížená",J146,0)</f>
        <v>0</v>
      </c>
      <c r="BG146" s="255">
        <f>IF(N146="zákl. přenesená",J146,0)</f>
        <v>0</v>
      </c>
      <c r="BH146" s="255">
        <f>IF(N146="sníž. přenesená",J146,0)</f>
        <v>0</v>
      </c>
      <c r="BI146" s="255">
        <f>IF(N146="nulová",J146,0)</f>
        <v>0</v>
      </c>
      <c r="BJ146" s="17" t="s">
        <v>80</v>
      </c>
      <c r="BK146" s="255">
        <f>ROUND(I146*H146,2)</f>
        <v>0</v>
      </c>
      <c r="BL146" s="17" t="s">
        <v>168</v>
      </c>
      <c r="BM146" s="254" t="s">
        <v>841</v>
      </c>
    </row>
    <row r="147" s="2" customFormat="1">
      <c r="A147" s="38"/>
      <c r="B147" s="39"/>
      <c r="C147" s="40"/>
      <c r="D147" s="256" t="s">
        <v>170</v>
      </c>
      <c r="E147" s="40"/>
      <c r="F147" s="257" t="s">
        <v>200</v>
      </c>
      <c r="G147" s="40"/>
      <c r="H147" s="40"/>
      <c r="I147" s="154"/>
      <c r="J147" s="40"/>
      <c r="K147" s="40"/>
      <c r="L147" s="44"/>
      <c r="M147" s="258"/>
      <c r="N147" s="259"/>
      <c r="O147" s="91"/>
      <c r="P147" s="91"/>
      <c r="Q147" s="91"/>
      <c r="R147" s="91"/>
      <c r="S147" s="91"/>
      <c r="T147" s="92"/>
      <c r="U147" s="38"/>
      <c r="V147" s="38"/>
      <c r="W147" s="38"/>
      <c r="X147" s="38"/>
      <c r="Y147" s="38"/>
      <c r="Z147" s="38"/>
      <c r="AA147" s="38"/>
      <c r="AB147" s="38"/>
      <c r="AC147" s="38"/>
      <c r="AD147" s="38"/>
      <c r="AE147" s="38"/>
      <c r="AT147" s="17" t="s">
        <v>170</v>
      </c>
      <c r="AU147" s="17" t="s">
        <v>82</v>
      </c>
    </row>
    <row r="148" s="2" customFormat="1">
      <c r="A148" s="38"/>
      <c r="B148" s="39"/>
      <c r="C148" s="40"/>
      <c r="D148" s="256" t="s">
        <v>172</v>
      </c>
      <c r="E148" s="40"/>
      <c r="F148" s="260" t="s">
        <v>201</v>
      </c>
      <c r="G148" s="40"/>
      <c r="H148" s="40"/>
      <c r="I148" s="154"/>
      <c r="J148" s="40"/>
      <c r="K148" s="40"/>
      <c r="L148" s="44"/>
      <c r="M148" s="258"/>
      <c r="N148" s="259"/>
      <c r="O148" s="91"/>
      <c r="P148" s="91"/>
      <c r="Q148" s="91"/>
      <c r="R148" s="91"/>
      <c r="S148" s="91"/>
      <c r="T148" s="92"/>
      <c r="U148" s="38"/>
      <c r="V148" s="38"/>
      <c r="W148" s="38"/>
      <c r="X148" s="38"/>
      <c r="Y148" s="38"/>
      <c r="Z148" s="38"/>
      <c r="AA148" s="38"/>
      <c r="AB148" s="38"/>
      <c r="AC148" s="38"/>
      <c r="AD148" s="38"/>
      <c r="AE148" s="38"/>
      <c r="AT148" s="17" t="s">
        <v>172</v>
      </c>
      <c r="AU148" s="17" t="s">
        <v>82</v>
      </c>
    </row>
    <row r="149" s="2" customFormat="1">
      <c r="A149" s="38"/>
      <c r="B149" s="39"/>
      <c r="C149" s="40"/>
      <c r="D149" s="256" t="s">
        <v>195</v>
      </c>
      <c r="E149" s="40"/>
      <c r="F149" s="260" t="s">
        <v>842</v>
      </c>
      <c r="G149" s="40"/>
      <c r="H149" s="40"/>
      <c r="I149" s="154"/>
      <c r="J149" s="40"/>
      <c r="K149" s="40"/>
      <c r="L149" s="44"/>
      <c r="M149" s="258"/>
      <c r="N149" s="259"/>
      <c r="O149" s="91"/>
      <c r="P149" s="91"/>
      <c r="Q149" s="91"/>
      <c r="R149" s="91"/>
      <c r="S149" s="91"/>
      <c r="T149" s="92"/>
      <c r="U149" s="38"/>
      <c r="V149" s="38"/>
      <c r="W149" s="38"/>
      <c r="X149" s="38"/>
      <c r="Y149" s="38"/>
      <c r="Z149" s="38"/>
      <c r="AA149" s="38"/>
      <c r="AB149" s="38"/>
      <c r="AC149" s="38"/>
      <c r="AD149" s="38"/>
      <c r="AE149" s="38"/>
      <c r="AT149" s="17" t="s">
        <v>195</v>
      </c>
      <c r="AU149" s="17" t="s">
        <v>82</v>
      </c>
    </row>
    <row r="150" s="14" customFormat="1">
      <c r="A150" s="14"/>
      <c r="B150" s="271"/>
      <c r="C150" s="272"/>
      <c r="D150" s="256" t="s">
        <v>174</v>
      </c>
      <c r="E150" s="273" t="s">
        <v>1</v>
      </c>
      <c r="F150" s="274" t="s">
        <v>843</v>
      </c>
      <c r="G150" s="272"/>
      <c r="H150" s="275">
        <v>30</v>
      </c>
      <c r="I150" s="276"/>
      <c r="J150" s="272"/>
      <c r="K150" s="272"/>
      <c r="L150" s="277"/>
      <c r="M150" s="278"/>
      <c r="N150" s="279"/>
      <c r="O150" s="279"/>
      <c r="P150" s="279"/>
      <c r="Q150" s="279"/>
      <c r="R150" s="279"/>
      <c r="S150" s="279"/>
      <c r="T150" s="280"/>
      <c r="U150" s="14"/>
      <c r="V150" s="14"/>
      <c r="W150" s="14"/>
      <c r="X150" s="14"/>
      <c r="Y150" s="14"/>
      <c r="Z150" s="14"/>
      <c r="AA150" s="14"/>
      <c r="AB150" s="14"/>
      <c r="AC150" s="14"/>
      <c r="AD150" s="14"/>
      <c r="AE150" s="14"/>
      <c r="AT150" s="281" t="s">
        <v>174</v>
      </c>
      <c r="AU150" s="281" t="s">
        <v>82</v>
      </c>
      <c r="AV150" s="14" t="s">
        <v>82</v>
      </c>
      <c r="AW150" s="14" t="s">
        <v>30</v>
      </c>
      <c r="AX150" s="14" t="s">
        <v>80</v>
      </c>
      <c r="AY150" s="281" t="s">
        <v>161</v>
      </c>
    </row>
    <row r="151" s="2" customFormat="1" ht="16.5" customHeight="1">
      <c r="A151" s="38"/>
      <c r="B151" s="39"/>
      <c r="C151" s="243" t="s">
        <v>168</v>
      </c>
      <c r="D151" s="243" t="s">
        <v>163</v>
      </c>
      <c r="E151" s="244" t="s">
        <v>204</v>
      </c>
      <c r="F151" s="245" t="s">
        <v>205</v>
      </c>
      <c r="G151" s="246" t="s">
        <v>183</v>
      </c>
      <c r="H151" s="247">
        <v>9.9380000000000006</v>
      </c>
      <c r="I151" s="248"/>
      <c r="J151" s="249">
        <f>ROUND(I151*H151,2)</f>
        <v>0</v>
      </c>
      <c r="K151" s="245" t="s">
        <v>167</v>
      </c>
      <c r="L151" s="44"/>
      <c r="M151" s="250" t="s">
        <v>1</v>
      </c>
      <c r="N151" s="251" t="s">
        <v>38</v>
      </c>
      <c r="O151" s="91"/>
      <c r="P151" s="252">
        <f>O151*H151</f>
        <v>0</v>
      </c>
      <c r="Q151" s="252">
        <v>0</v>
      </c>
      <c r="R151" s="252">
        <f>Q151*H151</f>
        <v>0</v>
      </c>
      <c r="S151" s="252">
        <v>0</v>
      </c>
      <c r="T151" s="253">
        <f>S151*H151</f>
        <v>0</v>
      </c>
      <c r="U151" s="38"/>
      <c r="V151" s="38"/>
      <c r="W151" s="38"/>
      <c r="X151" s="38"/>
      <c r="Y151" s="38"/>
      <c r="Z151" s="38"/>
      <c r="AA151" s="38"/>
      <c r="AB151" s="38"/>
      <c r="AC151" s="38"/>
      <c r="AD151" s="38"/>
      <c r="AE151" s="38"/>
      <c r="AR151" s="254" t="s">
        <v>168</v>
      </c>
      <c r="AT151" s="254" t="s">
        <v>163</v>
      </c>
      <c r="AU151" s="254" t="s">
        <v>82</v>
      </c>
      <c r="AY151" s="17" t="s">
        <v>161</v>
      </c>
      <c r="BE151" s="255">
        <f>IF(N151="základní",J151,0)</f>
        <v>0</v>
      </c>
      <c r="BF151" s="255">
        <f>IF(N151="snížená",J151,0)</f>
        <v>0</v>
      </c>
      <c r="BG151" s="255">
        <f>IF(N151="zákl. přenesená",J151,0)</f>
        <v>0</v>
      </c>
      <c r="BH151" s="255">
        <f>IF(N151="sníž. přenesená",J151,0)</f>
        <v>0</v>
      </c>
      <c r="BI151" s="255">
        <f>IF(N151="nulová",J151,0)</f>
        <v>0</v>
      </c>
      <c r="BJ151" s="17" t="s">
        <v>80</v>
      </c>
      <c r="BK151" s="255">
        <f>ROUND(I151*H151,2)</f>
        <v>0</v>
      </c>
      <c r="BL151" s="17" t="s">
        <v>168</v>
      </c>
      <c r="BM151" s="254" t="s">
        <v>844</v>
      </c>
    </row>
    <row r="152" s="2" customFormat="1">
      <c r="A152" s="38"/>
      <c r="B152" s="39"/>
      <c r="C152" s="40"/>
      <c r="D152" s="256" t="s">
        <v>170</v>
      </c>
      <c r="E152" s="40"/>
      <c r="F152" s="257" t="s">
        <v>207</v>
      </c>
      <c r="G152" s="40"/>
      <c r="H152" s="40"/>
      <c r="I152" s="154"/>
      <c r="J152" s="40"/>
      <c r="K152" s="40"/>
      <c r="L152" s="44"/>
      <c r="M152" s="258"/>
      <c r="N152" s="259"/>
      <c r="O152" s="91"/>
      <c r="P152" s="91"/>
      <c r="Q152" s="91"/>
      <c r="R152" s="91"/>
      <c r="S152" s="91"/>
      <c r="T152" s="92"/>
      <c r="U152" s="38"/>
      <c r="V152" s="38"/>
      <c r="W152" s="38"/>
      <c r="X152" s="38"/>
      <c r="Y152" s="38"/>
      <c r="Z152" s="38"/>
      <c r="AA152" s="38"/>
      <c r="AB152" s="38"/>
      <c r="AC152" s="38"/>
      <c r="AD152" s="38"/>
      <c r="AE152" s="38"/>
      <c r="AT152" s="17" t="s">
        <v>170</v>
      </c>
      <c r="AU152" s="17" t="s">
        <v>82</v>
      </c>
    </row>
    <row r="153" s="2" customFormat="1">
      <c r="A153" s="38"/>
      <c r="B153" s="39"/>
      <c r="C153" s="40"/>
      <c r="D153" s="256" t="s">
        <v>172</v>
      </c>
      <c r="E153" s="40"/>
      <c r="F153" s="260" t="s">
        <v>208</v>
      </c>
      <c r="G153" s="40"/>
      <c r="H153" s="40"/>
      <c r="I153" s="154"/>
      <c r="J153" s="40"/>
      <c r="K153" s="40"/>
      <c r="L153" s="44"/>
      <c r="M153" s="258"/>
      <c r="N153" s="259"/>
      <c r="O153" s="91"/>
      <c r="P153" s="91"/>
      <c r="Q153" s="91"/>
      <c r="R153" s="91"/>
      <c r="S153" s="91"/>
      <c r="T153" s="92"/>
      <c r="U153" s="38"/>
      <c r="V153" s="38"/>
      <c r="W153" s="38"/>
      <c r="X153" s="38"/>
      <c r="Y153" s="38"/>
      <c r="Z153" s="38"/>
      <c r="AA153" s="38"/>
      <c r="AB153" s="38"/>
      <c r="AC153" s="38"/>
      <c r="AD153" s="38"/>
      <c r="AE153" s="38"/>
      <c r="AT153" s="17" t="s">
        <v>172</v>
      </c>
      <c r="AU153" s="17" t="s">
        <v>82</v>
      </c>
    </row>
    <row r="154" s="14" customFormat="1">
      <c r="A154" s="14"/>
      <c r="B154" s="271"/>
      <c r="C154" s="272"/>
      <c r="D154" s="256" t="s">
        <v>174</v>
      </c>
      <c r="E154" s="273" t="s">
        <v>1</v>
      </c>
      <c r="F154" s="274" t="s">
        <v>209</v>
      </c>
      <c r="G154" s="272"/>
      <c r="H154" s="275">
        <v>5.258</v>
      </c>
      <c r="I154" s="276"/>
      <c r="J154" s="272"/>
      <c r="K154" s="272"/>
      <c r="L154" s="277"/>
      <c r="M154" s="278"/>
      <c r="N154" s="279"/>
      <c r="O154" s="279"/>
      <c r="P154" s="279"/>
      <c r="Q154" s="279"/>
      <c r="R154" s="279"/>
      <c r="S154" s="279"/>
      <c r="T154" s="280"/>
      <c r="U154" s="14"/>
      <c r="V154" s="14"/>
      <c r="W154" s="14"/>
      <c r="X154" s="14"/>
      <c r="Y154" s="14"/>
      <c r="Z154" s="14"/>
      <c r="AA154" s="14"/>
      <c r="AB154" s="14"/>
      <c r="AC154" s="14"/>
      <c r="AD154" s="14"/>
      <c r="AE154" s="14"/>
      <c r="AT154" s="281" t="s">
        <v>174</v>
      </c>
      <c r="AU154" s="281" t="s">
        <v>82</v>
      </c>
      <c r="AV154" s="14" t="s">
        <v>82</v>
      </c>
      <c r="AW154" s="14" t="s">
        <v>30</v>
      </c>
      <c r="AX154" s="14" t="s">
        <v>73</v>
      </c>
      <c r="AY154" s="281" t="s">
        <v>161</v>
      </c>
    </row>
    <row r="155" s="14" customFormat="1">
      <c r="A155" s="14"/>
      <c r="B155" s="271"/>
      <c r="C155" s="272"/>
      <c r="D155" s="256" t="s">
        <v>174</v>
      </c>
      <c r="E155" s="273" t="s">
        <v>1</v>
      </c>
      <c r="F155" s="274" t="s">
        <v>210</v>
      </c>
      <c r="G155" s="272"/>
      <c r="H155" s="275">
        <v>4.6799999999999997</v>
      </c>
      <c r="I155" s="276"/>
      <c r="J155" s="272"/>
      <c r="K155" s="272"/>
      <c r="L155" s="277"/>
      <c r="M155" s="278"/>
      <c r="N155" s="279"/>
      <c r="O155" s="279"/>
      <c r="P155" s="279"/>
      <c r="Q155" s="279"/>
      <c r="R155" s="279"/>
      <c r="S155" s="279"/>
      <c r="T155" s="280"/>
      <c r="U155" s="14"/>
      <c r="V155" s="14"/>
      <c r="W155" s="14"/>
      <c r="X155" s="14"/>
      <c r="Y155" s="14"/>
      <c r="Z155" s="14"/>
      <c r="AA155" s="14"/>
      <c r="AB155" s="14"/>
      <c r="AC155" s="14"/>
      <c r="AD155" s="14"/>
      <c r="AE155" s="14"/>
      <c r="AT155" s="281" t="s">
        <v>174</v>
      </c>
      <c r="AU155" s="281" t="s">
        <v>82</v>
      </c>
      <c r="AV155" s="14" t="s">
        <v>82</v>
      </c>
      <c r="AW155" s="14" t="s">
        <v>30</v>
      </c>
      <c r="AX155" s="14" t="s">
        <v>73</v>
      </c>
      <c r="AY155" s="281" t="s">
        <v>161</v>
      </c>
    </row>
    <row r="156" s="15" customFormat="1">
      <c r="A156" s="15"/>
      <c r="B156" s="282"/>
      <c r="C156" s="283"/>
      <c r="D156" s="256" t="s">
        <v>174</v>
      </c>
      <c r="E156" s="284" t="s">
        <v>1</v>
      </c>
      <c r="F156" s="285" t="s">
        <v>180</v>
      </c>
      <c r="G156" s="283"/>
      <c r="H156" s="286">
        <v>9.9380000000000006</v>
      </c>
      <c r="I156" s="287"/>
      <c r="J156" s="283"/>
      <c r="K156" s="283"/>
      <c r="L156" s="288"/>
      <c r="M156" s="289"/>
      <c r="N156" s="290"/>
      <c r="O156" s="290"/>
      <c r="P156" s="290"/>
      <c r="Q156" s="290"/>
      <c r="R156" s="290"/>
      <c r="S156" s="290"/>
      <c r="T156" s="291"/>
      <c r="U156" s="15"/>
      <c r="V156" s="15"/>
      <c r="W156" s="15"/>
      <c r="X156" s="15"/>
      <c r="Y156" s="15"/>
      <c r="Z156" s="15"/>
      <c r="AA156" s="15"/>
      <c r="AB156" s="15"/>
      <c r="AC156" s="15"/>
      <c r="AD156" s="15"/>
      <c r="AE156" s="15"/>
      <c r="AT156" s="292" t="s">
        <v>174</v>
      </c>
      <c r="AU156" s="292" t="s">
        <v>82</v>
      </c>
      <c r="AV156" s="15" t="s">
        <v>168</v>
      </c>
      <c r="AW156" s="15" t="s">
        <v>30</v>
      </c>
      <c r="AX156" s="15" t="s">
        <v>80</v>
      </c>
      <c r="AY156" s="292" t="s">
        <v>161</v>
      </c>
    </row>
    <row r="157" s="2" customFormat="1" ht="24" customHeight="1">
      <c r="A157" s="38"/>
      <c r="B157" s="39"/>
      <c r="C157" s="243" t="s">
        <v>203</v>
      </c>
      <c r="D157" s="243" t="s">
        <v>163</v>
      </c>
      <c r="E157" s="244" t="s">
        <v>845</v>
      </c>
      <c r="F157" s="245" t="s">
        <v>846</v>
      </c>
      <c r="G157" s="246" t="s">
        <v>183</v>
      </c>
      <c r="H157" s="247">
        <v>164.106</v>
      </c>
      <c r="I157" s="248"/>
      <c r="J157" s="249">
        <f>ROUND(I157*H157,2)</f>
        <v>0</v>
      </c>
      <c r="K157" s="245" t="s">
        <v>167</v>
      </c>
      <c r="L157" s="44"/>
      <c r="M157" s="250" t="s">
        <v>1</v>
      </c>
      <c r="N157" s="251" t="s">
        <v>38</v>
      </c>
      <c r="O157" s="91"/>
      <c r="P157" s="252">
        <f>O157*H157</f>
        <v>0</v>
      </c>
      <c r="Q157" s="252">
        <v>0</v>
      </c>
      <c r="R157" s="252">
        <f>Q157*H157</f>
        <v>0</v>
      </c>
      <c r="S157" s="252">
        <v>0</v>
      </c>
      <c r="T157" s="253">
        <f>S157*H157</f>
        <v>0</v>
      </c>
      <c r="U157" s="38"/>
      <c r="V157" s="38"/>
      <c r="W157" s="38"/>
      <c r="X157" s="38"/>
      <c r="Y157" s="38"/>
      <c r="Z157" s="38"/>
      <c r="AA157" s="38"/>
      <c r="AB157" s="38"/>
      <c r="AC157" s="38"/>
      <c r="AD157" s="38"/>
      <c r="AE157" s="38"/>
      <c r="AR157" s="254" t="s">
        <v>168</v>
      </c>
      <c r="AT157" s="254" t="s">
        <v>163</v>
      </c>
      <c r="AU157" s="254" t="s">
        <v>82</v>
      </c>
      <c r="AY157" s="17" t="s">
        <v>161</v>
      </c>
      <c r="BE157" s="255">
        <f>IF(N157="základní",J157,0)</f>
        <v>0</v>
      </c>
      <c r="BF157" s="255">
        <f>IF(N157="snížená",J157,0)</f>
        <v>0</v>
      </c>
      <c r="BG157" s="255">
        <f>IF(N157="zákl. přenesená",J157,0)</f>
        <v>0</v>
      </c>
      <c r="BH157" s="255">
        <f>IF(N157="sníž. přenesená",J157,0)</f>
        <v>0</v>
      </c>
      <c r="BI157" s="255">
        <f>IF(N157="nulová",J157,0)</f>
        <v>0</v>
      </c>
      <c r="BJ157" s="17" t="s">
        <v>80</v>
      </c>
      <c r="BK157" s="255">
        <f>ROUND(I157*H157,2)</f>
        <v>0</v>
      </c>
      <c r="BL157" s="17" t="s">
        <v>168</v>
      </c>
      <c r="BM157" s="254" t="s">
        <v>847</v>
      </c>
    </row>
    <row r="158" s="2" customFormat="1">
      <c r="A158" s="38"/>
      <c r="B158" s="39"/>
      <c r="C158" s="40"/>
      <c r="D158" s="256" t="s">
        <v>170</v>
      </c>
      <c r="E158" s="40"/>
      <c r="F158" s="257" t="s">
        <v>848</v>
      </c>
      <c r="G158" s="40"/>
      <c r="H158" s="40"/>
      <c r="I158" s="154"/>
      <c r="J158" s="40"/>
      <c r="K158" s="40"/>
      <c r="L158" s="44"/>
      <c r="M158" s="258"/>
      <c r="N158" s="259"/>
      <c r="O158" s="91"/>
      <c r="P158" s="91"/>
      <c r="Q158" s="91"/>
      <c r="R158" s="91"/>
      <c r="S158" s="91"/>
      <c r="T158" s="92"/>
      <c r="U158" s="38"/>
      <c r="V158" s="38"/>
      <c r="W158" s="38"/>
      <c r="X158" s="38"/>
      <c r="Y158" s="38"/>
      <c r="Z158" s="38"/>
      <c r="AA158" s="38"/>
      <c r="AB158" s="38"/>
      <c r="AC158" s="38"/>
      <c r="AD158" s="38"/>
      <c r="AE158" s="38"/>
      <c r="AT158" s="17" t="s">
        <v>170</v>
      </c>
      <c r="AU158" s="17" t="s">
        <v>82</v>
      </c>
    </row>
    <row r="159" s="2" customFormat="1">
      <c r="A159" s="38"/>
      <c r="B159" s="39"/>
      <c r="C159" s="40"/>
      <c r="D159" s="256" t="s">
        <v>172</v>
      </c>
      <c r="E159" s="40"/>
      <c r="F159" s="260" t="s">
        <v>849</v>
      </c>
      <c r="G159" s="40"/>
      <c r="H159" s="40"/>
      <c r="I159" s="154"/>
      <c r="J159" s="40"/>
      <c r="K159" s="40"/>
      <c r="L159" s="44"/>
      <c r="M159" s="258"/>
      <c r="N159" s="259"/>
      <c r="O159" s="91"/>
      <c r="P159" s="91"/>
      <c r="Q159" s="91"/>
      <c r="R159" s="91"/>
      <c r="S159" s="91"/>
      <c r="T159" s="92"/>
      <c r="U159" s="38"/>
      <c r="V159" s="38"/>
      <c r="W159" s="38"/>
      <c r="X159" s="38"/>
      <c r="Y159" s="38"/>
      <c r="Z159" s="38"/>
      <c r="AA159" s="38"/>
      <c r="AB159" s="38"/>
      <c r="AC159" s="38"/>
      <c r="AD159" s="38"/>
      <c r="AE159" s="38"/>
      <c r="AT159" s="17" t="s">
        <v>172</v>
      </c>
      <c r="AU159" s="17" t="s">
        <v>82</v>
      </c>
    </row>
    <row r="160" s="14" customFormat="1">
      <c r="A160" s="14"/>
      <c r="B160" s="271"/>
      <c r="C160" s="272"/>
      <c r="D160" s="256" t="s">
        <v>174</v>
      </c>
      <c r="E160" s="273" t="s">
        <v>1</v>
      </c>
      <c r="F160" s="274" t="s">
        <v>850</v>
      </c>
      <c r="G160" s="272"/>
      <c r="H160" s="275">
        <v>38.25</v>
      </c>
      <c r="I160" s="276"/>
      <c r="J160" s="272"/>
      <c r="K160" s="272"/>
      <c r="L160" s="277"/>
      <c r="M160" s="278"/>
      <c r="N160" s="279"/>
      <c r="O160" s="279"/>
      <c r="P160" s="279"/>
      <c r="Q160" s="279"/>
      <c r="R160" s="279"/>
      <c r="S160" s="279"/>
      <c r="T160" s="280"/>
      <c r="U160" s="14"/>
      <c r="V160" s="14"/>
      <c r="W160" s="14"/>
      <c r="X160" s="14"/>
      <c r="Y160" s="14"/>
      <c r="Z160" s="14"/>
      <c r="AA160" s="14"/>
      <c r="AB160" s="14"/>
      <c r="AC160" s="14"/>
      <c r="AD160" s="14"/>
      <c r="AE160" s="14"/>
      <c r="AT160" s="281" t="s">
        <v>174</v>
      </c>
      <c r="AU160" s="281" t="s">
        <v>82</v>
      </c>
      <c r="AV160" s="14" t="s">
        <v>82</v>
      </c>
      <c r="AW160" s="14" t="s">
        <v>30</v>
      </c>
      <c r="AX160" s="14" t="s">
        <v>73</v>
      </c>
      <c r="AY160" s="281" t="s">
        <v>161</v>
      </c>
    </row>
    <row r="161" s="14" customFormat="1">
      <c r="A161" s="14"/>
      <c r="B161" s="271"/>
      <c r="C161" s="272"/>
      <c r="D161" s="256" t="s">
        <v>174</v>
      </c>
      <c r="E161" s="273" t="s">
        <v>1</v>
      </c>
      <c r="F161" s="274" t="s">
        <v>851</v>
      </c>
      <c r="G161" s="272"/>
      <c r="H161" s="275">
        <v>125.856</v>
      </c>
      <c r="I161" s="276"/>
      <c r="J161" s="272"/>
      <c r="K161" s="272"/>
      <c r="L161" s="277"/>
      <c r="M161" s="278"/>
      <c r="N161" s="279"/>
      <c r="O161" s="279"/>
      <c r="P161" s="279"/>
      <c r="Q161" s="279"/>
      <c r="R161" s="279"/>
      <c r="S161" s="279"/>
      <c r="T161" s="280"/>
      <c r="U161" s="14"/>
      <c r="V161" s="14"/>
      <c r="W161" s="14"/>
      <c r="X161" s="14"/>
      <c r="Y161" s="14"/>
      <c r="Z161" s="14"/>
      <c r="AA161" s="14"/>
      <c r="AB161" s="14"/>
      <c r="AC161" s="14"/>
      <c r="AD161" s="14"/>
      <c r="AE161" s="14"/>
      <c r="AT161" s="281" t="s">
        <v>174</v>
      </c>
      <c r="AU161" s="281" t="s">
        <v>82</v>
      </c>
      <c r="AV161" s="14" t="s">
        <v>82</v>
      </c>
      <c r="AW161" s="14" t="s">
        <v>30</v>
      </c>
      <c r="AX161" s="14" t="s">
        <v>73</v>
      </c>
      <c r="AY161" s="281" t="s">
        <v>161</v>
      </c>
    </row>
    <row r="162" s="15" customFormat="1">
      <c r="A162" s="15"/>
      <c r="B162" s="282"/>
      <c r="C162" s="283"/>
      <c r="D162" s="256" t="s">
        <v>174</v>
      </c>
      <c r="E162" s="284" t="s">
        <v>1</v>
      </c>
      <c r="F162" s="285" t="s">
        <v>180</v>
      </c>
      <c r="G162" s="283"/>
      <c r="H162" s="286">
        <v>164.106</v>
      </c>
      <c r="I162" s="287"/>
      <c r="J162" s="283"/>
      <c r="K162" s="283"/>
      <c r="L162" s="288"/>
      <c r="M162" s="289"/>
      <c r="N162" s="290"/>
      <c r="O162" s="290"/>
      <c r="P162" s="290"/>
      <c r="Q162" s="290"/>
      <c r="R162" s="290"/>
      <c r="S162" s="290"/>
      <c r="T162" s="291"/>
      <c r="U162" s="15"/>
      <c r="V162" s="15"/>
      <c r="W162" s="15"/>
      <c r="X162" s="15"/>
      <c r="Y162" s="15"/>
      <c r="Z162" s="15"/>
      <c r="AA162" s="15"/>
      <c r="AB162" s="15"/>
      <c r="AC162" s="15"/>
      <c r="AD162" s="15"/>
      <c r="AE162" s="15"/>
      <c r="AT162" s="292" t="s">
        <v>174</v>
      </c>
      <c r="AU162" s="292" t="s">
        <v>82</v>
      </c>
      <c r="AV162" s="15" t="s">
        <v>168</v>
      </c>
      <c r="AW162" s="15" t="s">
        <v>30</v>
      </c>
      <c r="AX162" s="15" t="s">
        <v>80</v>
      </c>
      <c r="AY162" s="292" t="s">
        <v>161</v>
      </c>
    </row>
    <row r="163" s="2" customFormat="1" ht="24" customHeight="1">
      <c r="A163" s="38"/>
      <c r="B163" s="39"/>
      <c r="C163" s="243" t="s">
        <v>211</v>
      </c>
      <c r="D163" s="243" t="s">
        <v>163</v>
      </c>
      <c r="E163" s="244" t="s">
        <v>852</v>
      </c>
      <c r="F163" s="245" t="s">
        <v>853</v>
      </c>
      <c r="G163" s="246" t="s">
        <v>183</v>
      </c>
      <c r="H163" s="247">
        <v>82.052999999999997</v>
      </c>
      <c r="I163" s="248"/>
      <c r="J163" s="249">
        <f>ROUND(I163*H163,2)</f>
        <v>0</v>
      </c>
      <c r="K163" s="245" t="s">
        <v>167</v>
      </c>
      <c r="L163" s="44"/>
      <c r="M163" s="250" t="s">
        <v>1</v>
      </c>
      <c r="N163" s="251" t="s">
        <v>38</v>
      </c>
      <c r="O163" s="91"/>
      <c r="P163" s="252">
        <f>O163*H163</f>
        <v>0</v>
      </c>
      <c r="Q163" s="252">
        <v>0</v>
      </c>
      <c r="R163" s="252">
        <f>Q163*H163</f>
        <v>0</v>
      </c>
      <c r="S163" s="252">
        <v>0</v>
      </c>
      <c r="T163" s="253">
        <f>S163*H163</f>
        <v>0</v>
      </c>
      <c r="U163" s="38"/>
      <c r="V163" s="38"/>
      <c r="W163" s="38"/>
      <c r="X163" s="38"/>
      <c r="Y163" s="38"/>
      <c r="Z163" s="38"/>
      <c r="AA163" s="38"/>
      <c r="AB163" s="38"/>
      <c r="AC163" s="38"/>
      <c r="AD163" s="38"/>
      <c r="AE163" s="38"/>
      <c r="AR163" s="254" t="s">
        <v>168</v>
      </c>
      <c r="AT163" s="254" t="s">
        <v>163</v>
      </c>
      <c r="AU163" s="254" t="s">
        <v>82</v>
      </c>
      <c r="AY163" s="17" t="s">
        <v>161</v>
      </c>
      <c r="BE163" s="255">
        <f>IF(N163="základní",J163,0)</f>
        <v>0</v>
      </c>
      <c r="BF163" s="255">
        <f>IF(N163="snížená",J163,0)</f>
        <v>0</v>
      </c>
      <c r="BG163" s="255">
        <f>IF(N163="zákl. přenesená",J163,0)</f>
        <v>0</v>
      </c>
      <c r="BH163" s="255">
        <f>IF(N163="sníž. přenesená",J163,0)</f>
        <v>0</v>
      </c>
      <c r="BI163" s="255">
        <f>IF(N163="nulová",J163,0)</f>
        <v>0</v>
      </c>
      <c r="BJ163" s="17" t="s">
        <v>80</v>
      </c>
      <c r="BK163" s="255">
        <f>ROUND(I163*H163,2)</f>
        <v>0</v>
      </c>
      <c r="BL163" s="17" t="s">
        <v>168</v>
      </c>
      <c r="BM163" s="254" t="s">
        <v>854</v>
      </c>
    </row>
    <row r="164" s="2" customFormat="1">
      <c r="A164" s="38"/>
      <c r="B164" s="39"/>
      <c r="C164" s="40"/>
      <c r="D164" s="256" t="s">
        <v>170</v>
      </c>
      <c r="E164" s="40"/>
      <c r="F164" s="257" t="s">
        <v>855</v>
      </c>
      <c r="G164" s="40"/>
      <c r="H164" s="40"/>
      <c r="I164" s="154"/>
      <c r="J164" s="40"/>
      <c r="K164" s="40"/>
      <c r="L164" s="44"/>
      <c r="M164" s="258"/>
      <c r="N164" s="259"/>
      <c r="O164" s="91"/>
      <c r="P164" s="91"/>
      <c r="Q164" s="91"/>
      <c r="R164" s="91"/>
      <c r="S164" s="91"/>
      <c r="T164" s="92"/>
      <c r="U164" s="38"/>
      <c r="V164" s="38"/>
      <c r="W164" s="38"/>
      <c r="X164" s="38"/>
      <c r="Y164" s="38"/>
      <c r="Z164" s="38"/>
      <c r="AA164" s="38"/>
      <c r="AB164" s="38"/>
      <c r="AC164" s="38"/>
      <c r="AD164" s="38"/>
      <c r="AE164" s="38"/>
      <c r="AT164" s="17" t="s">
        <v>170</v>
      </c>
      <c r="AU164" s="17" t="s">
        <v>82</v>
      </c>
    </row>
    <row r="165" s="2" customFormat="1">
      <c r="A165" s="38"/>
      <c r="B165" s="39"/>
      <c r="C165" s="40"/>
      <c r="D165" s="256" t="s">
        <v>172</v>
      </c>
      <c r="E165" s="40"/>
      <c r="F165" s="260" t="s">
        <v>849</v>
      </c>
      <c r="G165" s="40"/>
      <c r="H165" s="40"/>
      <c r="I165" s="154"/>
      <c r="J165" s="40"/>
      <c r="K165" s="40"/>
      <c r="L165" s="44"/>
      <c r="M165" s="258"/>
      <c r="N165" s="259"/>
      <c r="O165" s="91"/>
      <c r="P165" s="91"/>
      <c r="Q165" s="91"/>
      <c r="R165" s="91"/>
      <c r="S165" s="91"/>
      <c r="T165" s="92"/>
      <c r="U165" s="38"/>
      <c r="V165" s="38"/>
      <c r="W165" s="38"/>
      <c r="X165" s="38"/>
      <c r="Y165" s="38"/>
      <c r="Z165" s="38"/>
      <c r="AA165" s="38"/>
      <c r="AB165" s="38"/>
      <c r="AC165" s="38"/>
      <c r="AD165" s="38"/>
      <c r="AE165" s="38"/>
      <c r="AT165" s="17" t="s">
        <v>172</v>
      </c>
      <c r="AU165" s="17" t="s">
        <v>82</v>
      </c>
    </row>
    <row r="166" s="14" customFormat="1">
      <c r="A166" s="14"/>
      <c r="B166" s="271"/>
      <c r="C166" s="272"/>
      <c r="D166" s="256" t="s">
        <v>174</v>
      </c>
      <c r="E166" s="273" t="s">
        <v>1</v>
      </c>
      <c r="F166" s="274" t="s">
        <v>856</v>
      </c>
      <c r="G166" s="272"/>
      <c r="H166" s="275">
        <v>82.052999999999997</v>
      </c>
      <c r="I166" s="276"/>
      <c r="J166" s="272"/>
      <c r="K166" s="272"/>
      <c r="L166" s="277"/>
      <c r="M166" s="278"/>
      <c r="N166" s="279"/>
      <c r="O166" s="279"/>
      <c r="P166" s="279"/>
      <c r="Q166" s="279"/>
      <c r="R166" s="279"/>
      <c r="S166" s="279"/>
      <c r="T166" s="280"/>
      <c r="U166" s="14"/>
      <c r="V166" s="14"/>
      <c r="W166" s="14"/>
      <c r="X166" s="14"/>
      <c r="Y166" s="14"/>
      <c r="Z166" s="14"/>
      <c r="AA166" s="14"/>
      <c r="AB166" s="14"/>
      <c r="AC166" s="14"/>
      <c r="AD166" s="14"/>
      <c r="AE166" s="14"/>
      <c r="AT166" s="281" t="s">
        <v>174</v>
      </c>
      <c r="AU166" s="281" t="s">
        <v>82</v>
      </c>
      <c r="AV166" s="14" t="s">
        <v>82</v>
      </c>
      <c r="AW166" s="14" t="s">
        <v>30</v>
      </c>
      <c r="AX166" s="14" t="s">
        <v>80</v>
      </c>
      <c r="AY166" s="281" t="s">
        <v>161</v>
      </c>
    </row>
    <row r="167" s="2" customFormat="1" ht="24" customHeight="1">
      <c r="A167" s="38"/>
      <c r="B167" s="39"/>
      <c r="C167" s="243" t="s">
        <v>218</v>
      </c>
      <c r="D167" s="243" t="s">
        <v>163</v>
      </c>
      <c r="E167" s="244" t="s">
        <v>857</v>
      </c>
      <c r="F167" s="245" t="s">
        <v>858</v>
      </c>
      <c r="G167" s="246" t="s">
        <v>183</v>
      </c>
      <c r="H167" s="247">
        <v>30</v>
      </c>
      <c r="I167" s="248"/>
      <c r="J167" s="249">
        <f>ROUND(I167*H167,2)</f>
        <v>0</v>
      </c>
      <c r="K167" s="245" t="s">
        <v>167</v>
      </c>
      <c r="L167" s="44"/>
      <c r="M167" s="250" t="s">
        <v>1</v>
      </c>
      <c r="N167" s="251" t="s">
        <v>38</v>
      </c>
      <c r="O167" s="91"/>
      <c r="P167" s="252">
        <f>O167*H167</f>
        <v>0</v>
      </c>
      <c r="Q167" s="252">
        <v>0</v>
      </c>
      <c r="R167" s="252">
        <f>Q167*H167</f>
        <v>0</v>
      </c>
      <c r="S167" s="252">
        <v>0</v>
      </c>
      <c r="T167" s="253">
        <f>S167*H167</f>
        <v>0</v>
      </c>
      <c r="U167" s="38"/>
      <c r="V167" s="38"/>
      <c r="W167" s="38"/>
      <c r="X167" s="38"/>
      <c r="Y167" s="38"/>
      <c r="Z167" s="38"/>
      <c r="AA167" s="38"/>
      <c r="AB167" s="38"/>
      <c r="AC167" s="38"/>
      <c r="AD167" s="38"/>
      <c r="AE167" s="38"/>
      <c r="AR167" s="254" t="s">
        <v>168</v>
      </c>
      <c r="AT167" s="254" t="s">
        <v>163</v>
      </c>
      <c r="AU167" s="254" t="s">
        <v>82</v>
      </c>
      <c r="AY167" s="17" t="s">
        <v>161</v>
      </c>
      <c r="BE167" s="255">
        <f>IF(N167="základní",J167,0)</f>
        <v>0</v>
      </c>
      <c r="BF167" s="255">
        <f>IF(N167="snížená",J167,0)</f>
        <v>0</v>
      </c>
      <c r="BG167" s="255">
        <f>IF(N167="zákl. přenesená",J167,0)</f>
        <v>0</v>
      </c>
      <c r="BH167" s="255">
        <f>IF(N167="sníž. přenesená",J167,0)</f>
        <v>0</v>
      </c>
      <c r="BI167" s="255">
        <f>IF(N167="nulová",J167,0)</f>
        <v>0</v>
      </c>
      <c r="BJ167" s="17" t="s">
        <v>80</v>
      </c>
      <c r="BK167" s="255">
        <f>ROUND(I167*H167,2)</f>
        <v>0</v>
      </c>
      <c r="BL167" s="17" t="s">
        <v>168</v>
      </c>
      <c r="BM167" s="254" t="s">
        <v>859</v>
      </c>
    </row>
    <row r="168" s="2" customFormat="1">
      <c r="A168" s="38"/>
      <c r="B168" s="39"/>
      <c r="C168" s="40"/>
      <c r="D168" s="256" t="s">
        <v>170</v>
      </c>
      <c r="E168" s="40"/>
      <c r="F168" s="257" t="s">
        <v>860</v>
      </c>
      <c r="G168" s="40"/>
      <c r="H168" s="40"/>
      <c r="I168" s="154"/>
      <c r="J168" s="40"/>
      <c r="K168" s="40"/>
      <c r="L168" s="44"/>
      <c r="M168" s="258"/>
      <c r="N168" s="259"/>
      <c r="O168" s="91"/>
      <c r="P168" s="91"/>
      <c r="Q168" s="91"/>
      <c r="R168" s="91"/>
      <c r="S168" s="91"/>
      <c r="T168" s="92"/>
      <c r="U168" s="38"/>
      <c r="V168" s="38"/>
      <c r="W168" s="38"/>
      <c r="X168" s="38"/>
      <c r="Y168" s="38"/>
      <c r="Z168" s="38"/>
      <c r="AA168" s="38"/>
      <c r="AB168" s="38"/>
      <c r="AC168" s="38"/>
      <c r="AD168" s="38"/>
      <c r="AE168" s="38"/>
      <c r="AT168" s="17" t="s">
        <v>170</v>
      </c>
      <c r="AU168" s="17" t="s">
        <v>82</v>
      </c>
    </row>
    <row r="169" s="2" customFormat="1">
      <c r="A169" s="38"/>
      <c r="B169" s="39"/>
      <c r="C169" s="40"/>
      <c r="D169" s="256" t="s">
        <v>172</v>
      </c>
      <c r="E169" s="40"/>
      <c r="F169" s="260" t="s">
        <v>861</v>
      </c>
      <c r="G169" s="40"/>
      <c r="H169" s="40"/>
      <c r="I169" s="154"/>
      <c r="J169" s="40"/>
      <c r="K169" s="40"/>
      <c r="L169" s="44"/>
      <c r="M169" s="258"/>
      <c r="N169" s="259"/>
      <c r="O169" s="91"/>
      <c r="P169" s="91"/>
      <c r="Q169" s="91"/>
      <c r="R169" s="91"/>
      <c r="S169" s="91"/>
      <c r="T169" s="92"/>
      <c r="U169" s="38"/>
      <c r="V169" s="38"/>
      <c r="W169" s="38"/>
      <c r="X169" s="38"/>
      <c r="Y169" s="38"/>
      <c r="Z169" s="38"/>
      <c r="AA169" s="38"/>
      <c r="AB169" s="38"/>
      <c r="AC169" s="38"/>
      <c r="AD169" s="38"/>
      <c r="AE169" s="38"/>
      <c r="AT169" s="17" t="s">
        <v>172</v>
      </c>
      <c r="AU169" s="17" t="s">
        <v>82</v>
      </c>
    </row>
    <row r="170" s="14" customFormat="1">
      <c r="A170" s="14"/>
      <c r="B170" s="271"/>
      <c r="C170" s="272"/>
      <c r="D170" s="256" t="s">
        <v>174</v>
      </c>
      <c r="E170" s="273" t="s">
        <v>1</v>
      </c>
      <c r="F170" s="274" t="s">
        <v>862</v>
      </c>
      <c r="G170" s="272"/>
      <c r="H170" s="275">
        <v>30</v>
      </c>
      <c r="I170" s="276"/>
      <c r="J170" s="272"/>
      <c r="K170" s="272"/>
      <c r="L170" s="277"/>
      <c r="M170" s="278"/>
      <c r="N170" s="279"/>
      <c r="O170" s="279"/>
      <c r="P170" s="279"/>
      <c r="Q170" s="279"/>
      <c r="R170" s="279"/>
      <c r="S170" s="279"/>
      <c r="T170" s="280"/>
      <c r="U170" s="14"/>
      <c r="V170" s="14"/>
      <c r="W170" s="14"/>
      <c r="X170" s="14"/>
      <c r="Y170" s="14"/>
      <c r="Z170" s="14"/>
      <c r="AA170" s="14"/>
      <c r="AB170" s="14"/>
      <c r="AC170" s="14"/>
      <c r="AD170" s="14"/>
      <c r="AE170" s="14"/>
      <c r="AT170" s="281" t="s">
        <v>174</v>
      </c>
      <c r="AU170" s="281" t="s">
        <v>82</v>
      </c>
      <c r="AV170" s="14" t="s">
        <v>82</v>
      </c>
      <c r="AW170" s="14" t="s">
        <v>30</v>
      </c>
      <c r="AX170" s="14" t="s">
        <v>80</v>
      </c>
      <c r="AY170" s="281" t="s">
        <v>161</v>
      </c>
    </row>
    <row r="171" s="2" customFormat="1" ht="24" customHeight="1">
      <c r="A171" s="38"/>
      <c r="B171" s="39"/>
      <c r="C171" s="243" t="s">
        <v>227</v>
      </c>
      <c r="D171" s="243" t="s">
        <v>163</v>
      </c>
      <c r="E171" s="244" t="s">
        <v>246</v>
      </c>
      <c r="F171" s="245" t="s">
        <v>247</v>
      </c>
      <c r="G171" s="246" t="s">
        <v>183</v>
      </c>
      <c r="H171" s="247">
        <v>9.9380000000000006</v>
      </c>
      <c r="I171" s="248"/>
      <c r="J171" s="249">
        <f>ROUND(I171*H171,2)</f>
        <v>0</v>
      </c>
      <c r="K171" s="245" t="s">
        <v>167</v>
      </c>
      <c r="L171" s="44"/>
      <c r="M171" s="250" t="s">
        <v>1</v>
      </c>
      <c r="N171" s="251" t="s">
        <v>38</v>
      </c>
      <c r="O171" s="91"/>
      <c r="P171" s="252">
        <f>O171*H171</f>
        <v>0</v>
      </c>
      <c r="Q171" s="252">
        <v>0</v>
      </c>
      <c r="R171" s="252">
        <f>Q171*H171</f>
        <v>0</v>
      </c>
      <c r="S171" s="252">
        <v>0</v>
      </c>
      <c r="T171" s="253">
        <f>S171*H171</f>
        <v>0</v>
      </c>
      <c r="U171" s="38"/>
      <c r="V171" s="38"/>
      <c r="W171" s="38"/>
      <c r="X171" s="38"/>
      <c r="Y171" s="38"/>
      <c r="Z171" s="38"/>
      <c r="AA171" s="38"/>
      <c r="AB171" s="38"/>
      <c r="AC171" s="38"/>
      <c r="AD171" s="38"/>
      <c r="AE171" s="38"/>
      <c r="AR171" s="254" t="s">
        <v>168</v>
      </c>
      <c r="AT171" s="254" t="s">
        <v>163</v>
      </c>
      <c r="AU171" s="254" t="s">
        <v>82</v>
      </c>
      <c r="AY171" s="17" t="s">
        <v>161</v>
      </c>
      <c r="BE171" s="255">
        <f>IF(N171="základní",J171,0)</f>
        <v>0</v>
      </c>
      <c r="BF171" s="255">
        <f>IF(N171="snížená",J171,0)</f>
        <v>0</v>
      </c>
      <c r="BG171" s="255">
        <f>IF(N171="zákl. přenesená",J171,0)</f>
        <v>0</v>
      </c>
      <c r="BH171" s="255">
        <f>IF(N171="sníž. přenesená",J171,0)</f>
        <v>0</v>
      </c>
      <c r="BI171" s="255">
        <f>IF(N171="nulová",J171,0)</f>
        <v>0</v>
      </c>
      <c r="BJ171" s="17" t="s">
        <v>80</v>
      </c>
      <c r="BK171" s="255">
        <f>ROUND(I171*H171,2)</f>
        <v>0</v>
      </c>
      <c r="BL171" s="17" t="s">
        <v>168</v>
      </c>
      <c r="BM171" s="254" t="s">
        <v>863</v>
      </c>
    </row>
    <row r="172" s="2" customFormat="1">
      <c r="A172" s="38"/>
      <c r="B172" s="39"/>
      <c r="C172" s="40"/>
      <c r="D172" s="256" t="s">
        <v>170</v>
      </c>
      <c r="E172" s="40"/>
      <c r="F172" s="257" t="s">
        <v>249</v>
      </c>
      <c r="G172" s="40"/>
      <c r="H172" s="40"/>
      <c r="I172" s="154"/>
      <c r="J172" s="40"/>
      <c r="K172" s="40"/>
      <c r="L172" s="44"/>
      <c r="M172" s="258"/>
      <c r="N172" s="259"/>
      <c r="O172" s="91"/>
      <c r="P172" s="91"/>
      <c r="Q172" s="91"/>
      <c r="R172" s="91"/>
      <c r="S172" s="91"/>
      <c r="T172" s="92"/>
      <c r="U172" s="38"/>
      <c r="V172" s="38"/>
      <c r="W172" s="38"/>
      <c r="X172" s="38"/>
      <c r="Y172" s="38"/>
      <c r="Z172" s="38"/>
      <c r="AA172" s="38"/>
      <c r="AB172" s="38"/>
      <c r="AC172" s="38"/>
      <c r="AD172" s="38"/>
      <c r="AE172" s="38"/>
      <c r="AT172" s="17" t="s">
        <v>170</v>
      </c>
      <c r="AU172" s="17" t="s">
        <v>82</v>
      </c>
    </row>
    <row r="173" s="2" customFormat="1">
      <c r="A173" s="38"/>
      <c r="B173" s="39"/>
      <c r="C173" s="40"/>
      <c r="D173" s="256" t="s">
        <v>172</v>
      </c>
      <c r="E173" s="40"/>
      <c r="F173" s="260" t="s">
        <v>250</v>
      </c>
      <c r="G173" s="40"/>
      <c r="H173" s="40"/>
      <c r="I173" s="154"/>
      <c r="J173" s="40"/>
      <c r="K173" s="40"/>
      <c r="L173" s="44"/>
      <c r="M173" s="258"/>
      <c r="N173" s="259"/>
      <c r="O173" s="91"/>
      <c r="P173" s="91"/>
      <c r="Q173" s="91"/>
      <c r="R173" s="91"/>
      <c r="S173" s="91"/>
      <c r="T173" s="92"/>
      <c r="U173" s="38"/>
      <c r="V173" s="38"/>
      <c r="W173" s="38"/>
      <c r="X173" s="38"/>
      <c r="Y173" s="38"/>
      <c r="Z173" s="38"/>
      <c r="AA173" s="38"/>
      <c r="AB173" s="38"/>
      <c r="AC173" s="38"/>
      <c r="AD173" s="38"/>
      <c r="AE173" s="38"/>
      <c r="AT173" s="17" t="s">
        <v>172</v>
      </c>
      <c r="AU173" s="17" t="s">
        <v>82</v>
      </c>
    </row>
    <row r="174" s="2" customFormat="1">
      <c r="A174" s="38"/>
      <c r="B174" s="39"/>
      <c r="C174" s="40"/>
      <c r="D174" s="256" t="s">
        <v>195</v>
      </c>
      <c r="E174" s="40"/>
      <c r="F174" s="260" t="s">
        <v>251</v>
      </c>
      <c r="G174" s="40"/>
      <c r="H174" s="40"/>
      <c r="I174" s="154"/>
      <c r="J174" s="40"/>
      <c r="K174" s="40"/>
      <c r="L174" s="44"/>
      <c r="M174" s="258"/>
      <c r="N174" s="259"/>
      <c r="O174" s="91"/>
      <c r="P174" s="91"/>
      <c r="Q174" s="91"/>
      <c r="R174" s="91"/>
      <c r="S174" s="91"/>
      <c r="T174" s="92"/>
      <c r="U174" s="38"/>
      <c r="V174" s="38"/>
      <c r="W174" s="38"/>
      <c r="X174" s="38"/>
      <c r="Y174" s="38"/>
      <c r="Z174" s="38"/>
      <c r="AA174" s="38"/>
      <c r="AB174" s="38"/>
      <c r="AC174" s="38"/>
      <c r="AD174" s="38"/>
      <c r="AE174" s="38"/>
      <c r="AT174" s="17" t="s">
        <v>195</v>
      </c>
      <c r="AU174" s="17" t="s">
        <v>82</v>
      </c>
    </row>
    <row r="175" s="2" customFormat="1" ht="24" customHeight="1">
      <c r="A175" s="38"/>
      <c r="B175" s="39"/>
      <c r="C175" s="243" t="s">
        <v>233</v>
      </c>
      <c r="D175" s="243" t="s">
        <v>163</v>
      </c>
      <c r="E175" s="244" t="s">
        <v>255</v>
      </c>
      <c r="F175" s="245" t="s">
        <v>256</v>
      </c>
      <c r="G175" s="246" t="s">
        <v>183</v>
      </c>
      <c r="H175" s="247">
        <v>164.106</v>
      </c>
      <c r="I175" s="248"/>
      <c r="J175" s="249">
        <f>ROUND(I175*H175,2)</f>
        <v>0</v>
      </c>
      <c r="K175" s="245" t="s">
        <v>167</v>
      </c>
      <c r="L175" s="44"/>
      <c r="M175" s="250" t="s">
        <v>1</v>
      </c>
      <c r="N175" s="251" t="s">
        <v>38</v>
      </c>
      <c r="O175" s="91"/>
      <c r="P175" s="252">
        <f>O175*H175</f>
        <v>0</v>
      </c>
      <c r="Q175" s="252">
        <v>0</v>
      </c>
      <c r="R175" s="252">
        <f>Q175*H175</f>
        <v>0</v>
      </c>
      <c r="S175" s="252">
        <v>0</v>
      </c>
      <c r="T175" s="253">
        <f>S175*H175</f>
        <v>0</v>
      </c>
      <c r="U175" s="38"/>
      <c r="V175" s="38"/>
      <c r="W175" s="38"/>
      <c r="X175" s="38"/>
      <c r="Y175" s="38"/>
      <c r="Z175" s="38"/>
      <c r="AA175" s="38"/>
      <c r="AB175" s="38"/>
      <c r="AC175" s="38"/>
      <c r="AD175" s="38"/>
      <c r="AE175" s="38"/>
      <c r="AR175" s="254" t="s">
        <v>168</v>
      </c>
      <c r="AT175" s="254" t="s">
        <v>163</v>
      </c>
      <c r="AU175" s="254" t="s">
        <v>82</v>
      </c>
      <c r="AY175" s="17" t="s">
        <v>161</v>
      </c>
      <c r="BE175" s="255">
        <f>IF(N175="základní",J175,0)</f>
        <v>0</v>
      </c>
      <c r="BF175" s="255">
        <f>IF(N175="snížená",J175,0)</f>
        <v>0</v>
      </c>
      <c r="BG175" s="255">
        <f>IF(N175="zákl. přenesená",J175,0)</f>
        <v>0</v>
      </c>
      <c r="BH175" s="255">
        <f>IF(N175="sníž. přenesená",J175,0)</f>
        <v>0</v>
      </c>
      <c r="BI175" s="255">
        <f>IF(N175="nulová",J175,0)</f>
        <v>0</v>
      </c>
      <c r="BJ175" s="17" t="s">
        <v>80</v>
      </c>
      <c r="BK175" s="255">
        <f>ROUND(I175*H175,2)</f>
        <v>0</v>
      </c>
      <c r="BL175" s="17" t="s">
        <v>168</v>
      </c>
      <c r="BM175" s="254" t="s">
        <v>864</v>
      </c>
    </row>
    <row r="176" s="2" customFormat="1">
      <c r="A176" s="38"/>
      <c r="B176" s="39"/>
      <c r="C176" s="40"/>
      <c r="D176" s="256" t="s">
        <v>170</v>
      </c>
      <c r="E176" s="40"/>
      <c r="F176" s="257" t="s">
        <v>258</v>
      </c>
      <c r="G176" s="40"/>
      <c r="H176" s="40"/>
      <c r="I176" s="154"/>
      <c r="J176" s="40"/>
      <c r="K176" s="40"/>
      <c r="L176" s="44"/>
      <c r="M176" s="258"/>
      <c r="N176" s="259"/>
      <c r="O176" s="91"/>
      <c r="P176" s="91"/>
      <c r="Q176" s="91"/>
      <c r="R176" s="91"/>
      <c r="S176" s="91"/>
      <c r="T176" s="92"/>
      <c r="U176" s="38"/>
      <c r="V176" s="38"/>
      <c r="W176" s="38"/>
      <c r="X176" s="38"/>
      <c r="Y176" s="38"/>
      <c r="Z176" s="38"/>
      <c r="AA176" s="38"/>
      <c r="AB176" s="38"/>
      <c r="AC176" s="38"/>
      <c r="AD176" s="38"/>
      <c r="AE176" s="38"/>
      <c r="AT176" s="17" t="s">
        <v>170</v>
      </c>
      <c r="AU176" s="17" t="s">
        <v>82</v>
      </c>
    </row>
    <row r="177" s="2" customFormat="1">
      <c r="A177" s="38"/>
      <c r="B177" s="39"/>
      <c r="C177" s="40"/>
      <c r="D177" s="256" t="s">
        <v>172</v>
      </c>
      <c r="E177" s="40"/>
      <c r="F177" s="260" t="s">
        <v>250</v>
      </c>
      <c r="G177" s="40"/>
      <c r="H177" s="40"/>
      <c r="I177" s="154"/>
      <c r="J177" s="40"/>
      <c r="K177" s="40"/>
      <c r="L177" s="44"/>
      <c r="M177" s="258"/>
      <c r="N177" s="259"/>
      <c r="O177" s="91"/>
      <c r="P177" s="91"/>
      <c r="Q177" s="91"/>
      <c r="R177" s="91"/>
      <c r="S177" s="91"/>
      <c r="T177" s="92"/>
      <c r="U177" s="38"/>
      <c r="V177" s="38"/>
      <c r="W177" s="38"/>
      <c r="X177" s="38"/>
      <c r="Y177" s="38"/>
      <c r="Z177" s="38"/>
      <c r="AA177" s="38"/>
      <c r="AB177" s="38"/>
      <c r="AC177" s="38"/>
      <c r="AD177" s="38"/>
      <c r="AE177" s="38"/>
      <c r="AT177" s="17" t="s">
        <v>172</v>
      </c>
      <c r="AU177" s="17" t="s">
        <v>82</v>
      </c>
    </row>
    <row r="178" s="14" customFormat="1">
      <c r="A178" s="14"/>
      <c r="B178" s="271"/>
      <c r="C178" s="272"/>
      <c r="D178" s="256" t="s">
        <v>174</v>
      </c>
      <c r="E178" s="273" t="s">
        <v>1</v>
      </c>
      <c r="F178" s="274" t="s">
        <v>850</v>
      </c>
      <c r="G178" s="272"/>
      <c r="H178" s="275">
        <v>38.25</v>
      </c>
      <c r="I178" s="276"/>
      <c r="J178" s="272"/>
      <c r="K178" s="272"/>
      <c r="L178" s="277"/>
      <c r="M178" s="278"/>
      <c r="N178" s="279"/>
      <c r="O178" s="279"/>
      <c r="P178" s="279"/>
      <c r="Q178" s="279"/>
      <c r="R178" s="279"/>
      <c r="S178" s="279"/>
      <c r="T178" s="280"/>
      <c r="U178" s="14"/>
      <c r="V178" s="14"/>
      <c r="W178" s="14"/>
      <c r="X178" s="14"/>
      <c r="Y178" s="14"/>
      <c r="Z178" s="14"/>
      <c r="AA178" s="14"/>
      <c r="AB178" s="14"/>
      <c r="AC178" s="14"/>
      <c r="AD178" s="14"/>
      <c r="AE178" s="14"/>
      <c r="AT178" s="281" t="s">
        <v>174</v>
      </c>
      <c r="AU178" s="281" t="s">
        <v>82</v>
      </c>
      <c r="AV178" s="14" t="s">
        <v>82</v>
      </c>
      <c r="AW178" s="14" t="s">
        <v>30</v>
      </c>
      <c r="AX178" s="14" t="s">
        <v>73</v>
      </c>
      <c r="AY178" s="281" t="s">
        <v>161</v>
      </c>
    </row>
    <row r="179" s="14" customFormat="1">
      <c r="A179" s="14"/>
      <c r="B179" s="271"/>
      <c r="C179" s="272"/>
      <c r="D179" s="256" t="s">
        <v>174</v>
      </c>
      <c r="E179" s="273" t="s">
        <v>1</v>
      </c>
      <c r="F179" s="274" t="s">
        <v>851</v>
      </c>
      <c r="G179" s="272"/>
      <c r="H179" s="275">
        <v>125.856</v>
      </c>
      <c r="I179" s="276"/>
      <c r="J179" s="272"/>
      <c r="K179" s="272"/>
      <c r="L179" s="277"/>
      <c r="M179" s="278"/>
      <c r="N179" s="279"/>
      <c r="O179" s="279"/>
      <c r="P179" s="279"/>
      <c r="Q179" s="279"/>
      <c r="R179" s="279"/>
      <c r="S179" s="279"/>
      <c r="T179" s="280"/>
      <c r="U179" s="14"/>
      <c r="V179" s="14"/>
      <c r="W179" s="14"/>
      <c r="X179" s="14"/>
      <c r="Y179" s="14"/>
      <c r="Z179" s="14"/>
      <c r="AA179" s="14"/>
      <c r="AB179" s="14"/>
      <c r="AC179" s="14"/>
      <c r="AD179" s="14"/>
      <c r="AE179" s="14"/>
      <c r="AT179" s="281" t="s">
        <v>174</v>
      </c>
      <c r="AU179" s="281" t="s">
        <v>82</v>
      </c>
      <c r="AV179" s="14" t="s">
        <v>82</v>
      </c>
      <c r="AW179" s="14" t="s">
        <v>30</v>
      </c>
      <c r="AX179" s="14" t="s">
        <v>73</v>
      </c>
      <c r="AY179" s="281" t="s">
        <v>161</v>
      </c>
    </row>
    <row r="180" s="15" customFormat="1">
      <c r="A180" s="15"/>
      <c r="B180" s="282"/>
      <c r="C180" s="283"/>
      <c r="D180" s="256" t="s">
        <v>174</v>
      </c>
      <c r="E180" s="284" t="s">
        <v>1</v>
      </c>
      <c r="F180" s="285" t="s">
        <v>180</v>
      </c>
      <c r="G180" s="283"/>
      <c r="H180" s="286">
        <v>164.106</v>
      </c>
      <c r="I180" s="287"/>
      <c r="J180" s="283"/>
      <c r="K180" s="283"/>
      <c r="L180" s="288"/>
      <c r="M180" s="289"/>
      <c r="N180" s="290"/>
      <c r="O180" s="290"/>
      <c r="P180" s="290"/>
      <c r="Q180" s="290"/>
      <c r="R180" s="290"/>
      <c r="S180" s="290"/>
      <c r="T180" s="291"/>
      <c r="U180" s="15"/>
      <c r="V180" s="15"/>
      <c r="W180" s="15"/>
      <c r="X180" s="15"/>
      <c r="Y180" s="15"/>
      <c r="Z180" s="15"/>
      <c r="AA180" s="15"/>
      <c r="AB180" s="15"/>
      <c r="AC180" s="15"/>
      <c r="AD180" s="15"/>
      <c r="AE180" s="15"/>
      <c r="AT180" s="292" t="s">
        <v>174</v>
      </c>
      <c r="AU180" s="292" t="s">
        <v>82</v>
      </c>
      <c r="AV180" s="15" t="s">
        <v>168</v>
      </c>
      <c r="AW180" s="15" t="s">
        <v>30</v>
      </c>
      <c r="AX180" s="15" t="s">
        <v>80</v>
      </c>
      <c r="AY180" s="292" t="s">
        <v>161</v>
      </c>
    </row>
    <row r="181" s="2" customFormat="1" ht="24" customHeight="1">
      <c r="A181" s="38"/>
      <c r="B181" s="39"/>
      <c r="C181" s="243" t="s">
        <v>240</v>
      </c>
      <c r="D181" s="243" t="s">
        <v>163</v>
      </c>
      <c r="E181" s="244" t="s">
        <v>262</v>
      </c>
      <c r="F181" s="245" t="s">
        <v>263</v>
      </c>
      <c r="G181" s="246" t="s">
        <v>183</v>
      </c>
      <c r="H181" s="247">
        <v>2953.9079999999999</v>
      </c>
      <c r="I181" s="248"/>
      <c r="J181" s="249">
        <f>ROUND(I181*H181,2)</f>
        <v>0</v>
      </c>
      <c r="K181" s="245" t="s">
        <v>167</v>
      </c>
      <c r="L181" s="44"/>
      <c r="M181" s="250" t="s">
        <v>1</v>
      </c>
      <c r="N181" s="251" t="s">
        <v>38</v>
      </c>
      <c r="O181" s="91"/>
      <c r="P181" s="252">
        <f>O181*H181</f>
        <v>0</v>
      </c>
      <c r="Q181" s="252">
        <v>0</v>
      </c>
      <c r="R181" s="252">
        <f>Q181*H181</f>
        <v>0</v>
      </c>
      <c r="S181" s="252">
        <v>0</v>
      </c>
      <c r="T181" s="253">
        <f>S181*H181</f>
        <v>0</v>
      </c>
      <c r="U181" s="38"/>
      <c r="V181" s="38"/>
      <c r="W181" s="38"/>
      <c r="X181" s="38"/>
      <c r="Y181" s="38"/>
      <c r="Z181" s="38"/>
      <c r="AA181" s="38"/>
      <c r="AB181" s="38"/>
      <c r="AC181" s="38"/>
      <c r="AD181" s="38"/>
      <c r="AE181" s="38"/>
      <c r="AR181" s="254" t="s">
        <v>168</v>
      </c>
      <c r="AT181" s="254" t="s">
        <v>163</v>
      </c>
      <c r="AU181" s="254" t="s">
        <v>82</v>
      </c>
      <c r="AY181" s="17" t="s">
        <v>161</v>
      </c>
      <c r="BE181" s="255">
        <f>IF(N181="základní",J181,0)</f>
        <v>0</v>
      </c>
      <c r="BF181" s="255">
        <f>IF(N181="snížená",J181,0)</f>
        <v>0</v>
      </c>
      <c r="BG181" s="255">
        <f>IF(N181="zákl. přenesená",J181,0)</f>
        <v>0</v>
      </c>
      <c r="BH181" s="255">
        <f>IF(N181="sníž. přenesená",J181,0)</f>
        <v>0</v>
      </c>
      <c r="BI181" s="255">
        <f>IF(N181="nulová",J181,0)</f>
        <v>0</v>
      </c>
      <c r="BJ181" s="17" t="s">
        <v>80</v>
      </c>
      <c r="BK181" s="255">
        <f>ROUND(I181*H181,2)</f>
        <v>0</v>
      </c>
      <c r="BL181" s="17" t="s">
        <v>168</v>
      </c>
      <c r="BM181" s="254" t="s">
        <v>865</v>
      </c>
    </row>
    <row r="182" s="2" customFormat="1">
      <c r="A182" s="38"/>
      <c r="B182" s="39"/>
      <c r="C182" s="40"/>
      <c r="D182" s="256" t="s">
        <v>170</v>
      </c>
      <c r="E182" s="40"/>
      <c r="F182" s="257" t="s">
        <v>265</v>
      </c>
      <c r="G182" s="40"/>
      <c r="H182" s="40"/>
      <c r="I182" s="154"/>
      <c r="J182" s="40"/>
      <c r="K182" s="40"/>
      <c r="L182" s="44"/>
      <c r="M182" s="258"/>
      <c r="N182" s="259"/>
      <c r="O182" s="91"/>
      <c r="P182" s="91"/>
      <c r="Q182" s="91"/>
      <c r="R182" s="91"/>
      <c r="S182" s="91"/>
      <c r="T182" s="92"/>
      <c r="U182" s="38"/>
      <c r="V182" s="38"/>
      <c r="W182" s="38"/>
      <c r="X182" s="38"/>
      <c r="Y182" s="38"/>
      <c r="Z182" s="38"/>
      <c r="AA182" s="38"/>
      <c r="AB182" s="38"/>
      <c r="AC182" s="38"/>
      <c r="AD182" s="38"/>
      <c r="AE182" s="38"/>
      <c r="AT182" s="17" t="s">
        <v>170</v>
      </c>
      <c r="AU182" s="17" t="s">
        <v>82</v>
      </c>
    </row>
    <row r="183" s="2" customFormat="1">
      <c r="A183" s="38"/>
      <c r="B183" s="39"/>
      <c r="C183" s="40"/>
      <c r="D183" s="256" t="s">
        <v>172</v>
      </c>
      <c r="E183" s="40"/>
      <c r="F183" s="260" t="s">
        <v>250</v>
      </c>
      <c r="G183" s="40"/>
      <c r="H183" s="40"/>
      <c r="I183" s="154"/>
      <c r="J183" s="40"/>
      <c r="K183" s="40"/>
      <c r="L183" s="44"/>
      <c r="M183" s="258"/>
      <c r="N183" s="259"/>
      <c r="O183" s="91"/>
      <c r="P183" s="91"/>
      <c r="Q183" s="91"/>
      <c r="R183" s="91"/>
      <c r="S183" s="91"/>
      <c r="T183" s="92"/>
      <c r="U183" s="38"/>
      <c r="V183" s="38"/>
      <c r="W183" s="38"/>
      <c r="X183" s="38"/>
      <c r="Y183" s="38"/>
      <c r="Z183" s="38"/>
      <c r="AA183" s="38"/>
      <c r="AB183" s="38"/>
      <c r="AC183" s="38"/>
      <c r="AD183" s="38"/>
      <c r="AE183" s="38"/>
      <c r="AT183" s="17" t="s">
        <v>172</v>
      </c>
      <c r="AU183" s="17" t="s">
        <v>82</v>
      </c>
    </row>
    <row r="184" s="2" customFormat="1">
      <c r="A184" s="38"/>
      <c r="B184" s="39"/>
      <c r="C184" s="40"/>
      <c r="D184" s="256" t="s">
        <v>195</v>
      </c>
      <c r="E184" s="40"/>
      <c r="F184" s="260" t="s">
        <v>266</v>
      </c>
      <c r="G184" s="40"/>
      <c r="H184" s="40"/>
      <c r="I184" s="154"/>
      <c r="J184" s="40"/>
      <c r="K184" s="40"/>
      <c r="L184" s="44"/>
      <c r="M184" s="258"/>
      <c r="N184" s="259"/>
      <c r="O184" s="91"/>
      <c r="P184" s="91"/>
      <c r="Q184" s="91"/>
      <c r="R184" s="91"/>
      <c r="S184" s="91"/>
      <c r="T184" s="92"/>
      <c r="U184" s="38"/>
      <c r="V184" s="38"/>
      <c r="W184" s="38"/>
      <c r="X184" s="38"/>
      <c r="Y184" s="38"/>
      <c r="Z184" s="38"/>
      <c r="AA184" s="38"/>
      <c r="AB184" s="38"/>
      <c r="AC184" s="38"/>
      <c r="AD184" s="38"/>
      <c r="AE184" s="38"/>
      <c r="AT184" s="17" t="s">
        <v>195</v>
      </c>
      <c r="AU184" s="17" t="s">
        <v>82</v>
      </c>
    </row>
    <row r="185" s="14" customFormat="1">
      <c r="A185" s="14"/>
      <c r="B185" s="271"/>
      <c r="C185" s="272"/>
      <c r="D185" s="256" t="s">
        <v>174</v>
      </c>
      <c r="E185" s="273" t="s">
        <v>1</v>
      </c>
      <c r="F185" s="274" t="s">
        <v>866</v>
      </c>
      <c r="G185" s="272"/>
      <c r="H185" s="275">
        <v>2953.9079999999999</v>
      </c>
      <c r="I185" s="276"/>
      <c r="J185" s="272"/>
      <c r="K185" s="272"/>
      <c r="L185" s="277"/>
      <c r="M185" s="278"/>
      <c r="N185" s="279"/>
      <c r="O185" s="279"/>
      <c r="P185" s="279"/>
      <c r="Q185" s="279"/>
      <c r="R185" s="279"/>
      <c r="S185" s="279"/>
      <c r="T185" s="280"/>
      <c r="U185" s="14"/>
      <c r="V185" s="14"/>
      <c r="W185" s="14"/>
      <c r="X185" s="14"/>
      <c r="Y185" s="14"/>
      <c r="Z185" s="14"/>
      <c r="AA185" s="14"/>
      <c r="AB185" s="14"/>
      <c r="AC185" s="14"/>
      <c r="AD185" s="14"/>
      <c r="AE185" s="14"/>
      <c r="AT185" s="281" t="s">
        <v>174</v>
      </c>
      <c r="AU185" s="281" t="s">
        <v>82</v>
      </c>
      <c r="AV185" s="14" t="s">
        <v>82</v>
      </c>
      <c r="AW185" s="14" t="s">
        <v>30</v>
      </c>
      <c r="AX185" s="14" t="s">
        <v>80</v>
      </c>
      <c r="AY185" s="281" t="s">
        <v>161</v>
      </c>
    </row>
    <row r="186" s="2" customFormat="1" ht="16.5" customHeight="1">
      <c r="A186" s="38"/>
      <c r="B186" s="39"/>
      <c r="C186" s="243" t="s">
        <v>245</v>
      </c>
      <c r="D186" s="243" t="s">
        <v>163</v>
      </c>
      <c r="E186" s="244" t="s">
        <v>269</v>
      </c>
      <c r="F186" s="245" t="s">
        <v>270</v>
      </c>
      <c r="G186" s="246" t="s">
        <v>183</v>
      </c>
      <c r="H186" s="247">
        <v>9.9380000000000006</v>
      </c>
      <c r="I186" s="248"/>
      <c r="J186" s="249">
        <f>ROUND(I186*H186,2)</f>
        <v>0</v>
      </c>
      <c r="K186" s="245" t="s">
        <v>167</v>
      </c>
      <c r="L186" s="44"/>
      <c r="M186" s="250" t="s">
        <v>1</v>
      </c>
      <c r="N186" s="251" t="s">
        <v>38</v>
      </c>
      <c r="O186" s="91"/>
      <c r="P186" s="252">
        <f>O186*H186</f>
        <v>0</v>
      </c>
      <c r="Q186" s="252">
        <v>0</v>
      </c>
      <c r="R186" s="252">
        <f>Q186*H186</f>
        <v>0</v>
      </c>
      <c r="S186" s="252">
        <v>0</v>
      </c>
      <c r="T186" s="253">
        <f>S186*H186</f>
        <v>0</v>
      </c>
      <c r="U186" s="38"/>
      <c r="V186" s="38"/>
      <c r="W186" s="38"/>
      <c r="X186" s="38"/>
      <c r="Y186" s="38"/>
      <c r="Z186" s="38"/>
      <c r="AA186" s="38"/>
      <c r="AB186" s="38"/>
      <c r="AC186" s="38"/>
      <c r="AD186" s="38"/>
      <c r="AE186" s="38"/>
      <c r="AR186" s="254" t="s">
        <v>168</v>
      </c>
      <c r="AT186" s="254" t="s">
        <v>163</v>
      </c>
      <c r="AU186" s="254" t="s">
        <v>82</v>
      </c>
      <c r="AY186" s="17" t="s">
        <v>161</v>
      </c>
      <c r="BE186" s="255">
        <f>IF(N186="základní",J186,0)</f>
        <v>0</v>
      </c>
      <c r="BF186" s="255">
        <f>IF(N186="snížená",J186,0)</f>
        <v>0</v>
      </c>
      <c r="BG186" s="255">
        <f>IF(N186="zákl. přenesená",J186,0)</f>
        <v>0</v>
      </c>
      <c r="BH186" s="255">
        <f>IF(N186="sníž. přenesená",J186,0)</f>
        <v>0</v>
      </c>
      <c r="BI186" s="255">
        <f>IF(N186="nulová",J186,0)</f>
        <v>0</v>
      </c>
      <c r="BJ186" s="17" t="s">
        <v>80</v>
      </c>
      <c r="BK186" s="255">
        <f>ROUND(I186*H186,2)</f>
        <v>0</v>
      </c>
      <c r="BL186" s="17" t="s">
        <v>168</v>
      </c>
      <c r="BM186" s="254" t="s">
        <v>867</v>
      </c>
    </row>
    <row r="187" s="2" customFormat="1">
      <c r="A187" s="38"/>
      <c r="B187" s="39"/>
      <c r="C187" s="40"/>
      <c r="D187" s="256" t="s">
        <v>170</v>
      </c>
      <c r="E187" s="40"/>
      <c r="F187" s="257" t="s">
        <v>272</v>
      </c>
      <c r="G187" s="40"/>
      <c r="H187" s="40"/>
      <c r="I187" s="154"/>
      <c r="J187" s="40"/>
      <c r="K187" s="40"/>
      <c r="L187" s="44"/>
      <c r="M187" s="258"/>
      <c r="N187" s="259"/>
      <c r="O187" s="91"/>
      <c r="P187" s="91"/>
      <c r="Q187" s="91"/>
      <c r="R187" s="91"/>
      <c r="S187" s="91"/>
      <c r="T187" s="92"/>
      <c r="U187" s="38"/>
      <c r="V187" s="38"/>
      <c r="W187" s="38"/>
      <c r="X187" s="38"/>
      <c r="Y187" s="38"/>
      <c r="Z187" s="38"/>
      <c r="AA187" s="38"/>
      <c r="AB187" s="38"/>
      <c r="AC187" s="38"/>
      <c r="AD187" s="38"/>
      <c r="AE187" s="38"/>
      <c r="AT187" s="17" t="s">
        <v>170</v>
      </c>
      <c r="AU187" s="17" t="s">
        <v>82</v>
      </c>
    </row>
    <row r="188" s="2" customFormat="1">
      <c r="A188" s="38"/>
      <c r="B188" s="39"/>
      <c r="C188" s="40"/>
      <c r="D188" s="256" t="s">
        <v>172</v>
      </c>
      <c r="E188" s="40"/>
      <c r="F188" s="260" t="s">
        <v>273</v>
      </c>
      <c r="G188" s="40"/>
      <c r="H188" s="40"/>
      <c r="I188" s="154"/>
      <c r="J188" s="40"/>
      <c r="K188" s="40"/>
      <c r="L188" s="44"/>
      <c r="M188" s="258"/>
      <c r="N188" s="259"/>
      <c r="O188" s="91"/>
      <c r="P188" s="91"/>
      <c r="Q188" s="91"/>
      <c r="R188" s="91"/>
      <c r="S188" s="91"/>
      <c r="T188" s="92"/>
      <c r="U188" s="38"/>
      <c r="V188" s="38"/>
      <c r="W188" s="38"/>
      <c r="X188" s="38"/>
      <c r="Y188" s="38"/>
      <c r="Z188" s="38"/>
      <c r="AA188" s="38"/>
      <c r="AB188" s="38"/>
      <c r="AC188" s="38"/>
      <c r="AD188" s="38"/>
      <c r="AE188" s="38"/>
      <c r="AT188" s="17" t="s">
        <v>172</v>
      </c>
      <c r="AU188" s="17" t="s">
        <v>82</v>
      </c>
    </row>
    <row r="189" s="2" customFormat="1">
      <c r="A189" s="38"/>
      <c r="B189" s="39"/>
      <c r="C189" s="40"/>
      <c r="D189" s="256" t="s">
        <v>195</v>
      </c>
      <c r="E189" s="40"/>
      <c r="F189" s="260" t="s">
        <v>251</v>
      </c>
      <c r="G189" s="40"/>
      <c r="H189" s="40"/>
      <c r="I189" s="154"/>
      <c r="J189" s="40"/>
      <c r="K189" s="40"/>
      <c r="L189" s="44"/>
      <c r="M189" s="258"/>
      <c r="N189" s="259"/>
      <c r="O189" s="91"/>
      <c r="P189" s="91"/>
      <c r="Q189" s="91"/>
      <c r="R189" s="91"/>
      <c r="S189" s="91"/>
      <c r="T189" s="92"/>
      <c r="U189" s="38"/>
      <c r="V189" s="38"/>
      <c r="W189" s="38"/>
      <c r="X189" s="38"/>
      <c r="Y189" s="38"/>
      <c r="Z189" s="38"/>
      <c r="AA189" s="38"/>
      <c r="AB189" s="38"/>
      <c r="AC189" s="38"/>
      <c r="AD189" s="38"/>
      <c r="AE189" s="38"/>
      <c r="AT189" s="17" t="s">
        <v>195</v>
      </c>
      <c r="AU189" s="17" t="s">
        <v>82</v>
      </c>
    </row>
    <row r="190" s="14" customFormat="1">
      <c r="A190" s="14"/>
      <c r="B190" s="271"/>
      <c r="C190" s="272"/>
      <c r="D190" s="256" t="s">
        <v>174</v>
      </c>
      <c r="E190" s="273" t="s">
        <v>1</v>
      </c>
      <c r="F190" s="274" t="s">
        <v>253</v>
      </c>
      <c r="G190" s="272"/>
      <c r="H190" s="275">
        <v>9.9380000000000006</v>
      </c>
      <c r="I190" s="276"/>
      <c r="J190" s="272"/>
      <c r="K190" s="272"/>
      <c r="L190" s="277"/>
      <c r="M190" s="278"/>
      <c r="N190" s="279"/>
      <c r="O190" s="279"/>
      <c r="P190" s="279"/>
      <c r="Q190" s="279"/>
      <c r="R190" s="279"/>
      <c r="S190" s="279"/>
      <c r="T190" s="280"/>
      <c r="U190" s="14"/>
      <c r="V190" s="14"/>
      <c r="W190" s="14"/>
      <c r="X190" s="14"/>
      <c r="Y190" s="14"/>
      <c r="Z190" s="14"/>
      <c r="AA190" s="14"/>
      <c r="AB190" s="14"/>
      <c r="AC190" s="14"/>
      <c r="AD190" s="14"/>
      <c r="AE190" s="14"/>
      <c r="AT190" s="281" t="s">
        <v>174</v>
      </c>
      <c r="AU190" s="281" t="s">
        <v>82</v>
      </c>
      <c r="AV190" s="14" t="s">
        <v>82</v>
      </c>
      <c r="AW190" s="14" t="s">
        <v>30</v>
      </c>
      <c r="AX190" s="14" t="s">
        <v>73</v>
      </c>
      <c r="AY190" s="281" t="s">
        <v>161</v>
      </c>
    </row>
    <row r="191" s="15" customFormat="1">
      <c r="A191" s="15"/>
      <c r="B191" s="282"/>
      <c r="C191" s="283"/>
      <c r="D191" s="256" t="s">
        <v>174</v>
      </c>
      <c r="E191" s="284" t="s">
        <v>1</v>
      </c>
      <c r="F191" s="285" t="s">
        <v>180</v>
      </c>
      <c r="G191" s="283"/>
      <c r="H191" s="286">
        <v>9.9380000000000006</v>
      </c>
      <c r="I191" s="287"/>
      <c r="J191" s="283"/>
      <c r="K191" s="283"/>
      <c r="L191" s="288"/>
      <c r="M191" s="289"/>
      <c r="N191" s="290"/>
      <c r="O191" s="290"/>
      <c r="P191" s="290"/>
      <c r="Q191" s="290"/>
      <c r="R191" s="290"/>
      <c r="S191" s="290"/>
      <c r="T191" s="291"/>
      <c r="U191" s="15"/>
      <c r="V191" s="15"/>
      <c r="W191" s="15"/>
      <c r="X191" s="15"/>
      <c r="Y191" s="15"/>
      <c r="Z191" s="15"/>
      <c r="AA191" s="15"/>
      <c r="AB191" s="15"/>
      <c r="AC191" s="15"/>
      <c r="AD191" s="15"/>
      <c r="AE191" s="15"/>
      <c r="AT191" s="292" t="s">
        <v>174</v>
      </c>
      <c r="AU191" s="292" t="s">
        <v>82</v>
      </c>
      <c r="AV191" s="15" t="s">
        <v>168</v>
      </c>
      <c r="AW191" s="15" t="s">
        <v>30</v>
      </c>
      <c r="AX191" s="15" t="s">
        <v>80</v>
      </c>
      <c r="AY191" s="292" t="s">
        <v>161</v>
      </c>
    </row>
    <row r="192" s="2" customFormat="1" ht="24" customHeight="1">
      <c r="A192" s="38"/>
      <c r="B192" s="39"/>
      <c r="C192" s="243" t="s">
        <v>254</v>
      </c>
      <c r="D192" s="243" t="s">
        <v>163</v>
      </c>
      <c r="E192" s="244" t="s">
        <v>274</v>
      </c>
      <c r="F192" s="245" t="s">
        <v>275</v>
      </c>
      <c r="G192" s="246" t="s">
        <v>166</v>
      </c>
      <c r="H192" s="247">
        <v>320</v>
      </c>
      <c r="I192" s="248"/>
      <c r="J192" s="249">
        <f>ROUND(I192*H192,2)</f>
        <v>0</v>
      </c>
      <c r="K192" s="245" t="s">
        <v>167</v>
      </c>
      <c r="L192" s="44"/>
      <c r="M192" s="250" t="s">
        <v>1</v>
      </c>
      <c r="N192" s="251" t="s">
        <v>38</v>
      </c>
      <c r="O192" s="91"/>
      <c r="P192" s="252">
        <f>O192*H192</f>
        <v>0</v>
      </c>
      <c r="Q192" s="252">
        <v>0</v>
      </c>
      <c r="R192" s="252">
        <f>Q192*H192</f>
        <v>0</v>
      </c>
      <c r="S192" s="252">
        <v>0</v>
      </c>
      <c r="T192" s="253">
        <f>S192*H192</f>
        <v>0</v>
      </c>
      <c r="U192" s="38"/>
      <c r="V192" s="38"/>
      <c r="W192" s="38"/>
      <c r="X192" s="38"/>
      <c r="Y192" s="38"/>
      <c r="Z192" s="38"/>
      <c r="AA192" s="38"/>
      <c r="AB192" s="38"/>
      <c r="AC192" s="38"/>
      <c r="AD192" s="38"/>
      <c r="AE192" s="38"/>
      <c r="AR192" s="254" t="s">
        <v>168</v>
      </c>
      <c r="AT192" s="254" t="s">
        <v>163</v>
      </c>
      <c r="AU192" s="254" t="s">
        <v>82</v>
      </c>
      <c r="AY192" s="17" t="s">
        <v>161</v>
      </c>
      <c r="BE192" s="255">
        <f>IF(N192="základní",J192,0)</f>
        <v>0</v>
      </c>
      <c r="BF192" s="255">
        <f>IF(N192="snížená",J192,0)</f>
        <v>0</v>
      </c>
      <c r="BG192" s="255">
        <f>IF(N192="zákl. přenesená",J192,0)</f>
        <v>0</v>
      </c>
      <c r="BH192" s="255">
        <f>IF(N192="sníž. přenesená",J192,0)</f>
        <v>0</v>
      </c>
      <c r="BI192" s="255">
        <f>IF(N192="nulová",J192,0)</f>
        <v>0</v>
      </c>
      <c r="BJ192" s="17" t="s">
        <v>80</v>
      </c>
      <c r="BK192" s="255">
        <f>ROUND(I192*H192,2)</f>
        <v>0</v>
      </c>
      <c r="BL192" s="17" t="s">
        <v>168</v>
      </c>
      <c r="BM192" s="254" t="s">
        <v>868</v>
      </c>
    </row>
    <row r="193" s="2" customFormat="1">
      <c r="A193" s="38"/>
      <c r="B193" s="39"/>
      <c r="C193" s="40"/>
      <c r="D193" s="256" t="s">
        <v>170</v>
      </c>
      <c r="E193" s="40"/>
      <c r="F193" s="257" t="s">
        <v>277</v>
      </c>
      <c r="G193" s="40"/>
      <c r="H193" s="40"/>
      <c r="I193" s="154"/>
      <c r="J193" s="40"/>
      <c r="K193" s="40"/>
      <c r="L193" s="44"/>
      <c r="M193" s="258"/>
      <c r="N193" s="259"/>
      <c r="O193" s="91"/>
      <c r="P193" s="91"/>
      <c r="Q193" s="91"/>
      <c r="R193" s="91"/>
      <c r="S193" s="91"/>
      <c r="T193" s="92"/>
      <c r="U193" s="38"/>
      <c r="V193" s="38"/>
      <c r="W193" s="38"/>
      <c r="X193" s="38"/>
      <c r="Y193" s="38"/>
      <c r="Z193" s="38"/>
      <c r="AA193" s="38"/>
      <c r="AB193" s="38"/>
      <c r="AC193" s="38"/>
      <c r="AD193" s="38"/>
      <c r="AE193" s="38"/>
      <c r="AT193" s="17" t="s">
        <v>170</v>
      </c>
      <c r="AU193" s="17" t="s">
        <v>82</v>
      </c>
    </row>
    <row r="194" s="14" customFormat="1">
      <c r="A194" s="14"/>
      <c r="B194" s="271"/>
      <c r="C194" s="272"/>
      <c r="D194" s="256" t="s">
        <v>174</v>
      </c>
      <c r="E194" s="273" t="s">
        <v>1</v>
      </c>
      <c r="F194" s="274" t="s">
        <v>278</v>
      </c>
      <c r="G194" s="272"/>
      <c r="H194" s="275">
        <v>320</v>
      </c>
      <c r="I194" s="276"/>
      <c r="J194" s="272"/>
      <c r="K194" s="272"/>
      <c r="L194" s="277"/>
      <c r="M194" s="278"/>
      <c r="N194" s="279"/>
      <c r="O194" s="279"/>
      <c r="P194" s="279"/>
      <c r="Q194" s="279"/>
      <c r="R194" s="279"/>
      <c r="S194" s="279"/>
      <c r="T194" s="280"/>
      <c r="U194" s="14"/>
      <c r="V194" s="14"/>
      <c r="W194" s="14"/>
      <c r="X194" s="14"/>
      <c r="Y194" s="14"/>
      <c r="Z194" s="14"/>
      <c r="AA194" s="14"/>
      <c r="AB194" s="14"/>
      <c r="AC194" s="14"/>
      <c r="AD194" s="14"/>
      <c r="AE194" s="14"/>
      <c r="AT194" s="281" t="s">
        <v>174</v>
      </c>
      <c r="AU194" s="281" t="s">
        <v>82</v>
      </c>
      <c r="AV194" s="14" t="s">
        <v>82</v>
      </c>
      <c r="AW194" s="14" t="s">
        <v>30</v>
      </c>
      <c r="AX194" s="14" t="s">
        <v>73</v>
      </c>
      <c r="AY194" s="281" t="s">
        <v>161</v>
      </c>
    </row>
    <row r="195" s="15" customFormat="1">
      <c r="A195" s="15"/>
      <c r="B195" s="282"/>
      <c r="C195" s="283"/>
      <c r="D195" s="256" t="s">
        <v>174</v>
      </c>
      <c r="E195" s="284" t="s">
        <v>1</v>
      </c>
      <c r="F195" s="285" t="s">
        <v>180</v>
      </c>
      <c r="G195" s="283"/>
      <c r="H195" s="286">
        <v>320</v>
      </c>
      <c r="I195" s="287"/>
      <c r="J195" s="283"/>
      <c r="K195" s="283"/>
      <c r="L195" s="288"/>
      <c r="M195" s="289"/>
      <c r="N195" s="290"/>
      <c r="O195" s="290"/>
      <c r="P195" s="290"/>
      <c r="Q195" s="290"/>
      <c r="R195" s="290"/>
      <c r="S195" s="290"/>
      <c r="T195" s="291"/>
      <c r="U195" s="15"/>
      <c r="V195" s="15"/>
      <c r="W195" s="15"/>
      <c r="X195" s="15"/>
      <c r="Y195" s="15"/>
      <c r="Z195" s="15"/>
      <c r="AA195" s="15"/>
      <c r="AB195" s="15"/>
      <c r="AC195" s="15"/>
      <c r="AD195" s="15"/>
      <c r="AE195" s="15"/>
      <c r="AT195" s="292" t="s">
        <v>174</v>
      </c>
      <c r="AU195" s="292" t="s">
        <v>82</v>
      </c>
      <c r="AV195" s="15" t="s">
        <v>168</v>
      </c>
      <c r="AW195" s="15" t="s">
        <v>30</v>
      </c>
      <c r="AX195" s="15" t="s">
        <v>80</v>
      </c>
      <c r="AY195" s="292" t="s">
        <v>161</v>
      </c>
    </row>
    <row r="196" s="2" customFormat="1" ht="24" customHeight="1">
      <c r="A196" s="38"/>
      <c r="B196" s="39"/>
      <c r="C196" s="243" t="s">
        <v>261</v>
      </c>
      <c r="D196" s="243" t="s">
        <v>163</v>
      </c>
      <c r="E196" s="244" t="s">
        <v>280</v>
      </c>
      <c r="F196" s="245" t="s">
        <v>281</v>
      </c>
      <c r="G196" s="246" t="s">
        <v>282</v>
      </c>
      <c r="H196" s="247">
        <v>295.39100000000002</v>
      </c>
      <c r="I196" s="248"/>
      <c r="J196" s="249">
        <f>ROUND(I196*H196,2)</f>
        <v>0</v>
      </c>
      <c r="K196" s="245" t="s">
        <v>167</v>
      </c>
      <c r="L196" s="44"/>
      <c r="M196" s="250" t="s">
        <v>1</v>
      </c>
      <c r="N196" s="251" t="s">
        <v>38</v>
      </c>
      <c r="O196" s="91"/>
      <c r="P196" s="252">
        <f>O196*H196</f>
        <v>0</v>
      </c>
      <c r="Q196" s="252">
        <v>0</v>
      </c>
      <c r="R196" s="252">
        <f>Q196*H196</f>
        <v>0</v>
      </c>
      <c r="S196" s="252">
        <v>0</v>
      </c>
      <c r="T196" s="253">
        <f>S196*H196</f>
        <v>0</v>
      </c>
      <c r="U196" s="38"/>
      <c r="V196" s="38"/>
      <c r="W196" s="38"/>
      <c r="X196" s="38"/>
      <c r="Y196" s="38"/>
      <c r="Z196" s="38"/>
      <c r="AA196" s="38"/>
      <c r="AB196" s="38"/>
      <c r="AC196" s="38"/>
      <c r="AD196" s="38"/>
      <c r="AE196" s="38"/>
      <c r="AR196" s="254" t="s">
        <v>168</v>
      </c>
      <c r="AT196" s="254" t="s">
        <v>163</v>
      </c>
      <c r="AU196" s="254" t="s">
        <v>82</v>
      </c>
      <c r="AY196" s="17" t="s">
        <v>161</v>
      </c>
      <c r="BE196" s="255">
        <f>IF(N196="základní",J196,0)</f>
        <v>0</v>
      </c>
      <c r="BF196" s="255">
        <f>IF(N196="snížená",J196,0)</f>
        <v>0</v>
      </c>
      <c r="BG196" s="255">
        <f>IF(N196="zákl. přenesená",J196,0)</f>
        <v>0</v>
      </c>
      <c r="BH196" s="255">
        <f>IF(N196="sníž. přenesená",J196,0)</f>
        <v>0</v>
      </c>
      <c r="BI196" s="255">
        <f>IF(N196="nulová",J196,0)</f>
        <v>0</v>
      </c>
      <c r="BJ196" s="17" t="s">
        <v>80</v>
      </c>
      <c r="BK196" s="255">
        <f>ROUND(I196*H196,2)</f>
        <v>0</v>
      </c>
      <c r="BL196" s="17" t="s">
        <v>168</v>
      </c>
      <c r="BM196" s="254" t="s">
        <v>869</v>
      </c>
    </row>
    <row r="197" s="2" customFormat="1">
      <c r="A197" s="38"/>
      <c r="B197" s="39"/>
      <c r="C197" s="40"/>
      <c r="D197" s="256" t="s">
        <v>170</v>
      </c>
      <c r="E197" s="40"/>
      <c r="F197" s="257" t="s">
        <v>284</v>
      </c>
      <c r="G197" s="40"/>
      <c r="H197" s="40"/>
      <c r="I197" s="154"/>
      <c r="J197" s="40"/>
      <c r="K197" s="40"/>
      <c r="L197" s="44"/>
      <c r="M197" s="258"/>
      <c r="N197" s="259"/>
      <c r="O197" s="91"/>
      <c r="P197" s="91"/>
      <c r="Q197" s="91"/>
      <c r="R197" s="91"/>
      <c r="S197" s="91"/>
      <c r="T197" s="92"/>
      <c r="U197" s="38"/>
      <c r="V197" s="38"/>
      <c r="W197" s="38"/>
      <c r="X197" s="38"/>
      <c r="Y197" s="38"/>
      <c r="Z197" s="38"/>
      <c r="AA197" s="38"/>
      <c r="AB197" s="38"/>
      <c r="AC197" s="38"/>
      <c r="AD197" s="38"/>
      <c r="AE197" s="38"/>
      <c r="AT197" s="17" t="s">
        <v>170</v>
      </c>
      <c r="AU197" s="17" t="s">
        <v>82</v>
      </c>
    </row>
    <row r="198" s="2" customFormat="1">
      <c r="A198" s="38"/>
      <c r="B198" s="39"/>
      <c r="C198" s="40"/>
      <c r="D198" s="256" t="s">
        <v>172</v>
      </c>
      <c r="E198" s="40"/>
      <c r="F198" s="260" t="s">
        <v>285</v>
      </c>
      <c r="G198" s="40"/>
      <c r="H198" s="40"/>
      <c r="I198" s="154"/>
      <c r="J198" s="40"/>
      <c r="K198" s="40"/>
      <c r="L198" s="44"/>
      <c r="M198" s="258"/>
      <c r="N198" s="259"/>
      <c r="O198" s="91"/>
      <c r="P198" s="91"/>
      <c r="Q198" s="91"/>
      <c r="R198" s="91"/>
      <c r="S198" s="91"/>
      <c r="T198" s="92"/>
      <c r="U198" s="38"/>
      <c r="V198" s="38"/>
      <c r="W198" s="38"/>
      <c r="X198" s="38"/>
      <c r="Y198" s="38"/>
      <c r="Z198" s="38"/>
      <c r="AA198" s="38"/>
      <c r="AB198" s="38"/>
      <c r="AC198" s="38"/>
      <c r="AD198" s="38"/>
      <c r="AE198" s="38"/>
      <c r="AT198" s="17" t="s">
        <v>172</v>
      </c>
      <c r="AU198" s="17" t="s">
        <v>82</v>
      </c>
    </row>
    <row r="199" s="14" customFormat="1">
      <c r="A199" s="14"/>
      <c r="B199" s="271"/>
      <c r="C199" s="272"/>
      <c r="D199" s="256" t="s">
        <v>174</v>
      </c>
      <c r="E199" s="273" t="s">
        <v>1</v>
      </c>
      <c r="F199" s="274" t="s">
        <v>870</v>
      </c>
      <c r="G199" s="272"/>
      <c r="H199" s="275">
        <v>295.39100000000002</v>
      </c>
      <c r="I199" s="276"/>
      <c r="J199" s="272"/>
      <c r="K199" s="272"/>
      <c r="L199" s="277"/>
      <c r="M199" s="278"/>
      <c r="N199" s="279"/>
      <c r="O199" s="279"/>
      <c r="P199" s="279"/>
      <c r="Q199" s="279"/>
      <c r="R199" s="279"/>
      <c r="S199" s="279"/>
      <c r="T199" s="280"/>
      <c r="U199" s="14"/>
      <c r="V199" s="14"/>
      <c r="W199" s="14"/>
      <c r="X199" s="14"/>
      <c r="Y199" s="14"/>
      <c r="Z199" s="14"/>
      <c r="AA199" s="14"/>
      <c r="AB199" s="14"/>
      <c r="AC199" s="14"/>
      <c r="AD199" s="14"/>
      <c r="AE199" s="14"/>
      <c r="AT199" s="281" t="s">
        <v>174</v>
      </c>
      <c r="AU199" s="281" t="s">
        <v>82</v>
      </c>
      <c r="AV199" s="14" t="s">
        <v>82</v>
      </c>
      <c r="AW199" s="14" t="s">
        <v>30</v>
      </c>
      <c r="AX199" s="14" t="s">
        <v>73</v>
      </c>
      <c r="AY199" s="281" t="s">
        <v>161</v>
      </c>
    </row>
    <row r="200" s="15" customFormat="1">
      <c r="A200" s="15"/>
      <c r="B200" s="282"/>
      <c r="C200" s="283"/>
      <c r="D200" s="256" t="s">
        <v>174</v>
      </c>
      <c r="E200" s="284" t="s">
        <v>1</v>
      </c>
      <c r="F200" s="285" t="s">
        <v>180</v>
      </c>
      <c r="G200" s="283"/>
      <c r="H200" s="286">
        <v>295.39100000000002</v>
      </c>
      <c r="I200" s="287"/>
      <c r="J200" s="283"/>
      <c r="K200" s="283"/>
      <c r="L200" s="288"/>
      <c r="M200" s="289"/>
      <c r="N200" s="290"/>
      <c r="O200" s="290"/>
      <c r="P200" s="290"/>
      <c r="Q200" s="290"/>
      <c r="R200" s="290"/>
      <c r="S200" s="290"/>
      <c r="T200" s="291"/>
      <c r="U200" s="15"/>
      <c r="V200" s="15"/>
      <c r="W200" s="15"/>
      <c r="X200" s="15"/>
      <c r="Y200" s="15"/>
      <c r="Z200" s="15"/>
      <c r="AA200" s="15"/>
      <c r="AB200" s="15"/>
      <c r="AC200" s="15"/>
      <c r="AD200" s="15"/>
      <c r="AE200" s="15"/>
      <c r="AT200" s="292" t="s">
        <v>174</v>
      </c>
      <c r="AU200" s="292" t="s">
        <v>82</v>
      </c>
      <c r="AV200" s="15" t="s">
        <v>168</v>
      </c>
      <c r="AW200" s="15" t="s">
        <v>4</v>
      </c>
      <c r="AX200" s="15" t="s">
        <v>80</v>
      </c>
      <c r="AY200" s="292" t="s">
        <v>161</v>
      </c>
    </row>
    <row r="201" s="2" customFormat="1" ht="24" customHeight="1">
      <c r="A201" s="38"/>
      <c r="B201" s="39"/>
      <c r="C201" s="243" t="s">
        <v>268</v>
      </c>
      <c r="D201" s="243" t="s">
        <v>163</v>
      </c>
      <c r="E201" s="244" t="s">
        <v>288</v>
      </c>
      <c r="F201" s="245" t="s">
        <v>289</v>
      </c>
      <c r="G201" s="246" t="s">
        <v>183</v>
      </c>
      <c r="H201" s="247">
        <v>166.62600000000001</v>
      </c>
      <c r="I201" s="248"/>
      <c r="J201" s="249">
        <f>ROUND(I201*H201,2)</f>
        <v>0</v>
      </c>
      <c r="K201" s="245" t="s">
        <v>167</v>
      </c>
      <c r="L201" s="44"/>
      <c r="M201" s="250" t="s">
        <v>1</v>
      </c>
      <c r="N201" s="251" t="s">
        <v>38</v>
      </c>
      <c r="O201" s="91"/>
      <c r="P201" s="252">
        <f>O201*H201</f>
        <v>0</v>
      </c>
      <c r="Q201" s="252">
        <v>0</v>
      </c>
      <c r="R201" s="252">
        <f>Q201*H201</f>
        <v>0</v>
      </c>
      <c r="S201" s="252">
        <v>0</v>
      </c>
      <c r="T201" s="253">
        <f>S201*H201</f>
        <v>0</v>
      </c>
      <c r="U201" s="38"/>
      <c r="V201" s="38"/>
      <c r="W201" s="38"/>
      <c r="X201" s="38"/>
      <c r="Y201" s="38"/>
      <c r="Z201" s="38"/>
      <c r="AA201" s="38"/>
      <c r="AB201" s="38"/>
      <c r="AC201" s="38"/>
      <c r="AD201" s="38"/>
      <c r="AE201" s="38"/>
      <c r="AR201" s="254" t="s">
        <v>168</v>
      </c>
      <c r="AT201" s="254" t="s">
        <v>163</v>
      </c>
      <c r="AU201" s="254" t="s">
        <v>82</v>
      </c>
      <c r="AY201" s="17" t="s">
        <v>161</v>
      </c>
      <c r="BE201" s="255">
        <f>IF(N201="základní",J201,0)</f>
        <v>0</v>
      </c>
      <c r="BF201" s="255">
        <f>IF(N201="snížená",J201,0)</f>
        <v>0</v>
      </c>
      <c r="BG201" s="255">
        <f>IF(N201="zákl. přenesená",J201,0)</f>
        <v>0</v>
      </c>
      <c r="BH201" s="255">
        <f>IF(N201="sníž. přenesená",J201,0)</f>
        <v>0</v>
      </c>
      <c r="BI201" s="255">
        <f>IF(N201="nulová",J201,0)</f>
        <v>0</v>
      </c>
      <c r="BJ201" s="17" t="s">
        <v>80</v>
      </c>
      <c r="BK201" s="255">
        <f>ROUND(I201*H201,2)</f>
        <v>0</v>
      </c>
      <c r="BL201" s="17" t="s">
        <v>168</v>
      </c>
      <c r="BM201" s="254" t="s">
        <v>871</v>
      </c>
    </row>
    <row r="202" s="2" customFormat="1">
      <c r="A202" s="38"/>
      <c r="B202" s="39"/>
      <c r="C202" s="40"/>
      <c r="D202" s="256" t="s">
        <v>170</v>
      </c>
      <c r="E202" s="40"/>
      <c r="F202" s="257" t="s">
        <v>291</v>
      </c>
      <c r="G202" s="40"/>
      <c r="H202" s="40"/>
      <c r="I202" s="154"/>
      <c r="J202" s="40"/>
      <c r="K202" s="40"/>
      <c r="L202" s="44"/>
      <c r="M202" s="258"/>
      <c r="N202" s="259"/>
      <c r="O202" s="91"/>
      <c r="P202" s="91"/>
      <c r="Q202" s="91"/>
      <c r="R202" s="91"/>
      <c r="S202" s="91"/>
      <c r="T202" s="92"/>
      <c r="U202" s="38"/>
      <c r="V202" s="38"/>
      <c r="W202" s="38"/>
      <c r="X202" s="38"/>
      <c r="Y202" s="38"/>
      <c r="Z202" s="38"/>
      <c r="AA202" s="38"/>
      <c r="AB202" s="38"/>
      <c r="AC202" s="38"/>
      <c r="AD202" s="38"/>
      <c r="AE202" s="38"/>
      <c r="AT202" s="17" t="s">
        <v>170</v>
      </c>
      <c r="AU202" s="17" t="s">
        <v>82</v>
      </c>
    </row>
    <row r="203" s="2" customFormat="1">
      <c r="A203" s="38"/>
      <c r="B203" s="39"/>
      <c r="C203" s="40"/>
      <c r="D203" s="256" t="s">
        <v>172</v>
      </c>
      <c r="E203" s="40"/>
      <c r="F203" s="260" t="s">
        <v>292</v>
      </c>
      <c r="G203" s="40"/>
      <c r="H203" s="40"/>
      <c r="I203" s="154"/>
      <c r="J203" s="40"/>
      <c r="K203" s="40"/>
      <c r="L203" s="44"/>
      <c r="M203" s="258"/>
      <c r="N203" s="259"/>
      <c r="O203" s="91"/>
      <c r="P203" s="91"/>
      <c r="Q203" s="91"/>
      <c r="R203" s="91"/>
      <c r="S203" s="91"/>
      <c r="T203" s="92"/>
      <c r="U203" s="38"/>
      <c r="V203" s="38"/>
      <c r="W203" s="38"/>
      <c r="X203" s="38"/>
      <c r="Y203" s="38"/>
      <c r="Z203" s="38"/>
      <c r="AA203" s="38"/>
      <c r="AB203" s="38"/>
      <c r="AC203" s="38"/>
      <c r="AD203" s="38"/>
      <c r="AE203" s="38"/>
      <c r="AT203" s="17" t="s">
        <v>172</v>
      </c>
      <c r="AU203" s="17" t="s">
        <v>82</v>
      </c>
    </row>
    <row r="204" s="13" customFormat="1">
      <c r="A204" s="13"/>
      <c r="B204" s="261"/>
      <c r="C204" s="262"/>
      <c r="D204" s="256" t="s">
        <v>174</v>
      </c>
      <c r="E204" s="263" t="s">
        <v>1</v>
      </c>
      <c r="F204" s="264" t="s">
        <v>872</v>
      </c>
      <c r="G204" s="262"/>
      <c r="H204" s="263" t="s">
        <v>1</v>
      </c>
      <c r="I204" s="265"/>
      <c r="J204" s="262"/>
      <c r="K204" s="262"/>
      <c r="L204" s="266"/>
      <c r="M204" s="267"/>
      <c r="N204" s="268"/>
      <c r="O204" s="268"/>
      <c r="P204" s="268"/>
      <c r="Q204" s="268"/>
      <c r="R204" s="268"/>
      <c r="S204" s="268"/>
      <c r="T204" s="269"/>
      <c r="U204" s="13"/>
      <c r="V204" s="13"/>
      <c r="W204" s="13"/>
      <c r="X204" s="13"/>
      <c r="Y204" s="13"/>
      <c r="Z204" s="13"/>
      <c r="AA204" s="13"/>
      <c r="AB204" s="13"/>
      <c r="AC204" s="13"/>
      <c r="AD204" s="13"/>
      <c r="AE204" s="13"/>
      <c r="AT204" s="270" t="s">
        <v>174</v>
      </c>
      <c r="AU204" s="270" t="s">
        <v>82</v>
      </c>
      <c r="AV204" s="13" t="s">
        <v>80</v>
      </c>
      <c r="AW204" s="13" t="s">
        <v>30</v>
      </c>
      <c r="AX204" s="13" t="s">
        <v>73</v>
      </c>
      <c r="AY204" s="270" t="s">
        <v>161</v>
      </c>
    </row>
    <row r="205" s="14" customFormat="1">
      <c r="A205" s="14"/>
      <c r="B205" s="271"/>
      <c r="C205" s="272"/>
      <c r="D205" s="256" t="s">
        <v>174</v>
      </c>
      <c r="E205" s="273" t="s">
        <v>1</v>
      </c>
      <c r="F205" s="274" t="s">
        <v>873</v>
      </c>
      <c r="G205" s="272"/>
      <c r="H205" s="275">
        <v>2.52</v>
      </c>
      <c r="I205" s="276"/>
      <c r="J205" s="272"/>
      <c r="K205" s="272"/>
      <c r="L205" s="277"/>
      <c r="M205" s="278"/>
      <c r="N205" s="279"/>
      <c r="O205" s="279"/>
      <c r="P205" s="279"/>
      <c r="Q205" s="279"/>
      <c r="R205" s="279"/>
      <c r="S205" s="279"/>
      <c r="T205" s="280"/>
      <c r="U205" s="14"/>
      <c r="V205" s="14"/>
      <c r="W205" s="14"/>
      <c r="X205" s="14"/>
      <c r="Y205" s="14"/>
      <c r="Z205" s="14"/>
      <c r="AA205" s="14"/>
      <c r="AB205" s="14"/>
      <c r="AC205" s="14"/>
      <c r="AD205" s="14"/>
      <c r="AE205" s="14"/>
      <c r="AT205" s="281" t="s">
        <v>174</v>
      </c>
      <c r="AU205" s="281" t="s">
        <v>82</v>
      </c>
      <c r="AV205" s="14" t="s">
        <v>82</v>
      </c>
      <c r="AW205" s="14" t="s">
        <v>30</v>
      </c>
      <c r="AX205" s="14" t="s">
        <v>73</v>
      </c>
      <c r="AY205" s="281" t="s">
        <v>161</v>
      </c>
    </row>
    <row r="206" s="13" customFormat="1">
      <c r="A206" s="13"/>
      <c r="B206" s="261"/>
      <c r="C206" s="262"/>
      <c r="D206" s="256" t="s">
        <v>174</v>
      </c>
      <c r="E206" s="263" t="s">
        <v>1</v>
      </c>
      <c r="F206" s="264" t="s">
        <v>293</v>
      </c>
      <c r="G206" s="262"/>
      <c r="H206" s="263" t="s">
        <v>1</v>
      </c>
      <c r="I206" s="265"/>
      <c r="J206" s="262"/>
      <c r="K206" s="262"/>
      <c r="L206" s="266"/>
      <c r="M206" s="267"/>
      <c r="N206" s="268"/>
      <c r="O206" s="268"/>
      <c r="P206" s="268"/>
      <c r="Q206" s="268"/>
      <c r="R206" s="268"/>
      <c r="S206" s="268"/>
      <c r="T206" s="269"/>
      <c r="U206" s="13"/>
      <c r="V206" s="13"/>
      <c r="W206" s="13"/>
      <c r="X206" s="13"/>
      <c r="Y206" s="13"/>
      <c r="Z206" s="13"/>
      <c r="AA206" s="13"/>
      <c r="AB206" s="13"/>
      <c r="AC206" s="13"/>
      <c r="AD206" s="13"/>
      <c r="AE206" s="13"/>
      <c r="AT206" s="270" t="s">
        <v>174</v>
      </c>
      <c r="AU206" s="270" t="s">
        <v>82</v>
      </c>
      <c r="AV206" s="13" t="s">
        <v>80</v>
      </c>
      <c r="AW206" s="13" t="s">
        <v>30</v>
      </c>
      <c r="AX206" s="13" t="s">
        <v>73</v>
      </c>
      <c r="AY206" s="270" t="s">
        <v>161</v>
      </c>
    </row>
    <row r="207" s="14" customFormat="1">
      <c r="A207" s="14"/>
      <c r="B207" s="271"/>
      <c r="C207" s="272"/>
      <c r="D207" s="256" t="s">
        <v>174</v>
      </c>
      <c r="E207" s="273" t="s">
        <v>1</v>
      </c>
      <c r="F207" s="274" t="s">
        <v>874</v>
      </c>
      <c r="G207" s="272"/>
      <c r="H207" s="275">
        <v>164.106</v>
      </c>
      <c r="I207" s="276"/>
      <c r="J207" s="272"/>
      <c r="K207" s="272"/>
      <c r="L207" s="277"/>
      <c r="M207" s="278"/>
      <c r="N207" s="279"/>
      <c r="O207" s="279"/>
      <c r="P207" s="279"/>
      <c r="Q207" s="279"/>
      <c r="R207" s="279"/>
      <c r="S207" s="279"/>
      <c r="T207" s="280"/>
      <c r="U207" s="14"/>
      <c r="V207" s="14"/>
      <c r="W207" s="14"/>
      <c r="X207" s="14"/>
      <c r="Y207" s="14"/>
      <c r="Z207" s="14"/>
      <c r="AA207" s="14"/>
      <c r="AB207" s="14"/>
      <c r="AC207" s="14"/>
      <c r="AD207" s="14"/>
      <c r="AE207" s="14"/>
      <c r="AT207" s="281" t="s">
        <v>174</v>
      </c>
      <c r="AU207" s="281" t="s">
        <v>82</v>
      </c>
      <c r="AV207" s="14" t="s">
        <v>82</v>
      </c>
      <c r="AW207" s="14" t="s">
        <v>30</v>
      </c>
      <c r="AX207" s="14" t="s">
        <v>73</v>
      </c>
      <c r="AY207" s="281" t="s">
        <v>161</v>
      </c>
    </row>
    <row r="208" s="15" customFormat="1">
      <c r="A208" s="15"/>
      <c r="B208" s="282"/>
      <c r="C208" s="283"/>
      <c r="D208" s="256" t="s">
        <v>174</v>
      </c>
      <c r="E208" s="284" t="s">
        <v>1</v>
      </c>
      <c r="F208" s="285" t="s">
        <v>180</v>
      </c>
      <c r="G208" s="283"/>
      <c r="H208" s="286">
        <v>166.62600000000001</v>
      </c>
      <c r="I208" s="287"/>
      <c r="J208" s="283"/>
      <c r="K208" s="283"/>
      <c r="L208" s="288"/>
      <c r="M208" s="289"/>
      <c r="N208" s="290"/>
      <c r="O208" s="290"/>
      <c r="P208" s="290"/>
      <c r="Q208" s="290"/>
      <c r="R208" s="290"/>
      <c r="S208" s="290"/>
      <c r="T208" s="291"/>
      <c r="U208" s="15"/>
      <c r="V208" s="15"/>
      <c r="W208" s="15"/>
      <c r="X208" s="15"/>
      <c r="Y208" s="15"/>
      <c r="Z208" s="15"/>
      <c r="AA208" s="15"/>
      <c r="AB208" s="15"/>
      <c r="AC208" s="15"/>
      <c r="AD208" s="15"/>
      <c r="AE208" s="15"/>
      <c r="AT208" s="292" t="s">
        <v>174</v>
      </c>
      <c r="AU208" s="292" t="s">
        <v>82</v>
      </c>
      <c r="AV208" s="15" t="s">
        <v>168</v>
      </c>
      <c r="AW208" s="15" t="s">
        <v>30</v>
      </c>
      <c r="AX208" s="15" t="s">
        <v>80</v>
      </c>
      <c r="AY208" s="292" t="s">
        <v>161</v>
      </c>
    </row>
    <row r="209" s="2" customFormat="1" ht="16.5" customHeight="1">
      <c r="A209" s="38"/>
      <c r="B209" s="39"/>
      <c r="C209" s="293" t="s">
        <v>8</v>
      </c>
      <c r="D209" s="293" t="s">
        <v>296</v>
      </c>
      <c r="E209" s="294" t="s">
        <v>297</v>
      </c>
      <c r="F209" s="295" t="s">
        <v>298</v>
      </c>
      <c r="G209" s="296" t="s">
        <v>282</v>
      </c>
      <c r="H209" s="297">
        <v>299.92700000000002</v>
      </c>
      <c r="I209" s="298"/>
      <c r="J209" s="299">
        <f>ROUND(I209*H209,2)</f>
        <v>0</v>
      </c>
      <c r="K209" s="295" t="s">
        <v>167</v>
      </c>
      <c r="L209" s="300"/>
      <c r="M209" s="301" t="s">
        <v>1</v>
      </c>
      <c r="N209" s="302" t="s">
        <v>38</v>
      </c>
      <c r="O209" s="91"/>
      <c r="P209" s="252">
        <f>O209*H209</f>
        <v>0</v>
      </c>
      <c r="Q209" s="252">
        <v>1</v>
      </c>
      <c r="R209" s="252">
        <f>Q209*H209</f>
        <v>299.92700000000002</v>
      </c>
      <c r="S209" s="252">
        <v>0</v>
      </c>
      <c r="T209" s="253">
        <f>S209*H209</f>
        <v>0</v>
      </c>
      <c r="U209" s="38"/>
      <c r="V209" s="38"/>
      <c r="W209" s="38"/>
      <c r="X209" s="38"/>
      <c r="Y209" s="38"/>
      <c r="Z209" s="38"/>
      <c r="AA209" s="38"/>
      <c r="AB209" s="38"/>
      <c r="AC209" s="38"/>
      <c r="AD209" s="38"/>
      <c r="AE209" s="38"/>
      <c r="AR209" s="254" t="s">
        <v>227</v>
      </c>
      <c r="AT209" s="254" t="s">
        <v>296</v>
      </c>
      <c r="AU209" s="254" t="s">
        <v>82</v>
      </c>
      <c r="AY209" s="17" t="s">
        <v>161</v>
      </c>
      <c r="BE209" s="255">
        <f>IF(N209="základní",J209,0)</f>
        <v>0</v>
      </c>
      <c r="BF209" s="255">
        <f>IF(N209="snížená",J209,0)</f>
        <v>0</v>
      </c>
      <c r="BG209" s="255">
        <f>IF(N209="zákl. přenesená",J209,0)</f>
        <v>0</v>
      </c>
      <c r="BH209" s="255">
        <f>IF(N209="sníž. přenesená",J209,0)</f>
        <v>0</v>
      </c>
      <c r="BI209" s="255">
        <f>IF(N209="nulová",J209,0)</f>
        <v>0</v>
      </c>
      <c r="BJ209" s="17" t="s">
        <v>80</v>
      </c>
      <c r="BK209" s="255">
        <f>ROUND(I209*H209,2)</f>
        <v>0</v>
      </c>
      <c r="BL209" s="17" t="s">
        <v>168</v>
      </c>
      <c r="BM209" s="254" t="s">
        <v>875</v>
      </c>
    </row>
    <row r="210" s="2" customFormat="1">
      <c r="A210" s="38"/>
      <c r="B210" s="39"/>
      <c r="C210" s="40"/>
      <c r="D210" s="256" t="s">
        <v>170</v>
      </c>
      <c r="E210" s="40"/>
      <c r="F210" s="257" t="s">
        <v>298</v>
      </c>
      <c r="G210" s="40"/>
      <c r="H210" s="40"/>
      <c r="I210" s="154"/>
      <c r="J210" s="40"/>
      <c r="K210" s="40"/>
      <c r="L210" s="44"/>
      <c r="M210" s="258"/>
      <c r="N210" s="259"/>
      <c r="O210" s="91"/>
      <c r="P210" s="91"/>
      <c r="Q210" s="91"/>
      <c r="R210" s="91"/>
      <c r="S210" s="91"/>
      <c r="T210" s="92"/>
      <c r="U210" s="38"/>
      <c r="V210" s="38"/>
      <c r="W210" s="38"/>
      <c r="X210" s="38"/>
      <c r="Y210" s="38"/>
      <c r="Z210" s="38"/>
      <c r="AA210" s="38"/>
      <c r="AB210" s="38"/>
      <c r="AC210" s="38"/>
      <c r="AD210" s="38"/>
      <c r="AE210" s="38"/>
      <c r="AT210" s="17" t="s">
        <v>170</v>
      </c>
      <c r="AU210" s="17" t="s">
        <v>82</v>
      </c>
    </row>
    <row r="211" s="13" customFormat="1">
      <c r="A211" s="13"/>
      <c r="B211" s="261"/>
      <c r="C211" s="262"/>
      <c r="D211" s="256" t="s">
        <v>174</v>
      </c>
      <c r="E211" s="263" t="s">
        <v>1</v>
      </c>
      <c r="F211" s="264" t="s">
        <v>876</v>
      </c>
      <c r="G211" s="262"/>
      <c r="H211" s="263" t="s">
        <v>1</v>
      </c>
      <c r="I211" s="265"/>
      <c r="J211" s="262"/>
      <c r="K211" s="262"/>
      <c r="L211" s="266"/>
      <c r="M211" s="267"/>
      <c r="N211" s="268"/>
      <c r="O211" s="268"/>
      <c r="P211" s="268"/>
      <c r="Q211" s="268"/>
      <c r="R211" s="268"/>
      <c r="S211" s="268"/>
      <c r="T211" s="269"/>
      <c r="U211" s="13"/>
      <c r="V211" s="13"/>
      <c r="W211" s="13"/>
      <c r="X211" s="13"/>
      <c r="Y211" s="13"/>
      <c r="Z211" s="13"/>
      <c r="AA211" s="13"/>
      <c r="AB211" s="13"/>
      <c r="AC211" s="13"/>
      <c r="AD211" s="13"/>
      <c r="AE211" s="13"/>
      <c r="AT211" s="270" t="s">
        <v>174</v>
      </c>
      <c r="AU211" s="270" t="s">
        <v>82</v>
      </c>
      <c r="AV211" s="13" t="s">
        <v>80</v>
      </c>
      <c r="AW211" s="13" t="s">
        <v>30</v>
      </c>
      <c r="AX211" s="13" t="s">
        <v>73</v>
      </c>
      <c r="AY211" s="270" t="s">
        <v>161</v>
      </c>
    </row>
    <row r="212" s="14" customFormat="1">
      <c r="A212" s="14"/>
      <c r="B212" s="271"/>
      <c r="C212" s="272"/>
      <c r="D212" s="256" t="s">
        <v>174</v>
      </c>
      <c r="E212" s="273" t="s">
        <v>1</v>
      </c>
      <c r="F212" s="274" t="s">
        <v>877</v>
      </c>
      <c r="G212" s="272"/>
      <c r="H212" s="275">
        <v>299.92700000000002</v>
      </c>
      <c r="I212" s="276"/>
      <c r="J212" s="272"/>
      <c r="K212" s="272"/>
      <c r="L212" s="277"/>
      <c r="M212" s="278"/>
      <c r="N212" s="279"/>
      <c r="O212" s="279"/>
      <c r="P212" s="279"/>
      <c r="Q212" s="279"/>
      <c r="R212" s="279"/>
      <c r="S212" s="279"/>
      <c r="T212" s="280"/>
      <c r="U212" s="14"/>
      <c r="V212" s="14"/>
      <c r="W212" s="14"/>
      <c r="X212" s="14"/>
      <c r="Y212" s="14"/>
      <c r="Z212" s="14"/>
      <c r="AA212" s="14"/>
      <c r="AB212" s="14"/>
      <c r="AC212" s="14"/>
      <c r="AD212" s="14"/>
      <c r="AE212" s="14"/>
      <c r="AT212" s="281" t="s">
        <v>174</v>
      </c>
      <c r="AU212" s="281" t="s">
        <v>82</v>
      </c>
      <c r="AV212" s="14" t="s">
        <v>82</v>
      </c>
      <c r="AW212" s="14" t="s">
        <v>30</v>
      </c>
      <c r="AX212" s="14" t="s">
        <v>80</v>
      </c>
      <c r="AY212" s="281" t="s">
        <v>161</v>
      </c>
    </row>
    <row r="213" s="2" customFormat="1" ht="16.5" customHeight="1">
      <c r="A213" s="38"/>
      <c r="B213" s="39"/>
      <c r="C213" s="243" t="s">
        <v>279</v>
      </c>
      <c r="D213" s="243" t="s">
        <v>163</v>
      </c>
      <c r="E213" s="244" t="s">
        <v>302</v>
      </c>
      <c r="F213" s="245" t="s">
        <v>303</v>
      </c>
      <c r="G213" s="246" t="s">
        <v>166</v>
      </c>
      <c r="H213" s="247">
        <v>72.159999999999997</v>
      </c>
      <c r="I213" s="248"/>
      <c r="J213" s="249">
        <f>ROUND(I213*H213,2)</f>
        <v>0</v>
      </c>
      <c r="K213" s="245" t="s">
        <v>167</v>
      </c>
      <c r="L213" s="44"/>
      <c r="M213" s="250" t="s">
        <v>1</v>
      </c>
      <c r="N213" s="251" t="s">
        <v>38</v>
      </c>
      <c r="O213" s="91"/>
      <c r="P213" s="252">
        <f>O213*H213</f>
        <v>0</v>
      </c>
      <c r="Q213" s="252">
        <v>0</v>
      </c>
      <c r="R213" s="252">
        <f>Q213*H213</f>
        <v>0</v>
      </c>
      <c r="S213" s="252">
        <v>0</v>
      </c>
      <c r="T213" s="253">
        <f>S213*H213</f>
        <v>0</v>
      </c>
      <c r="U213" s="38"/>
      <c r="V213" s="38"/>
      <c r="W213" s="38"/>
      <c r="X213" s="38"/>
      <c r="Y213" s="38"/>
      <c r="Z213" s="38"/>
      <c r="AA213" s="38"/>
      <c r="AB213" s="38"/>
      <c r="AC213" s="38"/>
      <c r="AD213" s="38"/>
      <c r="AE213" s="38"/>
      <c r="AR213" s="254" t="s">
        <v>168</v>
      </c>
      <c r="AT213" s="254" t="s">
        <v>163</v>
      </c>
      <c r="AU213" s="254" t="s">
        <v>82</v>
      </c>
      <c r="AY213" s="17" t="s">
        <v>161</v>
      </c>
      <c r="BE213" s="255">
        <f>IF(N213="základní",J213,0)</f>
        <v>0</v>
      </c>
      <c r="BF213" s="255">
        <f>IF(N213="snížená",J213,0)</f>
        <v>0</v>
      </c>
      <c r="BG213" s="255">
        <f>IF(N213="zákl. přenesená",J213,0)</f>
        <v>0</v>
      </c>
      <c r="BH213" s="255">
        <f>IF(N213="sníž. přenesená",J213,0)</f>
        <v>0</v>
      </c>
      <c r="BI213" s="255">
        <f>IF(N213="nulová",J213,0)</f>
        <v>0</v>
      </c>
      <c r="BJ213" s="17" t="s">
        <v>80</v>
      </c>
      <c r="BK213" s="255">
        <f>ROUND(I213*H213,2)</f>
        <v>0</v>
      </c>
      <c r="BL213" s="17" t="s">
        <v>168</v>
      </c>
      <c r="BM213" s="254" t="s">
        <v>878</v>
      </c>
    </row>
    <row r="214" s="2" customFormat="1">
      <c r="A214" s="38"/>
      <c r="B214" s="39"/>
      <c r="C214" s="40"/>
      <c r="D214" s="256" t="s">
        <v>170</v>
      </c>
      <c r="E214" s="40"/>
      <c r="F214" s="257" t="s">
        <v>305</v>
      </c>
      <c r="G214" s="40"/>
      <c r="H214" s="40"/>
      <c r="I214" s="154"/>
      <c r="J214" s="40"/>
      <c r="K214" s="40"/>
      <c r="L214" s="44"/>
      <c r="M214" s="258"/>
      <c r="N214" s="259"/>
      <c r="O214" s="91"/>
      <c r="P214" s="91"/>
      <c r="Q214" s="91"/>
      <c r="R214" s="91"/>
      <c r="S214" s="91"/>
      <c r="T214" s="92"/>
      <c r="U214" s="38"/>
      <c r="V214" s="38"/>
      <c r="W214" s="38"/>
      <c r="X214" s="38"/>
      <c r="Y214" s="38"/>
      <c r="Z214" s="38"/>
      <c r="AA214" s="38"/>
      <c r="AB214" s="38"/>
      <c r="AC214" s="38"/>
      <c r="AD214" s="38"/>
      <c r="AE214" s="38"/>
      <c r="AT214" s="17" t="s">
        <v>170</v>
      </c>
      <c r="AU214" s="17" t="s">
        <v>82</v>
      </c>
    </row>
    <row r="215" s="2" customFormat="1">
      <c r="A215" s="38"/>
      <c r="B215" s="39"/>
      <c r="C215" s="40"/>
      <c r="D215" s="256" t="s">
        <v>172</v>
      </c>
      <c r="E215" s="40"/>
      <c r="F215" s="260" t="s">
        <v>306</v>
      </c>
      <c r="G215" s="40"/>
      <c r="H215" s="40"/>
      <c r="I215" s="154"/>
      <c r="J215" s="40"/>
      <c r="K215" s="40"/>
      <c r="L215" s="44"/>
      <c r="M215" s="258"/>
      <c r="N215" s="259"/>
      <c r="O215" s="91"/>
      <c r="P215" s="91"/>
      <c r="Q215" s="91"/>
      <c r="R215" s="91"/>
      <c r="S215" s="91"/>
      <c r="T215" s="92"/>
      <c r="U215" s="38"/>
      <c r="V215" s="38"/>
      <c r="W215" s="38"/>
      <c r="X215" s="38"/>
      <c r="Y215" s="38"/>
      <c r="Z215" s="38"/>
      <c r="AA215" s="38"/>
      <c r="AB215" s="38"/>
      <c r="AC215" s="38"/>
      <c r="AD215" s="38"/>
      <c r="AE215" s="38"/>
      <c r="AT215" s="17" t="s">
        <v>172</v>
      </c>
      <c r="AU215" s="17" t="s">
        <v>82</v>
      </c>
    </row>
    <row r="216" s="14" customFormat="1">
      <c r="A216" s="14"/>
      <c r="B216" s="271"/>
      <c r="C216" s="272"/>
      <c r="D216" s="256" t="s">
        <v>174</v>
      </c>
      <c r="E216" s="273" t="s">
        <v>1</v>
      </c>
      <c r="F216" s="274" t="s">
        <v>879</v>
      </c>
      <c r="G216" s="272"/>
      <c r="H216" s="275">
        <v>72.159999999999997</v>
      </c>
      <c r="I216" s="276"/>
      <c r="J216" s="272"/>
      <c r="K216" s="272"/>
      <c r="L216" s="277"/>
      <c r="M216" s="278"/>
      <c r="N216" s="279"/>
      <c r="O216" s="279"/>
      <c r="P216" s="279"/>
      <c r="Q216" s="279"/>
      <c r="R216" s="279"/>
      <c r="S216" s="279"/>
      <c r="T216" s="280"/>
      <c r="U216" s="14"/>
      <c r="V216" s="14"/>
      <c r="W216" s="14"/>
      <c r="X216" s="14"/>
      <c r="Y216" s="14"/>
      <c r="Z216" s="14"/>
      <c r="AA216" s="14"/>
      <c r="AB216" s="14"/>
      <c r="AC216" s="14"/>
      <c r="AD216" s="14"/>
      <c r="AE216" s="14"/>
      <c r="AT216" s="281" t="s">
        <v>174</v>
      </c>
      <c r="AU216" s="281" t="s">
        <v>82</v>
      </c>
      <c r="AV216" s="14" t="s">
        <v>82</v>
      </c>
      <c r="AW216" s="14" t="s">
        <v>30</v>
      </c>
      <c r="AX216" s="14" t="s">
        <v>80</v>
      </c>
      <c r="AY216" s="281" t="s">
        <v>161</v>
      </c>
    </row>
    <row r="217" s="2" customFormat="1" ht="24" customHeight="1">
      <c r="A217" s="38"/>
      <c r="B217" s="39"/>
      <c r="C217" s="243" t="s">
        <v>287</v>
      </c>
      <c r="D217" s="243" t="s">
        <v>163</v>
      </c>
      <c r="E217" s="244" t="s">
        <v>309</v>
      </c>
      <c r="F217" s="245" t="s">
        <v>310</v>
      </c>
      <c r="G217" s="246" t="s">
        <v>166</v>
      </c>
      <c r="H217" s="247">
        <v>160</v>
      </c>
      <c r="I217" s="248"/>
      <c r="J217" s="249">
        <f>ROUND(I217*H217,2)</f>
        <v>0</v>
      </c>
      <c r="K217" s="245" t="s">
        <v>167</v>
      </c>
      <c r="L217" s="44"/>
      <c r="M217" s="250" t="s">
        <v>1</v>
      </c>
      <c r="N217" s="251" t="s">
        <v>38</v>
      </c>
      <c r="O217" s="91"/>
      <c r="P217" s="252">
        <f>O217*H217</f>
        <v>0</v>
      </c>
      <c r="Q217" s="252">
        <v>0</v>
      </c>
      <c r="R217" s="252">
        <f>Q217*H217</f>
        <v>0</v>
      </c>
      <c r="S217" s="252">
        <v>0</v>
      </c>
      <c r="T217" s="253">
        <f>S217*H217</f>
        <v>0</v>
      </c>
      <c r="U217" s="38"/>
      <c r="V217" s="38"/>
      <c r="W217" s="38"/>
      <c r="X217" s="38"/>
      <c r="Y217" s="38"/>
      <c r="Z217" s="38"/>
      <c r="AA217" s="38"/>
      <c r="AB217" s="38"/>
      <c r="AC217" s="38"/>
      <c r="AD217" s="38"/>
      <c r="AE217" s="38"/>
      <c r="AR217" s="254" t="s">
        <v>168</v>
      </c>
      <c r="AT217" s="254" t="s">
        <v>163</v>
      </c>
      <c r="AU217" s="254" t="s">
        <v>82</v>
      </c>
      <c r="AY217" s="17" t="s">
        <v>161</v>
      </c>
      <c r="BE217" s="255">
        <f>IF(N217="základní",J217,0)</f>
        <v>0</v>
      </c>
      <c r="BF217" s="255">
        <f>IF(N217="snížená",J217,0)</f>
        <v>0</v>
      </c>
      <c r="BG217" s="255">
        <f>IF(N217="zákl. přenesená",J217,0)</f>
        <v>0</v>
      </c>
      <c r="BH217" s="255">
        <f>IF(N217="sníž. přenesená",J217,0)</f>
        <v>0</v>
      </c>
      <c r="BI217" s="255">
        <f>IF(N217="nulová",J217,0)</f>
        <v>0</v>
      </c>
      <c r="BJ217" s="17" t="s">
        <v>80</v>
      </c>
      <c r="BK217" s="255">
        <f>ROUND(I217*H217,2)</f>
        <v>0</v>
      </c>
      <c r="BL217" s="17" t="s">
        <v>168</v>
      </c>
      <c r="BM217" s="254" t="s">
        <v>880</v>
      </c>
    </row>
    <row r="218" s="2" customFormat="1">
      <c r="A218" s="38"/>
      <c r="B218" s="39"/>
      <c r="C218" s="40"/>
      <c r="D218" s="256" t="s">
        <v>170</v>
      </c>
      <c r="E218" s="40"/>
      <c r="F218" s="257" t="s">
        <v>312</v>
      </c>
      <c r="G218" s="40"/>
      <c r="H218" s="40"/>
      <c r="I218" s="154"/>
      <c r="J218" s="40"/>
      <c r="K218" s="40"/>
      <c r="L218" s="44"/>
      <c r="M218" s="258"/>
      <c r="N218" s="259"/>
      <c r="O218" s="91"/>
      <c r="P218" s="91"/>
      <c r="Q218" s="91"/>
      <c r="R218" s="91"/>
      <c r="S218" s="91"/>
      <c r="T218" s="92"/>
      <c r="U218" s="38"/>
      <c r="V218" s="38"/>
      <c r="W218" s="38"/>
      <c r="X218" s="38"/>
      <c r="Y218" s="38"/>
      <c r="Z218" s="38"/>
      <c r="AA218" s="38"/>
      <c r="AB218" s="38"/>
      <c r="AC218" s="38"/>
      <c r="AD218" s="38"/>
      <c r="AE218" s="38"/>
      <c r="AT218" s="17" t="s">
        <v>170</v>
      </c>
      <c r="AU218" s="17" t="s">
        <v>82</v>
      </c>
    </row>
    <row r="219" s="2" customFormat="1">
      <c r="A219" s="38"/>
      <c r="B219" s="39"/>
      <c r="C219" s="40"/>
      <c r="D219" s="256" t="s">
        <v>172</v>
      </c>
      <c r="E219" s="40"/>
      <c r="F219" s="260" t="s">
        <v>313</v>
      </c>
      <c r="G219" s="40"/>
      <c r="H219" s="40"/>
      <c r="I219" s="154"/>
      <c r="J219" s="40"/>
      <c r="K219" s="40"/>
      <c r="L219" s="44"/>
      <c r="M219" s="258"/>
      <c r="N219" s="259"/>
      <c r="O219" s="91"/>
      <c r="P219" s="91"/>
      <c r="Q219" s="91"/>
      <c r="R219" s="91"/>
      <c r="S219" s="91"/>
      <c r="T219" s="92"/>
      <c r="U219" s="38"/>
      <c r="V219" s="38"/>
      <c r="W219" s="38"/>
      <c r="X219" s="38"/>
      <c r="Y219" s="38"/>
      <c r="Z219" s="38"/>
      <c r="AA219" s="38"/>
      <c r="AB219" s="38"/>
      <c r="AC219" s="38"/>
      <c r="AD219" s="38"/>
      <c r="AE219" s="38"/>
      <c r="AT219" s="17" t="s">
        <v>172</v>
      </c>
      <c r="AU219" s="17" t="s">
        <v>82</v>
      </c>
    </row>
    <row r="220" s="14" customFormat="1">
      <c r="A220" s="14"/>
      <c r="B220" s="271"/>
      <c r="C220" s="272"/>
      <c r="D220" s="256" t="s">
        <v>174</v>
      </c>
      <c r="E220" s="273" t="s">
        <v>1</v>
      </c>
      <c r="F220" s="274" t="s">
        <v>881</v>
      </c>
      <c r="G220" s="272"/>
      <c r="H220" s="275">
        <v>160</v>
      </c>
      <c r="I220" s="276"/>
      <c r="J220" s="272"/>
      <c r="K220" s="272"/>
      <c r="L220" s="277"/>
      <c r="M220" s="278"/>
      <c r="N220" s="279"/>
      <c r="O220" s="279"/>
      <c r="P220" s="279"/>
      <c r="Q220" s="279"/>
      <c r="R220" s="279"/>
      <c r="S220" s="279"/>
      <c r="T220" s="280"/>
      <c r="U220" s="14"/>
      <c r="V220" s="14"/>
      <c r="W220" s="14"/>
      <c r="X220" s="14"/>
      <c r="Y220" s="14"/>
      <c r="Z220" s="14"/>
      <c r="AA220" s="14"/>
      <c r="AB220" s="14"/>
      <c r="AC220" s="14"/>
      <c r="AD220" s="14"/>
      <c r="AE220" s="14"/>
      <c r="AT220" s="281" t="s">
        <v>174</v>
      </c>
      <c r="AU220" s="281" t="s">
        <v>82</v>
      </c>
      <c r="AV220" s="14" t="s">
        <v>82</v>
      </c>
      <c r="AW220" s="14" t="s">
        <v>30</v>
      </c>
      <c r="AX220" s="14" t="s">
        <v>73</v>
      </c>
      <c r="AY220" s="281" t="s">
        <v>161</v>
      </c>
    </row>
    <row r="221" s="15" customFormat="1">
      <c r="A221" s="15"/>
      <c r="B221" s="282"/>
      <c r="C221" s="283"/>
      <c r="D221" s="256" t="s">
        <v>174</v>
      </c>
      <c r="E221" s="284" t="s">
        <v>1</v>
      </c>
      <c r="F221" s="285" t="s">
        <v>180</v>
      </c>
      <c r="G221" s="283"/>
      <c r="H221" s="286">
        <v>160</v>
      </c>
      <c r="I221" s="287"/>
      <c r="J221" s="283"/>
      <c r="K221" s="283"/>
      <c r="L221" s="288"/>
      <c r="M221" s="289"/>
      <c r="N221" s="290"/>
      <c r="O221" s="290"/>
      <c r="P221" s="290"/>
      <c r="Q221" s="290"/>
      <c r="R221" s="290"/>
      <c r="S221" s="290"/>
      <c r="T221" s="291"/>
      <c r="U221" s="15"/>
      <c r="V221" s="15"/>
      <c r="W221" s="15"/>
      <c r="X221" s="15"/>
      <c r="Y221" s="15"/>
      <c r="Z221" s="15"/>
      <c r="AA221" s="15"/>
      <c r="AB221" s="15"/>
      <c r="AC221" s="15"/>
      <c r="AD221" s="15"/>
      <c r="AE221" s="15"/>
      <c r="AT221" s="292" t="s">
        <v>174</v>
      </c>
      <c r="AU221" s="292" t="s">
        <v>82</v>
      </c>
      <c r="AV221" s="15" t="s">
        <v>168</v>
      </c>
      <c r="AW221" s="15" t="s">
        <v>30</v>
      </c>
      <c r="AX221" s="15" t="s">
        <v>80</v>
      </c>
      <c r="AY221" s="292" t="s">
        <v>161</v>
      </c>
    </row>
    <row r="222" s="2" customFormat="1" ht="16.5" customHeight="1">
      <c r="A222" s="38"/>
      <c r="B222" s="39"/>
      <c r="C222" s="293" t="s">
        <v>295</v>
      </c>
      <c r="D222" s="293" t="s">
        <v>296</v>
      </c>
      <c r="E222" s="294" t="s">
        <v>315</v>
      </c>
      <c r="F222" s="295" t="s">
        <v>316</v>
      </c>
      <c r="G222" s="296" t="s">
        <v>317</v>
      </c>
      <c r="H222" s="297">
        <v>4.7999999999999998</v>
      </c>
      <c r="I222" s="298"/>
      <c r="J222" s="299">
        <f>ROUND(I222*H222,2)</f>
        <v>0</v>
      </c>
      <c r="K222" s="295" t="s">
        <v>167</v>
      </c>
      <c r="L222" s="300"/>
      <c r="M222" s="301" t="s">
        <v>1</v>
      </c>
      <c r="N222" s="302" t="s">
        <v>38</v>
      </c>
      <c r="O222" s="91"/>
      <c r="P222" s="252">
        <f>O222*H222</f>
        <v>0</v>
      </c>
      <c r="Q222" s="252">
        <v>0.001</v>
      </c>
      <c r="R222" s="252">
        <f>Q222*H222</f>
        <v>0.0047999999999999996</v>
      </c>
      <c r="S222" s="252">
        <v>0</v>
      </c>
      <c r="T222" s="253">
        <f>S222*H222</f>
        <v>0</v>
      </c>
      <c r="U222" s="38"/>
      <c r="V222" s="38"/>
      <c r="W222" s="38"/>
      <c r="X222" s="38"/>
      <c r="Y222" s="38"/>
      <c r="Z222" s="38"/>
      <c r="AA222" s="38"/>
      <c r="AB222" s="38"/>
      <c r="AC222" s="38"/>
      <c r="AD222" s="38"/>
      <c r="AE222" s="38"/>
      <c r="AR222" s="254" t="s">
        <v>227</v>
      </c>
      <c r="AT222" s="254" t="s">
        <v>296</v>
      </c>
      <c r="AU222" s="254" t="s">
        <v>82</v>
      </c>
      <c r="AY222" s="17" t="s">
        <v>161</v>
      </c>
      <c r="BE222" s="255">
        <f>IF(N222="základní",J222,0)</f>
        <v>0</v>
      </c>
      <c r="BF222" s="255">
        <f>IF(N222="snížená",J222,0)</f>
        <v>0</v>
      </c>
      <c r="BG222" s="255">
        <f>IF(N222="zákl. přenesená",J222,0)</f>
        <v>0</v>
      </c>
      <c r="BH222" s="255">
        <f>IF(N222="sníž. přenesená",J222,0)</f>
        <v>0</v>
      </c>
      <c r="BI222" s="255">
        <f>IF(N222="nulová",J222,0)</f>
        <v>0</v>
      </c>
      <c r="BJ222" s="17" t="s">
        <v>80</v>
      </c>
      <c r="BK222" s="255">
        <f>ROUND(I222*H222,2)</f>
        <v>0</v>
      </c>
      <c r="BL222" s="17" t="s">
        <v>168</v>
      </c>
      <c r="BM222" s="254" t="s">
        <v>882</v>
      </c>
    </row>
    <row r="223" s="2" customFormat="1">
      <c r="A223" s="38"/>
      <c r="B223" s="39"/>
      <c r="C223" s="40"/>
      <c r="D223" s="256" t="s">
        <v>170</v>
      </c>
      <c r="E223" s="40"/>
      <c r="F223" s="257" t="s">
        <v>316</v>
      </c>
      <c r="G223" s="40"/>
      <c r="H223" s="40"/>
      <c r="I223" s="154"/>
      <c r="J223" s="40"/>
      <c r="K223" s="40"/>
      <c r="L223" s="44"/>
      <c r="M223" s="258"/>
      <c r="N223" s="259"/>
      <c r="O223" s="91"/>
      <c r="P223" s="91"/>
      <c r="Q223" s="91"/>
      <c r="R223" s="91"/>
      <c r="S223" s="91"/>
      <c r="T223" s="92"/>
      <c r="U223" s="38"/>
      <c r="V223" s="38"/>
      <c r="W223" s="38"/>
      <c r="X223" s="38"/>
      <c r="Y223" s="38"/>
      <c r="Z223" s="38"/>
      <c r="AA223" s="38"/>
      <c r="AB223" s="38"/>
      <c r="AC223" s="38"/>
      <c r="AD223" s="38"/>
      <c r="AE223" s="38"/>
      <c r="AT223" s="17" t="s">
        <v>170</v>
      </c>
      <c r="AU223" s="17" t="s">
        <v>82</v>
      </c>
    </row>
    <row r="224" s="14" customFormat="1">
      <c r="A224" s="14"/>
      <c r="B224" s="271"/>
      <c r="C224" s="272"/>
      <c r="D224" s="256" t="s">
        <v>174</v>
      </c>
      <c r="E224" s="273" t="s">
        <v>1</v>
      </c>
      <c r="F224" s="274" t="s">
        <v>883</v>
      </c>
      <c r="G224" s="272"/>
      <c r="H224" s="275">
        <v>4.7999999999999998</v>
      </c>
      <c r="I224" s="276"/>
      <c r="J224" s="272"/>
      <c r="K224" s="272"/>
      <c r="L224" s="277"/>
      <c r="M224" s="278"/>
      <c r="N224" s="279"/>
      <c r="O224" s="279"/>
      <c r="P224" s="279"/>
      <c r="Q224" s="279"/>
      <c r="R224" s="279"/>
      <c r="S224" s="279"/>
      <c r="T224" s="280"/>
      <c r="U224" s="14"/>
      <c r="V224" s="14"/>
      <c r="W224" s="14"/>
      <c r="X224" s="14"/>
      <c r="Y224" s="14"/>
      <c r="Z224" s="14"/>
      <c r="AA224" s="14"/>
      <c r="AB224" s="14"/>
      <c r="AC224" s="14"/>
      <c r="AD224" s="14"/>
      <c r="AE224" s="14"/>
      <c r="AT224" s="281" t="s">
        <v>174</v>
      </c>
      <c r="AU224" s="281" t="s">
        <v>82</v>
      </c>
      <c r="AV224" s="14" t="s">
        <v>82</v>
      </c>
      <c r="AW224" s="14" t="s">
        <v>30</v>
      </c>
      <c r="AX224" s="14" t="s">
        <v>80</v>
      </c>
      <c r="AY224" s="281" t="s">
        <v>161</v>
      </c>
    </row>
    <row r="225" s="2" customFormat="1" ht="16.5" customHeight="1">
      <c r="A225" s="38"/>
      <c r="B225" s="39"/>
      <c r="C225" s="243" t="s">
        <v>301</v>
      </c>
      <c r="D225" s="243" t="s">
        <v>163</v>
      </c>
      <c r="E225" s="244" t="s">
        <v>321</v>
      </c>
      <c r="F225" s="245" t="s">
        <v>322</v>
      </c>
      <c r="G225" s="246" t="s">
        <v>166</v>
      </c>
      <c r="H225" s="247">
        <v>160</v>
      </c>
      <c r="I225" s="248"/>
      <c r="J225" s="249">
        <f>ROUND(I225*H225,2)</f>
        <v>0</v>
      </c>
      <c r="K225" s="245" t="s">
        <v>167</v>
      </c>
      <c r="L225" s="44"/>
      <c r="M225" s="250" t="s">
        <v>1</v>
      </c>
      <c r="N225" s="251" t="s">
        <v>38</v>
      </c>
      <c r="O225" s="91"/>
      <c r="P225" s="252">
        <f>O225*H225</f>
        <v>0</v>
      </c>
      <c r="Q225" s="252">
        <v>0</v>
      </c>
      <c r="R225" s="252">
        <f>Q225*H225</f>
        <v>0</v>
      </c>
      <c r="S225" s="252">
        <v>0</v>
      </c>
      <c r="T225" s="253">
        <f>S225*H225</f>
        <v>0</v>
      </c>
      <c r="U225" s="38"/>
      <c r="V225" s="38"/>
      <c r="W225" s="38"/>
      <c r="X225" s="38"/>
      <c r="Y225" s="38"/>
      <c r="Z225" s="38"/>
      <c r="AA225" s="38"/>
      <c r="AB225" s="38"/>
      <c r="AC225" s="38"/>
      <c r="AD225" s="38"/>
      <c r="AE225" s="38"/>
      <c r="AR225" s="254" t="s">
        <v>168</v>
      </c>
      <c r="AT225" s="254" t="s">
        <v>163</v>
      </c>
      <c r="AU225" s="254" t="s">
        <v>82</v>
      </c>
      <c r="AY225" s="17" t="s">
        <v>161</v>
      </c>
      <c r="BE225" s="255">
        <f>IF(N225="základní",J225,0)</f>
        <v>0</v>
      </c>
      <c r="BF225" s="255">
        <f>IF(N225="snížená",J225,0)</f>
        <v>0</v>
      </c>
      <c r="BG225" s="255">
        <f>IF(N225="zákl. přenesená",J225,0)</f>
        <v>0</v>
      </c>
      <c r="BH225" s="255">
        <f>IF(N225="sníž. přenesená",J225,0)</f>
        <v>0</v>
      </c>
      <c r="BI225" s="255">
        <f>IF(N225="nulová",J225,0)</f>
        <v>0</v>
      </c>
      <c r="BJ225" s="17" t="s">
        <v>80</v>
      </c>
      <c r="BK225" s="255">
        <f>ROUND(I225*H225,2)</f>
        <v>0</v>
      </c>
      <c r="BL225" s="17" t="s">
        <v>168</v>
      </c>
      <c r="BM225" s="254" t="s">
        <v>884</v>
      </c>
    </row>
    <row r="226" s="2" customFormat="1">
      <c r="A226" s="38"/>
      <c r="B226" s="39"/>
      <c r="C226" s="40"/>
      <c r="D226" s="256" t="s">
        <v>170</v>
      </c>
      <c r="E226" s="40"/>
      <c r="F226" s="257" t="s">
        <v>324</v>
      </c>
      <c r="G226" s="40"/>
      <c r="H226" s="40"/>
      <c r="I226" s="154"/>
      <c r="J226" s="40"/>
      <c r="K226" s="40"/>
      <c r="L226" s="44"/>
      <c r="M226" s="258"/>
      <c r="N226" s="259"/>
      <c r="O226" s="91"/>
      <c r="P226" s="91"/>
      <c r="Q226" s="91"/>
      <c r="R226" s="91"/>
      <c r="S226" s="91"/>
      <c r="T226" s="92"/>
      <c r="U226" s="38"/>
      <c r="V226" s="38"/>
      <c r="W226" s="38"/>
      <c r="X226" s="38"/>
      <c r="Y226" s="38"/>
      <c r="Z226" s="38"/>
      <c r="AA226" s="38"/>
      <c r="AB226" s="38"/>
      <c r="AC226" s="38"/>
      <c r="AD226" s="38"/>
      <c r="AE226" s="38"/>
      <c r="AT226" s="17" t="s">
        <v>170</v>
      </c>
      <c r="AU226" s="17" t="s">
        <v>82</v>
      </c>
    </row>
    <row r="227" s="2" customFormat="1">
      <c r="A227" s="38"/>
      <c r="B227" s="39"/>
      <c r="C227" s="40"/>
      <c r="D227" s="256" t="s">
        <v>172</v>
      </c>
      <c r="E227" s="40"/>
      <c r="F227" s="260" t="s">
        <v>325</v>
      </c>
      <c r="G227" s="40"/>
      <c r="H227" s="40"/>
      <c r="I227" s="154"/>
      <c r="J227" s="40"/>
      <c r="K227" s="40"/>
      <c r="L227" s="44"/>
      <c r="M227" s="258"/>
      <c r="N227" s="259"/>
      <c r="O227" s="91"/>
      <c r="P227" s="91"/>
      <c r="Q227" s="91"/>
      <c r="R227" s="91"/>
      <c r="S227" s="91"/>
      <c r="T227" s="92"/>
      <c r="U227" s="38"/>
      <c r="V227" s="38"/>
      <c r="W227" s="38"/>
      <c r="X227" s="38"/>
      <c r="Y227" s="38"/>
      <c r="Z227" s="38"/>
      <c r="AA227" s="38"/>
      <c r="AB227" s="38"/>
      <c r="AC227" s="38"/>
      <c r="AD227" s="38"/>
      <c r="AE227" s="38"/>
      <c r="AT227" s="17" t="s">
        <v>172</v>
      </c>
      <c r="AU227" s="17" t="s">
        <v>82</v>
      </c>
    </row>
    <row r="228" s="2" customFormat="1" ht="24" customHeight="1">
      <c r="A228" s="38"/>
      <c r="B228" s="39"/>
      <c r="C228" s="243" t="s">
        <v>308</v>
      </c>
      <c r="D228" s="243" t="s">
        <v>163</v>
      </c>
      <c r="E228" s="244" t="s">
        <v>329</v>
      </c>
      <c r="F228" s="245" t="s">
        <v>330</v>
      </c>
      <c r="G228" s="246" t="s">
        <v>166</v>
      </c>
      <c r="H228" s="247">
        <v>160</v>
      </c>
      <c r="I228" s="248"/>
      <c r="J228" s="249">
        <f>ROUND(I228*H228,2)</f>
        <v>0</v>
      </c>
      <c r="K228" s="245" t="s">
        <v>167</v>
      </c>
      <c r="L228" s="44"/>
      <c r="M228" s="250" t="s">
        <v>1</v>
      </c>
      <c r="N228" s="251" t="s">
        <v>38</v>
      </c>
      <c r="O228" s="91"/>
      <c r="P228" s="252">
        <f>O228*H228</f>
        <v>0</v>
      </c>
      <c r="Q228" s="252">
        <v>0</v>
      </c>
      <c r="R228" s="252">
        <f>Q228*H228</f>
        <v>0</v>
      </c>
      <c r="S228" s="252">
        <v>0</v>
      </c>
      <c r="T228" s="253">
        <f>S228*H228</f>
        <v>0</v>
      </c>
      <c r="U228" s="38"/>
      <c r="V228" s="38"/>
      <c r="W228" s="38"/>
      <c r="X228" s="38"/>
      <c r="Y228" s="38"/>
      <c r="Z228" s="38"/>
      <c r="AA228" s="38"/>
      <c r="AB228" s="38"/>
      <c r="AC228" s="38"/>
      <c r="AD228" s="38"/>
      <c r="AE228" s="38"/>
      <c r="AR228" s="254" t="s">
        <v>168</v>
      </c>
      <c r="AT228" s="254" t="s">
        <v>163</v>
      </c>
      <c r="AU228" s="254" t="s">
        <v>82</v>
      </c>
      <c r="AY228" s="17" t="s">
        <v>161</v>
      </c>
      <c r="BE228" s="255">
        <f>IF(N228="základní",J228,0)</f>
        <v>0</v>
      </c>
      <c r="BF228" s="255">
        <f>IF(N228="snížená",J228,0)</f>
        <v>0</v>
      </c>
      <c r="BG228" s="255">
        <f>IF(N228="zákl. přenesená",J228,0)</f>
        <v>0</v>
      </c>
      <c r="BH228" s="255">
        <f>IF(N228="sníž. přenesená",J228,0)</f>
        <v>0</v>
      </c>
      <c r="BI228" s="255">
        <f>IF(N228="nulová",J228,0)</f>
        <v>0</v>
      </c>
      <c r="BJ228" s="17" t="s">
        <v>80</v>
      </c>
      <c r="BK228" s="255">
        <f>ROUND(I228*H228,2)</f>
        <v>0</v>
      </c>
      <c r="BL228" s="17" t="s">
        <v>168</v>
      </c>
      <c r="BM228" s="254" t="s">
        <v>885</v>
      </c>
    </row>
    <row r="229" s="2" customFormat="1">
      <c r="A229" s="38"/>
      <c r="B229" s="39"/>
      <c r="C229" s="40"/>
      <c r="D229" s="256" t="s">
        <v>170</v>
      </c>
      <c r="E229" s="40"/>
      <c r="F229" s="257" t="s">
        <v>332</v>
      </c>
      <c r="G229" s="40"/>
      <c r="H229" s="40"/>
      <c r="I229" s="154"/>
      <c r="J229" s="40"/>
      <c r="K229" s="40"/>
      <c r="L229" s="44"/>
      <c r="M229" s="258"/>
      <c r="N229" s="259"/>
      <c r="O229" s="91"/>
      <c r="P229" s="91"/>
      <c r="Q229" s="91"/>
      <c r="R229" s="91"/>
      <c r="S229" s="91"/>
      <c r="T229" s="92"/>
      <c r="U229" s="38"/>
      <c r="V229" s="38"/>
      <c r="W229" s="38"/>
      <c r="X229" s="38"/>
      <c r="Y229" s="38"/>
      <c r="Z229" s="38"/>
      <c r="AA229" s="38"/>
      <c r="AB229" s="38"/>
      <c r="AC229" s="38"/>
      <c r="AD229" s="38"/>
      <c r="AE229" s="38"/>
      <c r="AT229" s="17" t="s">
        <v>170</v>
      </c>
      <c r="AU229" s="17" t="s">
        <v>82</v>
      </c>
    </row>
    <row r="230" s="2" customFormat="1">
      <c r="A230" s="38"/>
      <c r="B230" s="39"/>
      <c r="C230" s="40"/>
      <c r="D230" s="256" t="s">
        <v>172</v>
      </c>
      <c r="E230" s="40"/>
      <c r="F230" s="260" t="s">
        <v>333</v>
      </c>
      <c r="G230" s="40"/>
      <c r="H230" s="40"/>
      <c r="I230" s="154"/>
      <c r="J230" s="40"/>
      <c r="K230" s="40"/>
      <c r="L230" s="44"/>
      <c r="M230" s="258"/>
      <c r="N230" s="259"/>
      <c r="O230" s="91"/>
      <c r="P230" s="91"/>
      <c r="Q230" s="91"/>
      <c r="R230" s="91"/>
      <c r="S230" s="91"/>
      <c r="T230" s="92"/>
      <c r="U230" s="38"/>
      <c r="V230" s="38"/>
      <c r="W230" s="38"/>
      <c r="X230" s="38"/>
      <c r="Y230" s="38"/>
      <c r="Z230" s="38"/>
      <c r="AA230" s="38"/>
      <c r="AB230" s="38"/>
      <c r="AC230" s="38"/>
      <c r="AD230" s="38"/>
      <c r="AE230" s="38"/>
      <c r="AT230" s="17" t="s">
        <v>172</v>
      </c>
      <c r="AU230" s="17" t="s">
        <v>82</v>
      </c>
    </row>
    <row r="231" s="14" customFormat="1">
      <c r="A231" s="14"/>
      <c r="B231" s="271"/>
      <c r="C231" s="272"/>
      <c r="D231" s="256" t="s">
        <v>174</v>
      </c>
      <c r="E231" s="273" t="s">
        <v>1</v>
      </c>
      <c r="F231" s="274" t="s">
        <v>886</v>
      </c>
      <c r="G231" s="272"/>
      <c r="H231" s="275">
        <v>160</v>
      </c>
      <c r="I231" s="276"/>
      <c r="J231" s="272"/>
      <c r="K231" s="272"/>
      <c r="L231" s="277"/>
      <c r="M231" s="278"/>
      <c r="N231" s="279"/>
      <c r="O231" s="279"/>
      <c r="P231" s="279"/>
      <c r="Q231" s="279"/>
      <c r="R231" s="279"/>
      <c r="S231" s="279"/>
      <c r="T231" s="280"/>
      <c r="U231" s="14"/>
      <c r="V231" s="14"/>
      <c r="W231" s="14"/>
      <c r="X231" s="14"/>
      <c r="Y231" s="14"/>
      <c r="Z231" s="14"/>
      <c r="AA231" s="14"/>
      <c r="AB231" s="14"/>
      <c r="AC231" s="14"/>
      <c r="AD231" s="14"/>
      <c r="AE231" s="14"/>
      <c r="AT231" s="281" t="s">
        <v>174</v>
      </c>
      <c r="AU231" s="281" t="s">
        <v>82</v>
      </c>
      <c r="AV231" s="14" t="s">
        <v>82</v>
      </c>
      <c r="AW231" s="14" t="s">
        <v>30</v>
      </c>
      <c r="AX231" s="14" t="s">
        <v>80</v>
      </c>
      <c r="AY231" s="281" t="s">
        <v>161</v>
      </c>
    </row>
    <row r="232" s="12" customFormat="1" ht="22.8" customHeight="1">
      <c r="A232" s="12"/>
      <c r="B232" s="227"/>
      <c r="C232" s="228"/>
      <c r="D232" s="229" t="s">
        <v>72</v>
      </c>
      <c r="E232" s="241" t="s">
        <v>82</v>
      </c>
      <c r="F232" s="241" t="s">
        <v>334</v>
      </c>
      <c r="G232" s="228"/>
      <c r="H232" s="228"/>
      <c r="I232" s="231"/>
      <c r="J232" s="242">
        <f>BK232</f>
        <v>0</v>
      </c>
      <c r="K232" s="228"/>
      <c r="L232" s="233"/>
      <c r="M232" s="234"/>
      <c r="N232" s="235"/>
      <c r="O232" s="235"/>
      <c r="P232" s="236">
        <f>SUM(P233:P276)</f>
        <v>0</v>
      </c>
      <c r="Q232" s="235"/>
      <c r="R232" s="236">
        <f>SUM(R233:R276)</f>
        <v>45.477683169188197</v>
      </c>
      <c r="S232" s="235"/>
      <c r="T232" s="237">
        <f>SUM(T233:T276)</f>
        <v>0</v>
      </c>
      <c r="U232" s="12"/>
      <c r="V232" s="12"/>
      <c r="W232" s="12"/>
      <c r="X232" s="12"/>
      <c r="Y232" s="12"/>
      <c r="Z232" s="12"/>
      <c r="AA232" s="12"/>
      <c r="AB232" s="12"/>
      <c r="AC232" s="12"/>
      <c r="AD232" s="12"/>
      <c r="AE232" s="12"/>
      <c r="AR232" s="238" t="s">
        <v>80</v>
      </c>
      <c r="AT232" s="239" t="s">
        <v>72</v>
      </c>
      <c r="AU232" s="239" t="s">
        <v>80</v>
      </c>
      <c r="AY232" s="238" t="s">
        <v>161</v>
      </c>
      <c r="BK232" s="240">
        <f>SUM(BK233:BK276)</f>
        <v>0</v>
      </c>
    </row>
    <row r="233" s="2" customFormat="1" ht="24" customHeight="1">
      <c r="A233" s="38"/>
      <c r="B233" s="39"/>
      <c r="C233" s="243" t="s">
        <v>7</v>
      </c>
      <c r="D233" s="243" t="s">
        <v>163</v>
      </c>
      <c r="E233" s="244" t="s">
        <v>887</v>
      </c>
      <c r="F233" s="245" t="s">
        <v>888</v>
      </c>
      <c r="G233" s="246" t="s">
        <v>191</v>
      </c>
      <c r="H233" s="247">
        <v>18</v>
      </c>
      <c r="I233" s="248"/>
      <c r="J233" s="249">
        <f>ROUND(I233*H233,2)</f>
        <v>0</v>
      </c>
      <c r="K233" s="245" t="s">
        <v>167</v>
      </c>
      <c r="L233" s="44"/>
      <c r="M233" s="250" t="s">
        <v>1</v>
      </c>
      <c r="N233" s="251" t="s">
        <v>38</v>
      </c>
      <c r="O233" s="91"/>
      <c r="P233" s="252">
        <f>O233*H233</f>
        <v>0</v>
      </c>
      <c r="Q233" s="252">
        <v>0.0011628000000000001</v>
      </c>
      <c r="R233" s="252">
        <f>Q233*H233</f>
        <v>0.020930400000000002</v>
      </c>
      <c r="S233" s="252">
        <v>0</v>
      </c>
      <c r="T233" s="253">
        <f>S233*H233</f>
        <v>0</v>
      </c>
      <c r="U233" s="38"/>
      <c r="V233" s="38"/>
      <c r="W233" s="38"/>
      <c r="X233" s="38"/>
      <c r="Y233" s="38"/>
      <c r="Z233" s="38"/>
      <c r="AA233" s="38"/>
      <c r="AB233" s="38"/>
      <c r="AC233" s="38"/>
      <c r="AD233" s="38"/>
      <c r="AE233" s="38"/>
      <c r="AR233" s="254" t="s">
        <v>168</v>
      </c>
      <c r="AT233" s="254" t="s">
        <v>163</v>
      </c>
      <c r="AU233" s="254" t="s">
        <v>82</v>
      </c>
      <c r="AY233" s="17" t="s">
        <v>161</v>
      </c>
      <c r="BE233" s="255">
        <f>IF(N233="základní",J233,0)</f>
        <v>0</v>
      </c>
      <c r="BF233" s="255">
        <f>IF(N233="snížená",J233,0)</f>
        <v>0</v>
      </c>
      <c r="BG233" s="255">
        <f>IF(N233="zákl. přenesená",J233,0)</f>
        <v>0</v>
      </c>
      <c r="BH233" s="255">
        <f>IF(N233="sníž. přenesená",J233,0)</f>
        <v>0</v>
      </c>
      <c r="BI233" s="255">
        <f>IF(N233="nulová",J233,0)</f>
        <v>0</v>
      </c>
      <c r="BJ233" s="17" t="s">
        <v>80</v>
      </c>
      <c r="BK233" s="255">
        <f>ROUND(I233*H233,2)</f>
        <v>0</v>
      </c>
      <c r="BL233" s="17" t="s">
        <v>168</v>
      </c>
      <c r="BM233" s="254" t="s">
        <v>889</v>
      </c>
    </row>
    <row r="234" s="2" customFormat="1">
      <c r="A234" s="38"/>
      <c r="B234" s="39"/>
      <c r="C234" s="40"/>
      <c r="D234" s="256" t="s">
        <v>170</v>
      </c>
      <c r="E234" s="40"/>
      <c r="F234" s="257" t="s">
        <v>890</v>
      </c>
      <c r="G234" s="40"/>
      <c r="H234" s="40"/>
      <c r="I234" s="154"/>
      <c r="J234" s="40"/>
      <c r="K234" s="40"/>
      <c r="L234" s="44"/>
      <c r="M234" s="258"/>
      <c r="N234" s="259"/>
      <c r="O234" s="91"/>
      <c r="P234" s="91"/>
      <c r="Q234" s="91"/>
      <c r="R234" s="91"/>
      <c r="S234" s="91"/>
      <c r="T234" s="92"/>
      <c r="U234" s="38"/>
      <c r="V234" s="38"/>
      <c r="W234" s="38"/>
      <c r="X234" s="38"/>
      <c r="Y234" s="38"/>
      <c r="Z234" s="38"/>
      <c r="AA234" s="38"/>
      <c r="AB234" s="38"/>
      <c r="AC234" s="38"/>
      <c r="AD234" s="38"/>
      <c r="AE234" s="38"/>
      <c r="AT234" s="17" t="s">
        <v>170</v>
      </c>
      <c r="AU234" s="17" t="s">
        <v>82</v>
      </c>
    </row>
    <row r="235" s="2" customFormat="1">
      <c r="A235" s="38"/>
      <c r="B235" s="39"/>
      <c r="C235" s="40"/>
      <c r="D235" s="256" t="s">
        <v>172</v>
      </c>
      <c r="E235" s="40"/>
      <c r="F235" s="260" t="s">
        <v>891</v>
      </c>
      <c r="G235" s="40"/>
      <c r="H235" s="40"/>
      <c r="I235" s="154"/>
      <c r="J235" s="40"/>
      <c r="K235" s="40"/>
      <c r="L235" s="44"/>
      <c r="M235" s="258"/>
      <c r="N235" s="259"/>
      <c r="O235" s="91"/>
      <c r="P235" s="91"/>
      <c r="Q235" s="91"/>
      <c r="R235" s="91"/>
      <c r="S235" s="91"/>
      <c r="T235" s="92"/>
      <c r="U235" s="38"/>
      <c r="V235" s="38"/>
      <c r="W235" s="38"/>
      <c r="X235" s="38"/>
      <c r="Y235" s="38"/>
      <c r="Z235" s="38"/>
      <c r="AA235" s="38"/>
      <c r="AB235" s="38"/>
      <c r="AC235" s="38"/>
      <c r="AD235" s="38"/>
      <c r="AE235" s="38"/>
      <c r="AT235" s="17" t="s">
        <v>172</v>
      </c>
      <c r="AU235" s="17" t="s">
        <v>82</v>
      </c>
    </row>
    <row r="236" s="14" customFormat="1">
      <c r="A236" s="14"/>
      <c r="B236" s="271"/>
      <c r="C236" s="272"/>
      <c r="D236" s="256" t="s">
        <v>174</v>
      </c>
      <c r="E236" s="273" t="s">
        <v>1</v>
      </c>
      <c r="F236" s="274" t="s">
        <v>892</v>
      </c>
      <c r="G236" s="272"/>
      <c r="H236" s="275">
        <v>18</v>
      </c>
      <c r="I236" s="276"/>
      <c r="J236" s="272"/>
      <c r="K236" s="272"/>
      <c r="L236" s="277"/>
      <c r="M236" s="278"/>
      <c r="N236" s="279"/>
      <c r="O236" s="279"/>
      <c r="P236" s="279"/>
      <c r="Q236" s="279"/>
      <c r="R236" s="279"/>
      <c r="S236" s="279"/>
      <c r="T236" s="280"/>
      <c r="U236" s="14"/>
      <c r="V236" s="14"/>
      <c r="W236" s="14"/>
      <c r="X236" s="14"/>
      <c r="Y236" s="14"/>
      <c r="Z236" s="14"/>
      <c r="AA236" s="14"/>
      <c r="AB236" s="14"/>
      <c r="AC236" s="14"/>
      <c r="AD236" s="14"/>
      <c r="AE236" s="14"/>
      <c r="AT236" s="281" t="s">
        <v>174</v>
      </c>
      <c r="AU236" s="281" t="s">
        <v>82</v>
      </c>
      <c r="AV236" s="14" t="s">
        <v>82</v>
      </c>
      <c r="AW236" s="14" t="s">
        <v>30</v>
      </c>
      <c r="AX236" s="14" t="s">
        <v>80</v>
      </c>
      <c r="AY236" s="281" t="s">
        <v>161</v>
      </c>
    </row>
    <row r="237" s="2" customFormat="1" ht="24" customHeight="1">
      <c r="A237" s="38"/>
      <c r="B237" s="39"/>
      <c r="C237" s="243" t="s">
        <v>320</v>
      </c>
      <c r="D237" s="243" t="s">
        <v>163</v>
      </c>
      <c r="E237" s="244" t="s">
        <v>893</v>
      </c>
      <c r="F237" s="245" t="s">
        <v>894</v>
      </c>
      <c r="G237" s="246" t="s">
        <v>166</v>
      </c>
      <c r="H237" s="247">
        <v>88.962999999999994</v>
      </c>
      <c r="I237" s="248"/>
      <c r="J237" s="249">
        <f>ROUND(I237*H237,2)</f>
        <v>0</v>
      </c>
      <c r="K237" s="245" t="s">
        <v>167</v>
      </c>
      <c r="L237" s="44"/>
      <c r="M237" s="250" t="s">
        <v>1</v>
      </c>
      <c r="N237" s="251" t="s">
        <v>38</v>
      </c>
      <c r="O237" s="91"/>
      <c r="P237" s="252">
        <f>O237*H237</f>
        <v>0</v>
      </c>
      <c r="Q237" s="252">
        <v>0.00013750000000000001</v>
      </c>
      <c r="R237" s="252">
        <f>Q237*H237</f>
        <v>0.0122324125</v>
      </c>
      <c r="S237" s="252">
        <v>0</v>
      </c>
      <c r="T237" s="253">
        <f>S237*H237</f>
        <v>0</v>
      </c>
      <c r="U237" s="38"/>
      <c r="V237" s="38"/>
      <c r="W237" s="38"/>
      <c r="X237" s="38"/>
      <c r="Y237" s="38"/>
      <c r="Z237" s="38"/>
      <c r="AA237" s="38"/>
      <c r="AB237" s="38"/>
      <c r="AC237" s="38"/>
      <c r="AD237" s="38"/>
      <c r="AE237" s="38"/>
      <c r="AR237" s="254" t="s">
        <v>168</v>
      </c>
      <c r="AT237" s="254" t="s">
        <v>163</v>
      </c>
      <c r="AU237" s="254" t="s">
        <v>82</v>
      </c>
      <c r="AY237" s="17" t="s">
        <v>161</v>
      </c>
      <c r="BE237" s="255">
        <f>IF(N237="základní",J237,0)</f>
        <v>0</v>
      </c>
      <c r="BF237" s="255">
        <f>IF(N237="snížená",J237,0)</f>
        <v>0</v>
      </c>
      <c r="BG237" s="255">
        <f>IF(N237="zákl. přenesená",J237,0)</f>
        <v>0</v>
      </c>
      <c r="BH237" s="255">
        <f>IF(N237="sníž. přenesená",J237,0)</f>
        <v>0</v>
      </c>
      <c r="BI237" s="255">
        <f>IF(N237="nulová",J237,0)</f>
        <v>0</v>
      </c>
      <c r="BJ237" s="17" t="s">
        <v>80</v>
      </c>
      <c r="BK237" s="255">
        <f>ROUND(I237*H237,2)</f>
        <v>0</v>
      </c>
      <c r="BL237" s="17" t="s">
        <v>168</v>
      </c>
      <c r="BM237" s="254" t="s">
        <v>895</v>
      </c>
    </row>
    <row r="238" s="2" customFormat="1">
      <c r="A238" s="38"/>
      <c r="B238" s="39"/>
      <c r="C238" s="40"/>
      <c r="D238" s="256" t="s">
        <v>170</v>
      </c>
      <c r="E238" s="40"/>
      <c r="F238" s="257" t="s">
        <v>896</v>
      </c>
      <c r="G238" s="40"/>
      <c r="H238" s="40"/>
      <c r="I238" s="154"/>
      <c r="J238" s="40"/>
      <c r="K238" s="40"/>
      <c r="L238" s="44"/>
      <c r="M238" s="258"/>
      <c r="N238" s="259"/>
      <c r="O238" s="91"/>
      <c r="P238" s="91"/>
      <c r="Q238" s="91"/>
      <c r="R238" s="91"/>
      <c r="S238" s="91"/>
      <c r="T238" s="92"/>
      <c r="U238" s="38"/>
      <c r="V238" s="38"/>
      <c r="W238" s="38"/>
      <c r="X238" s="38"/>
      <c r="Y238" s="38"/>
      <c r="Z238" s="38"/>
      <c r="AA238" s="38"/>
      <c r="AB238" s="38"/>
      <c r="AC238" s="38"/>
      <c r="AD238" s="38"/>
      <c r="AE238" s="38"/>
      <c r="AT238" s="17" t="s">
        <v>170</v>
      </c>
      <c r="AU238" s="17" t="s">
        <v>82</v>
      </c>
    </row>
    <row r="239" s="2" customFormat="1">
      <c r="A239" s="38"/>
      <c r="B239" s="39"/>
      <c r="C239" s="40"/>
      <c r="D239" s="256" t="s">
        <v>172</v>
      </c>
      <c r="E239" s="40"/>
      <c r="F239" s="260" t="s">
        <v>897</v>
      </c>
      <c r="G239" s="40"/>
      <c r="H239" s="40"/>
      <c r="I239" s="154"/>
      <c r="J239" s="40"/>
      <c r="K239" s="40"/>
      <c r="L239" s="44"/>
      <c r="M239" s="258"/>
      <c r="N239" s="259"/>
      <c r="O239" s="91"/>
      <c r="P239" s="91"/>
      <c r="Q239" s="91"/>
      <c r="R239" s="91"/>
      <c r="S239" s="91"/>
      <c r="T239" s="92"/>
      <c r="U239" s="38"/>
      <c r="V239" s="38"/>
      <c r="W239" s="38"/>
      <c r="X239" s="38"/>
      <c r="Y239" s="38"/>
      <c r="Z239" s="38"/>
      <c r="AA239" s="38"/>
      <c r="AB239" s="38"/>
      <c r="AC239" s="38"/>
      <c r="AD239" s="38"/>
      <c r="AE239" s="38"/>
      <c r="AT239" s="17" t="s">
        <v>172</v>
      </c>
      <c r="AU239" s="17" t="s">
        <v>82</v>
      </c>
    </row>
    <row r="240" s="14" customFormat="1">
      <c r="A240" s="14"/>
      <c r="B240" s="271"/>
      <c r="C240" s="272"/>
      <c r="D240" s="256" t="s">
        <v>174</v>
      </c>
      <c r="E240" s="273" t="s">
        <v>1</v>
      </c>
      <c r="F240" s="274" t="s">
        <v>898</v>
      </c>
      <c r="G240" s="272"/>
      <c r="H240" s="275">
        <v>45.871000000000002</v>
      </c>
      <c r="I240" s="276"/>
      <c r="J240" s="272"/>
      <c r="K240" s="272"/>
      <c r="L240" s="277"/>
      <c r="M240" s="278"/>
      <c r="N240" s="279"/>
      <c r="O240" s="279"/>
      <c r="P240" s="279"/>
      <c r="Q240" s="279"/>
      <c r="R240" s="279"/>
      <c r="S240" s="279"/>
      <c r="T240" s="280"/>
      <c r="U240" s="14"/>
      <c r="V240" s="14"/>
      <c r="W240" s="14"/>
      <c r="X240" s="14"/>
      <c r="Y240" s="14"/>
      <c r="Z240" s="14"/>
      <c r="AA240" s="14"/>
      <c r="AB240" s="14"/>
      <c r="AC240" s="14"/>
      <c r="AD240" s="14"/>
      <c r="AE240" s="14"/>
      <c r="AT240" s="281" t="s">
        <v>174</v>
      </c>
      <c r="AU240" s="281" t="s">
        <v>82</v>
      </c>
      <c r="AV240" s="14" t="s">
        <v>82</v>
      </c>
      <c r="AW240" s="14" t="s">
        <v>30</v>
      </c>
      <c r="AX240" s="14" t="s">
        <v>73</v>
      </c>
      <c r="AY240" s="281" t="s">
        <v>161</v>
      </c>
    </row>
    <row r="241" s="14" customFormat="1">
      <c r="A241" s="14"/>
      <c r="B241" s="271"/>
      <c r="C241" s="272"/>
      <c r="D241" s="256" t="s">
        <v>174</v>
      </c>
      <c r="E241" s="273" t="s">
        <v>1</v>
      </c>
      <c r="F241" s="274" t="s">
        <v>899</v>
      </c>
      <c r="G241" s="272"/>
      <c r="H241" s="275">
        <v>43.091999999999999</v>
      </c>
      <c r="I241" s="276"/>
      <c r="J241" s="272"/>
      <c r="K241" s="272"/>
      <c r="L241" s="277"/>
      <c r="M241" s="278"/>
      <c r="N241" s="279"/>
      <c r="O241" s="279"/>
      <c r="P241" s="279"/>
      <c r="Q241" s="279"/>
      <c r="R241" s="279"/>
      <c r="S241" s="279"/>
      <c r="T241" s="280"/>
      <c r="U241" s="14"/>
      <c r="V241" s="14"/>
      <c r="W241" s="14"/>
      <c r="X241" s="14"/>
      <c r="Y241" s="14"/>
      <c r="Z241" s="14"/>
      <c r="AA241" s="14"/>
      <c r="AB241" s="14"/>
      <c r="AC241" s="14"/>
      <c r="AD241" s="14"/>
      <c r="AE241" s="14"/>
      <c r="AT241" s="281" t="s">
        <v>174</v>
      </c>
      <c r="AU241" s="281" t="s">
        <v>82</v>
      </c>
      <c r="AV241" s="14" t="s">
        <v>82</v>
      </c>
      <c r="AW241" s="14" t="s">
        <v>30</v>
      </c>
      <c r="AX241" s="14" t="s">
        <v>73</v>
      </c>
      <c r="AY241" s="281" t="s">
        <v>161</v>
      </c>
    </row>
    <row r="242" s="15" customFormat="1">
      <c r="A242" s="15"/>
      <c r="B242" s="282"/>
      <c r="C242" s="283"/>
      <c r="D242" s="256" t="s">
        <v>174</v>
      </c>
      <c r="E242" s="284" t="s">
        <v>1</v>
      </c>
      <c r="F242" s="285" t="s">
        <v>180</v>
      </c>
      <c r="G242" s="283"/>
      <c r="H242" s="286">
        <v>88.962999999999994</v>
      </c>
      <c r="I242" s="287"/>
      <c r="J242" s="283"/>
      <c r="K242" s="283"/>
      <c r="L242" s="288"/>
      <c r="M242" s="289"/>
      <c r="N242" s="290"/>
      <c r="O242" s="290"/>
      <c r="P242" s="290"/>
      <c r="Q242" s="290"/>
      <c r="R242" s="290"/>
      <c r="S242" s="290"/>
      <c r="T242" s="291"/>
      <c r="U242" s="15"/>
      <c r="V242" s="15"/>
      <c r="W242" s="15"/>
      <c r="X242" s="15"/>
      <c r="Y242" s="15"/>
      <c r="Z242" s="15"/>
      <c r="AA242" s="15"/>
      <c r="AB242" s="15"/>
      <c r="AC242" s="15"/>
      <c r="AD242" s="15"/>
      <c r="AE242" s="15"/>
      <c r="AT242" s="292" t="s">
        <v>174</v>
      </c>
      <c r="AU242" s="292" t="s">
        <v>82</v>
      </c>
      <c r="AV242" s="15" t="s">
        <v>168</v>
      </c>
      <c r="AW242" s="15" t="s">
        <v>30</v>
      </c>
      <c r="AX242" s="15" t="s">
        <v>80</v>
      </c>
      <c r="AY242" s="292" t="s">
        <v>161</v>
      </c>
    </row>
    <row r="243" s="2" customFormat="1" ht="16.5" customHeight="1">
      <c r="A243" s="38"/>
      <c r="B243" s="39"/>
      <c r="C243" s="243" t="s">
        <v>328</v>
      </c>
      <c r="D243" s="243" t="s">
        <v>163</v>
      </c>
      <c r="E243" s="244" t="s">
        <v>900</v>
      </c>
      <c r="F243" s="245" t="s">
        <v>901</v>
      </c>
      <c r="G243" s="246" t="s">
        <v>166</v>
      </c>
      <c r="H243" s="247">
        <v>6.4500000000000002</v>
      </c>
      <c r="I243" s="248"/>
      <c r="J243" s="249">
        <f>ROUND(I243*H243,2)</f>
        <v>0</v>
      </c>
      <c r="K243" s="245" t="s">
        <v>167</v>
      </c>
      <c r="L243" s="44"/>
      <c r="M243" s="250" t="s">
        <v>1</v>
      </c>
      <c r="N243" s="251" t="s">
        <v>38</v>
      </c>
      <c r="O243" s="91"/>
      <c r="P243" s="252">
        <f>O243*H243</f>
        <v>0</v>
      </c>
      <c r="Q243" s="252">
        <v>9.8999999999999994E-05</v>
      </c>
      <c r="R243" s="252">
        <f>Q243*H243</f>
        <v>0.00063854999999999999</v>
      </c>
      <c r="S243" s="252">
        <v>0</v>
      </c>
      <c r="T243" s="253">
        <f>S243*H243</f>
        <v>0</v>
      </c>
      <c r="U243" s="38"/>
      <c r="V243" s="38"/>
      <c r="W243" s="38"/>
      <c r="X243" s="38"/>
      <c r="Y243" s="38"/>
      <c r="Z243" s="38"/>
      <c r="AA243" s="38"/>
      <c r="AB243" s="38"/>
      <c r="AC243" s="38"/>
      <c r="AD243" s="38"/>
      <c r="AE243" s="38"/>
      <c r="AR243" s="254" t="s">
        <v>168</v>
      </c>
      <c r="AT243" s="254" t="s">
        <v>163</v>
      </c>
      <c r="AU243" s="254" t="s">
        <v>82</v>
      </c>
      <c r="AY243" s="17" t="s">
        <v>161</v>
      </c>
      <c r="BE243" s="255">
        <f>IF(N243="základní",J243,0)</f>
        <v>0</v>
      </c>
      <c r="BF243" s="255">
        <f>IF(N243="snížená",J243,0)</f>
        <v>0</v>
      </c>
      <c r="BG243" s="255">
        <f>IF(N243="zákl. přenesená",J243,0)</f>
        <v>0</v>
      </c>
      <c r="BH243" s="255">
        <f>IF(N243="sníž. přenesená",J243,0)</f>
        <v>0</v>
      </c>
      <c r="BI243" s="255">
        <f>IF(N243="nulová",J243,0)</f>
        <v>0</v>
      </c>
      <c r="BJ243" s="17" t="s">
        <v>80</v>
      </c>
      <c r="BK243" s="255">
        <f>ROUND(I243*H243,2)</f>
        <v>0</v>
      </c>
      <c r="BL243" s="17" t="s">
        <v>168</v>
      </c>
      <c r="BM243" s="254" t="s">
        <v>902</v>
      </c>
    </row>
    <row r="244" s="2" customFormat="1">
      <c r="A244" s="38"/>
      <c r="B244" s="39"/>
      <c r="C244" s="40"/>
      <c r="D244" s="256" t="s">
        <v>170</v>
      </c>
      <c r="E244" s="40"/>
      <c r="F244" s="257" t="s">
        <v>903</v>
      </c>
      <c r="G244" s="40"/>
      <c r="H244" s="40"/>
      <c r="I244" s="154"/>
      <c r="J244" s="40"/>
      <c r="K244" s="40"/>
      <c r="L244" s="44"/>
      <c r="M244" s="258"/>
      <c r="N244" s="259"/>
      <c r="O244" s="91"/>
      <c r="P244" s="91"/>
      <c r="Q244" s="91"/>
      <c r="R244" s="91"/>
      <c r="S244" s="91"/>
      <c r="T244" s="92"/>
      <c r="U244" s="38"/>
      <c r="V244" s="38"/>
      <c r="W244" s="38"/>
      <c r="X244" s="38"/>
      <c r="Y244" s="38"/>
      <c r="Z244" s="38"/>
      <c r="AA244" s="38"/>
      <c r="AB244" s="38"/>
      <c r="AC244" s="38"/>
      <c r="AD244" s="38"/>
      <c r="AE244" s="38"/>
      <c r="AT244" s="17" t="s">
        <v>170</v>
      </c>
      <c r="AU244" s="17" t="s">
        <v>82</v>
      </c>
    </row>
    <row r="245" s="2" customFormat="1">
      <c r="A245" s="38"/>
      <c r="B245" s="39"/>
      <c r="C245" s="40"/>
      <c r="D245" s="256" t="s">
        <v>172</v>
      </c>
      <c r="E245" s="40"/>
      <c r="F245" s="260" t="s">
        <v>897</v>
      </c>
      <c r="G245" s="40"/>
      <c r="H245" s="40"/>
      <c r="I245" s="154"/>
      <c r="J245" s="40"/>
      <c r="K245" s="40"/>
      <c r="L245" s="44"/>
      <c r="M245" s="258"/>
      <c r="N245" s="259"/>
      <c r="O245" s="91"/>
      <c r="P245" s="91"/>
      <c r="Q245" s="91"/>
      <c r="R245" s="91"/>
      <c r="S245" s="91"/>
      <c r="T245" s="92"/>
      <c r="U245" s="38"/>
      <c r="V245" s="38"/>
      <c r="W245" s="38"/>
      <c r="X245" s="38"/>
      <c r="Y245" s="38"/>
      <c r="Z245" s="38"/>
      <c r="AA245" s="38"/>
      <c r="AB245" s="38"/>
      <c r="AC245" s="38"/>
      <c r="AD245" s="38"/>
      <c r="AE245" s="38"/>
      <c r="AT245" s="17" t="s">
        <v>172</v>
      </c>
      <c r="AU245" s="17" t="s">
        <v>82</v>
      </c>
    </row>
    <row r="246" s="14" customFormat="1">
      <c r="A246" s="14"/>
      <c r="B246" s="271"/>
      <c r="C246" s="272"/>
      <c r="D246" s="256" t="s">
        <v>174</v>
      </c>
      <c r="E246" s="273" t="s">
        <v>1</v>
      </c>
      <c r="F246" s="274" t="s">
        <v>904</v>
      </c>
      <c r="G246" s="272"/>
      <c r="H246" s="275">
        <v>6.4500000000000002</v>
      </c>
      <c r="I246" s="276"/>
      <c r="J246" s="272"/>
      <c r="K246" s="272"/>
      <c r="L246" s="277"/>
      <c r="M246" s="278"/>
      <c r="N246" s="279"/>
      <c r="O246" s="279"/>
      <c r="P246" s="279"/>
      <c r="Q246" s="279"/>
      <c r="R246" s="279"/>
      <c r="S246" s="279"/>
      <c r="T246" s="280"/>
      <c r="U246" s="14"/>
      <c r="V246" s="14"/>
      <c r="W246" s="14"/>
      <c r="X246" s="14"/>
      <c r="Y246" s="14"/>
      <c r="Z246" s="14"/>
      <c r="AA246" s="14"/>
      <c r="AB246" s="14"/>
      <c r="AC246" s="14"/>
      <c r="AD246" s="14"/>
      <c r="AE246" s="14"/>
      <c r="AT246" s="281" t="s">
        <v>174</v>
      </c>
      <c r="AU246" s="281" t="s">
        <v>82</v>
      </c>
      <c r="AV246" s="14" t="s">
        <v>82</v>
      </c>
      <c r="AW246" s="14" t="s">
        <v>30</v>
      </c>
      <c r="AX246" s="14" t="s">
        <v>80</v>
      </c>
      <c r="AY246" s="281" t="s">
        <v>161</v>
      </c>
    </row>
    <row r="247" s="2" customFormat="1" ht="16.5" customHeight="1">
      <c r="A247" s="38"/>
      <c r="B247" s="39"/>
      <c r="C247" s="293" t="s">
        <v>335</v>
      </c>
      <c r="D247" s="293" t="s">
        <v>296</v>
      </c>
      <c r="E247" s="294" t="s">
        <v>905</v>
      </c>
      <c r="F247" s="295" t="s">
        <v>906</v>
      </c>
      <c r="G247" s="296" t="s">
        <v>166</v>
      </c>
      <c r="H247" s="297">
        <v>109.65300000000001</v>
      </c>
      <c r="I247" s="298"/>
      <c r="J247" s="299">
        <f>ROUND(I247*H247,2)</f>
        <v>0</v>
      </c>
      <c r="K247" s="295" t="s">
        <v>1</v>
      </c>
      <c r="L247" s="300"/>
      <c r="M247" s="301" t="s">
        <v>1</v>
      </c>
      <c r="N247" s="302" t="s">
        <v>38</v>
      </c>
      <c r="O247" s="91"/>
      <c r="P247" s="252">
        <f>O247*H247</f>
        <v>0</v>
      </c>
      <c r="Q247" s="252">
        <v>0.00089999999999999998</v>
      </c>
      <c r="R247" s="252">
        <f>Q247*H247</f>
        <v>0.098687700000000003</v>
      </c>
      <c r="S247" s="252">
        <v>0</v>
      </c>
      <c r="T247" s="253">
        <f>S247*H247</f>
        <v>0</v>
      </c>
      <c r="U247" s="38"/>
      <c r="V247" s="38"/>
      <c r="W247" s="38"/>
      <c r="X247" s="38"/>
      <c r="Y247" s="38"/>
      <c r="Z247" s="38"/>
      <c r="AA247" s="38"/>
      <c r="AB247" s="38"/>
      <c r="AC247" s="38"/>
      <c r="AD247" s="38"/>
      <c r="AE247" s="38"/>
      <c r="AR247" s="254" t="s">
        <v>227</v>
      </c>
      <c r="AT247" s="254" t="s">
        <v>296</v>
      </c>
      <c r="AU247" s="254" t="s">
        <v>82</v>
      </c>
      <c r="AY247" s="17" t="s">
        <v>161</v>
      </c>
      <c r="BE247" s="255">
        <f>IF(N247="základní",J247,0)</f>
        <v>0</v>
      </c>
      <c r="BF247" s="255">
        <f>IF(N247="snížená",J247,0)</f>
        <v>0</v>
      </c>
      <c r="BG247" s="255">
        <f>IF(N247="zákl. přenesená",J247,0)</f>
        <v>0</v>
      </c>
      <c r="BH247" s="255">
        <f>IF(N247="sníž. přenesená",J247,0)</f>
        <v>0</v>
      </c>
      <c r="BI247" s="255">
        <f>IF(N247="nulová",J247,0)</f>
        <v>0</v>
      </c>
      <c r="BJ247" s="17" t="s">
        <v>80</v>
      </c>
      <c r="BK247" s="255">
        <f>ROUND(I247*H247,2)</f>
        <v>0</v>
      </c>
      <c r="BL247" s="17" t="s">
        <v>168</v>
      </c>
      <c r="BM247" s="254" t="s">
        <v>907</v>
      </c>
    </row>
    <row r="248" s="2" customFormat="1">
      <c r="A248" s="38"/>
      <c r="B248" s="39"/>
      <c r="C248" s="40"/>
      <c r="D248" s="256" t="s">
        <v>170</v>
      </c>
      <c r="E248" s="40"/>
      <c r="F248" s="257" t="s">
        <v>906</v>
      </c>
      <c r="G248" s="40"/>
      <c r="H248" s="40"/>
      <c r="I248" s="154"/>
      <c r="J248" s="40"/>
      <c r="K248" s="40"/>
      <c r="L248" s="44"/>
      <c r="M248" s="258"/>
      <c r="N248" s="259"/>
      <c r="O248" s="91"/>
      <c r="P248" s="91"/>
      <c r="Q248" s="91"/>
      <c r="R248" s="91"/>
      <c r="S248" s="91"/>
      <c r="T248" s="92"/>
      <c r="U248" s="38"/>
      <c r="V248" s="38"/>
      <c r="W248" s="38"/>
      <c r="X248" s="38"/>
      <c r="Y248" s="38"/>
      <c r="Z248" s="38"/>
      <c r="AA248" s="38"/>
      <c r="AB248" s="38"/>
      <c r="AC248" s="38"/>
      <c r="AD248" s="38"/>
      <c r="AE248" s="38"/>
      <c r="AT248" s="17" t="s">
        <v>170</v>
      </c>
      <c r="AU248" s="17" t="s">
        <v>82</v>
      </c>
    </row>
    <row r="249" s="14" customFormat="1">
      <c r="A249" s="14"/>
      <c r="B249" s="271"/>
      <c r="C249" s="272"/>
      <c r="D249" s="256" t="s">
        <v>174</v>
      </c>
      <c r="E249" s="273" t="s">
        <v>1</v>
      </c>
      <c r="F249" s="274" t="s">
        <v>908</v>
      </c>
      <c r="G249" s="272"/>
      <c r="H249" s="275">
        <v>109.65300000000001</v>
      </c>
      <c r="I249" s="276"/>
      <c r="J249" s="272"/>
      <c r="K249" s="272"/>
      <c r="L249" s="277"/>
      <c r="M249" s="278"/>
      <c r="N249" s="279"/>
      <c r="O249" s="279"/>
      <c r="P249" s="279"/>
      <c r="Q249" s="279"/>
      <c r="R249" s="279"/>
      <c r="S249" s="279"/>
      <c r="T249" s="280"/>
      <c r="U249" s="14"/>
      <c r="V249" s="14"/>
      <c r="W249" s="14"/>
      <c r="X249" s="14"/>
      <c r="Y249" s="14"/>
      <c r="Z249" s="14"/>
      <c r="AA249" s="14"/>
      <c r="AB249" s="14"/>
      <c r="AC249" s="14"/>
      <c r="AD249" s="14"/>
      <c r="AE249" s="14"/>
      <c r="AT249" s="281" t="s">
        <v>174</v>
      </c>
      <c r="AU249" s="281" t="s">
        <v>82</v>
      </c>
      <c r="AV249" s="14" t="s">
        <v>82</v>
      </c>
      <c r="AW249" s="14" t="s">
        <v>30</v>
      </c>
      <c r="AX249" s="14" t="s">
        <v>80</v>
      </c>
      <c r="AY249" s="281" t="s">
        <v>161</v>
      </c>
    </row>
    <row r="250" s="2" customFormat="1" ht="24" customHeight="1">
      <c r="A250" s="38"/>
      <c r="B250" s="39"/>
      <c r="C250" s="243" t="s">
        <v>342</v>
      </c>
      <c r="D250" s="243" t="s">
        <v>163</v>
      </c>
      <c r="E250" s="244" t="s">
        <v>336</v>
      </c>
      <c r="F250" s="245" t="s">
        <v>337</v>
      </c>
      <c r="G250" s="246" t="s">
        <v>191</v>
      </c>
      <c r="H250" s="247">
        <v>141.59999999999999</v>
      </c>
      <c r="I250" s="248"/>
      <c r="J250" s="249">
        <f>ROUND(I250*H250,2)</f>
        <v>0</v>
      </c>
      <c r="K250" s="245" t="s">
        <v>167</v>
      </c>
      <c r="L250" s="44"/>
      <c r="M250" s="250" t="s">
        <v>1</v>
      </c>
      <c r="N250" s="251" t="s">
        <v>38</v>
      </c>
      <c r="O250" s="91"/>
      <c r="P250" s="252">
        <f>O250*H250</f>
        <v>0</v>
      </c>
      <c r="Q250" s="252">
        <v>0.00021657999999999999</v>
      </c>
      <c r="R250" s="252">
        <f>Q250*H250</f>
        <v>0.030667727999999998</v>
      </c>
      <c r="S250" s="252">
        <v>0</v>
      </c>
      <c r="T250" s="253">
        <f>S250*H250</f>
        <v>0</v>
      </c>
      <c r="U250" s="38"/>
      <c r="V250" s="38"/>
      <c r="W250" s="38"/>
      <c r="X250" s="38"/>
      <c r="Y250" s="38"/>
      <c r="Z250" s="38"/>
      <c r="AA250" s="38"/>
      <c r="AB250" s="38"/>
      <c r="AC250" s="38"/>
      <c r="AD250" s="38"/>
      <c r="AE250" s="38"/>
      <c r="AR250" s="254" t="s">
        <v>168</v>
      </c>
      <c r="AT250" s="254" t="s">
        <v>163</v>
      </c>
      <c r="AU250" s="254" t="s">
        <v>82</v>
      </c>
      <c r="AY250" s="17" t="s">
        <v>161</v>
      </c>
      <c r="BE250" s="255">
        <f>IF(N250="základní",J250,0)</f>
        <v>0</v>
      </c>
      <c r="BF250" s="255">
        <f>IF(N250="snížená",J250,0)</f>
        <v>0</v>
      </c>
      <c r="BG250" s="255">
        <f>IF(N250="zákl. přenesená",J250,0)</f>
        <v>0</v>
      </c>
      <c r="BH250" s="255">
        <f>IF(N250="sníž. přenesená",J250,0)</f>
        <v>0</v>
      </c>
      <c r="BI250" s="255">
        <f>IF(N250="nulová",J250,0)</f>
        <v>0</v>
      </c>
      <c r="BJ250" s="17" t="s">
        <v>80</v>
      </c>
      <c r="BK250" s="255">
        <f>ROUND(I250*H250,2)</f>
        <v>0</v>
      </c>
      <c r="BL250" s="17" t="s">
        <v>168</v>
      </c>
      <c r="BM250" s="254" t="s">
        <v>909</v>
      </c>
    </row>
    <row r="251" s="2" customFormat="1">
      <c r="A251" s="38"/>
      <c r="B251" s="39"/>
      <c r="C251" s="40"/>
      <c r="D251" s="256" t="s">
        <v>170</v>
      </c>
      <c r="E251" s="40"/>
      <c r="F251" s="257" t="s">
        <v>339</v>
      </c>
      <c r="G251" s="40"/>
      <c r="H251" s="40"/>
      <c r="I251" s="154"/>
      <c r="J251" s="40"/>
      <c r="K251" s="40"/>
      <c r="L251" s="44"/>
      <c r="M251" s="258"/>
      <c r="N251" s="259"/>
      <c r="O251" s="91"/>
      <c r="P251" s="91"/>
      <c r="Q251" s="91"/>
      <c r="R251" s="91"/>
      <c r="S251" s="91"/>
      <c r="T251" s="92"/>
      <c r="U251" s="38"/>
      <c r="V251" s="38"/>
      <c r="W251" s="38"/>
      <c r="X251" s="38"/>
      <c r="Y251" s="38"/>
      <c r="Z251" s="38"/>
      <c r="AA251" s="38"/>
      <c r="AB251" s="38"/>
      <c r="AC251" s="38"/>
      <c r="AD251" s="38"/>
      <c r="AE251" s="38"/>
      <c r="AT251" s="17" t="s">
        <v>170</v>
      </c>
      <c r="AU251" s="17" t="s">
        <v>82</v>
      </c>
    </row>
    <row r="252" s="14" customFormat="1">
      <c r="A252" s="14"/>
      <c r="B252" s="271"/>
      <c r="C252" s="272"/>
      <c r="D252" s="256" t="s">
        <v>174</v>
      </c>
      <c r="E252" s="273" t="s">
        <v>1</v>
      </c>
      <c r="F252" s="274" t="s">
        <v>910</v>
      </c>
      <c r="G252" s="272"/>
      <c r="H252" s="275">
        <v>108.3</v>
      </c>
      <c r="I252" s="276"/>
      <c r="J252" s="272"/>
      <c r="K252" s="272"/>
      <c r="L252" s="277"/>
      <c r="M252" s="278"/>
      <c r="N252" s="279"/>
      <c r="O252" s="279"/>
      <c r="P252" s="279"/>
      <c r="Q252" s="279"/>
      <c r="R252" s="279"/>
      <c r="S252" s="279"/>
      <c r="T252" s="280"/>
      <c r="U252" s="14"/>
      <c r="V252" s="14"/>
      <c r="W252" s="14"/>
      <c r="X252" s="14"/>
      <c r="Y252" s="14"/>
      <c r="Z252" s="14"/>
      <c r="AA252" s="14"/>
      <c r="AB252" s="14"/>
      <c r="AC252" s="14"/>
      <c r="AD252" s="14"/>
      <c r="AE252" s="14"/>
      <c r="AT252" s="281" t="s">
        <v>174</v>
      </c>
      <c r="AU252" s="281" t="s">
        <v>82</v>
      </c>
      <c r="AV252" s="14" t="s">
        <v>82</v>
      </c>
      <c r="AW252" s="14" t="s">
        <v>30</v>
      </c>
      <c r="AX252" s="14" t="s">
        <v>73</v>
      </c>
      <c r="AY252" s="281" t="s">
        <v>161</v>
      </c>
    </row>
    <row r="253" s="14" customFormat="1">
      <c r="A253" s="14"/>
      <c r="B253" s="271"/>
      <c r="C253" s="272"/>
      <c r="D253" s="256" t="s">
        <v>174</v>
      </c>
      <c r="E253" s="273" t="s">
        <v>1</v>
      </c>
      <c r="F253" s="274" t="s">
        <v>911</v>
      </c>
      <c r="G253" s="272"/>
      <c r="H253" s="275">
        <v>33.299999999999997</v>
      </c>
      <c r="I253" s="276"/>
      <c r="J253" s="272"/>
      <c r="K253" s="272"/>
      <c r="L253" s="277"/>
      <c r="M253" s="278"/>
      <c r="N253" s="279"/>
      <c r="O253" s="279"/>
      <c r="P253" s="279"/>
      <c r="Q253" s="279"/>
      <c r="R253" s="279"/>
      <c r="S253" s="279"/>
      <c r="T253" s="280"/>
      <c r="U253" s="14"/>
      <c r="V253" s="14"/>
      <c r="W253" s="14"/>
      <c r="X253" s="14"/>
      <c r="Y253" s="14"/>
      <c r="Z253" s="14"/>
      <c r="AA253" s="14"/>
      <c r="AB253" s="14"/>
      <c r="AC253" s="14"/>
      <c r="AD253" s="14"/>
      <c r="AE253" s="14"/>
      <c r="AT253" s="281" t="s">
        <v>174</v>
      </c>
      <c r="AU253" s="281" t="s">
        <v>82</v>
      </c>
      <c r="AV253" s="14" t="s">
        <v>82</v>
      </c>
      <c r="AW253" s="14" t="s">
        <v>30</v>
      </c>
      <c r="AX253" s="14" t="s">
        <v>73</v>
      </c>
      <c r="AY253" s="281" t="s">
        <v>161</v>
      </c>
    </row>
    <row r="254" s="15" customFormat="1">
      <c r="A254" s="15"/>
      <c r="B254" s="282"/>
      <c r="C254" s="283"/>
      <c r="D254" s="256" t="s">
        <v>174</v>
      </c>
      <c r="E254" s="284" t="s">
        <v>1</v>
      </c>
      <c r="F254" s="285" t="s">
        <v>180</v>
      </c>
      <c r="G254" s="283"/>
      <c r="H254" s="286">
        <v>141.59999999999999</v>
      </c>
      <c r="I254" s="287"/>
      <c r="J254" s="283"/>
      <c r="K254" s="283"/>
      <c r="L254" s="288"/>
      <c r="M254" s="289"/>
      <c r="N254" s="290"/>
      <c r="O254" s="290"/>
      <c r="P254" s="290"/>
      <c r="Q254" s="290"/>
      <c r="R254" s="290"/>
      <c r="S254" s="290"/>
      <c r="T254" s="291"/>
      <c r="U254" s="15"/>
      <c r="V254" s="15"/>
      <c r="W254" s="15"/>
      <c r="X254" s="15"/>
      <c r="Y254" s="15"/>
      <c r="Z254" s="15"/>
      <c r="AA254" s="15"/>
      <c r="AB254" s="15"/>
      <c r="AC254" s="15"/>
      <c r="AD254" s="15"/>
      <c r="AE254" s="15"/>
      <c r="AT254" s="292" t="s">
        <v>174</v>
      </c>
      <c r="AU254" s="292" t="s">
        <v>82</v>
      </c>
      <c r="AV254" s="15" t="s">
        <v>168</v>
      </c>
      <c r="AW254" s="15" t="s">
        <v>4</v>
      </c>
      <c r="AX254" s="15" t="s">
        <v>80</v>
      </c>
      <c r="AY254" s="292" t="s">
        <v>161</v>
      </c>
    </row>
    <row r="255" s="2" customFormat="1" ht="24" customHeight="1">
      <c r="A255" s="38"/>
      <c r="B255" s="39"/>
      <c r="C255" s="243" t="s">
        <v>349</v>
      </c>
      <c r="D255" s="243" t="s">
        <v>163</v>
      </c>
      <c r="E255" s="244" t="s">
        <v>912</v>
      </c>
      <c r="F255" s="245" t="s">
        <v>913</v>
      </c>
      <c r="G255" s="246" t="s">
        <v>517</v>
      </c>
      <c r="H255" s="247">
        <v>6</v>
      </c>
      <c r="I255" s="248"/>
      <c r="J255" s="249">
        <f>ROUND(I255*H255,2)</f>
        <v>0</v>
      </c>
      <c r="K255" s="245" t="s">
        <v>167</v>
      </c>
      <c r="L255" s="44"/>
      <c r="M255" s="250" t="s">
        <v>1</v>
      </c>
      <c r="N255" s="251" t="s">
        <v>38</v>
      </c>
      <c r="O255" s="91"/>
      <c r="P255" s="252">
        <f>O255*H255</f>
        <v>0</v>
      </c>
      <c r="Q255" s="252">
        <v>0.089359999999999995</v>
      </c>
      <c r="R255" s="252">
        <f>Q255*H255</f>
        <v>0.53615999999999997</v>
      </c>
      <c r="S255" s="252">
        <v>0</v>
      </c>
      <c r="T255" s="253">
        <f>S255*H255</f>
        <v>0</v>
      </c>
      <c r="U255" s="38"/>
      <c r="V255" s="38"/>
      <c r="W255" s="38"/>
      <c r="X255" s="38"/>
      <c r="Y255" s="38"/>
      <c r="Z255" s="38"/>
      <c r="AA255" s="38"/>
      <c r="AB255" s="38"/>
      <c r="AC255" s="38"/>
      <c r="AD255" s="38"/>
      <c r="AE255" s="38"/>
      <c r="AR255" s="254" t="s">
        <v>168</v>
      </c>
      <c r="AT255" s="254" t="s">
        <v>163</v>
      </c>
      <c r="AU255" s="254" t="s">
        <v>82</v>
      </c>
      <c r="AY255" s="17" t="s">
        <v>161</v>
      </c>
      <c r="BE255" s="255">
        <f>IF(N255="základní",J255,0)</f>
        <v>0</v>
      </c>
      <c r="BF255" s="255">
        <f>IF(N255="snížená",J255,0)</f>
        <v>0</v>
      </c>
      <c r="BG255" s="255">
        <f>IF(N255="zákl. přenesená",J255,0)</f>
        <v>0</v>
      </c>
      <c r="BH255" s="255">
        <f>IF(N255="sníž. přenesená",J255,0)</f>
        <v>0</v>
      </c>
      <c r="BI255" s="255">
        <f>IF(N255="nulová",J255,0)</f>
        <v>0</v>
      </c>
      <c r="BJ255" s="17" t="s">
        <v>80</v>
      </c>
      <c r="BK255" s="255">
        <f>ROUND(I255*H255,2)</f>
        <v>0</v>
      </c>
      <c r="BL255" s="17" t="s">
        <v>168</v>
      </c>
      <c r="BM255" s="254" t="s">
        <v>914</v>
      </c>
    </row>
    <row r="256" s="2" customFormat="1">
      <c r="A256" s="38"/>
      <c r="B256" s="39"/>
      <c r="C256" s="40"/>
      <c r="D256" s="256" t="s">
        <v>170</v>
      </c>
      <c r="E256" s="40"/>
      <c r="F256" s="257" t="s">
        <v>915</v>
      </c>
      <c r="G256" s="40"/>
      <c r="H256" s="40"/>
      <c r="I256" s="154"/>
      <c r="J256" s="40"/>
      <c r="K256" s="40"/>
      <c r="L256" s="44"/>
      <c r="M256" s="258"/>
      <c r="N256" s="259"/>
      <c r="O256" s="91"/>
      <c r="P256" s="91"/>
      <c r="Q256" s="91"/>
      <c r="R256" s="91"/>
      <c r="S256" s="91"/>
      <c r="T256" s="92"/>
      <c r="U256" s="38"/>
      <c r="V256" s="38"/>
      <c r="W256" s="38"/>
      <c r="X256" s="38"/>
      <c r="Y256" s="38"/>
      <c r="Z256" s="38"/>
      <c r="AA256" s="38"/>
      <c r="AB256" s="38"/>
      <c r="AC256" s="38"/>
      <c r="AD256" s="38"/>
      <c r="AE256" s="38"/>
      <c r="AT256" s="17" t="s">
        <v>170</v>
      </c>
      <c r="AU256" s="17" t="s">
        <v>82</v>
      </c>
    </row>
    <row r="257" s="2" customFormat="1">
      <c r="A257" s="38"/>
      <c r="B257" s="39"/>
      <c r="C257" s="40"/>
      <c r="D257" s="256" t="s">
        <v>172</v>
      </c>
      <c r="E257" s="40"/>
      <c r="F257" s="260" t="s">
        <v>916</v>
      </c>
      <c r="G257" s="40"/>
      <c r="H257" s="40"/>
      <c r="I257" s="154"/>
      <c r="J257" s="40"/>
      <c r="K257" s="40"/>
      <c r="L257" s="44"/>
      <c r="M257" s="258"/>
      <c r="N257" s="259"/>
      <c r="O257" s="91"/>
      <c r="P257" s="91"/>
      <c r="Q257" s="91"/>
      <c r="R257" s="91"/>
      <c r="S257" s="91"/>
      <c r="T257" s="92"/>
      <c r="U257" s="38"/>
      <c r="V257" s="38"/>
      <c r="W257" s="38"/>
      <c r="X257" s="38"/>
      <c r="Y257" s="38"/>
      <c r="Z257" s="38"/>
      <c r="AA257" s="38"/>
      <c r="AB257" s="38"/>
      <c r="AC257" s="38"/>
      <c r="AD257" s="38"/>
      <c r="AE257" s="38"/>
      <c r="AT257" s="17" t="s">
        <v>172</v>
      </c>
      <c r="AU257" s="17" t="s">
        <v>82</v>
      </c>
    </row>
    <row r="258" s="14" customFormat="1">
      <c r="A258" s="14"/>
      <c r="B258" s="271"/>
      <c r="C258" s="272"/>
      <c r="D258" s="256" t="s">
        <v>174</v>
      </c>
      <c r="E258" s="273" t="s">
        <v>1</v>
      </c>
      <c r="F258" s="274" t="s">
        <v>917</v>
      </c>
      <c r="G258" s="272"/>
      <c r="H258" s="275">
        <v>6</v>
      </c>
      <c r="I258" s="276"/>
      <c r="J258" s="272"/>
      <c r="K258" s="272"/>
      <c r="L258" s="277"/>
      <c r="M258" s="278"/>
      <c r="N258" s="279"/>
      <c r="O258" s="279"/>
      <c r="P258" s="279"/>
      <c r="Q258" s="279"/>
      <c r="R258" s="279"/>
      <c r="S258" s="279"/>
      <c r="T258" s="280"/>
      <c r="U258" s="14"/>
      <c r="V258" s="14"/>
      <c r="W258" s="14"/>
      <c r="X258" s="14"/>
      <c r="Y258" s="14"/>
      <c r="Z258" s="14"/>
      <c r="AA258" s="14"/>
      <c r="AB258" s="14"/>
      <c r="AC258" s="14"/>
      <c r="AD258" s="14"/>
      <c r="AE258" s="14"/>
      <c r="AT258" s="281" t="s">
        <v>174</v>
      </c>
      <c r="AU258" s="281" t="s">
        <v>82</v>
      </c>
      <c r="AV258" s="14" t="s">
        <v>82</v>
      </c>
      <c r="AW258" s="14" t="s">
        <v>30</v>
      </c>
      <c r="AX258" s="14" t="s">
        <v>80</v>
      </c>
      <c r="AY258" s="281" t="s">
        <v>161</v>
      </c>
    </row>
    <row r="259" s="2" customFormat="1" ht="16.5" customHeight="1">
      <c r="A259" s="38"/>
      <c r="B259" s="39"/>
      <c r="C259" s="293" t="s">
        <v>356</v>
      </c>
      <c r="D259" s="293" t="s">
        <v>296</v>
      </c>
      <c r="E259" s="294" t="s">
        <v>918</v>
      </c>
      <c r="F259" s="295" t="s">
        <v>919</v>
      </c>
      <c r="G259" s="296" t="s">
        <v>517</v>
      </c>
      <c r="H259" s="297">
        <v>6</v>
      </c>
      <c r="I259" s="298"/>
      <c r="J259" s="299">
        <f>ROUND(I259*H259,2)</f>
        <v>0</v>
      </c>
      <c r="K259" s="295" t="s">
        <v>1</v>
      </c>
      <c r="L259" s="300"/>
      <c r="M259" s="301" t="s">
        <v>1</v>
      </c>
      <c r="N259" s="302" t="s">
        <v>38</v>
      </c>
      <c r="O259" s="91"/>
      <c r="P259" s="252">
        <f>O259*H259</f>
        <v>0</v>
      </c>
      <c r="Q259" s="252">
        <v>2.46</v>
      </c>
      <c r="R259" s="252">
        <f>Q259*H259</f>
        <v>14.76</v>
      </c>
      <c r="S259" s="252">
        <v>0</v>
      </c>
      <c r="T259" s="253">
        <f>S259*H259</f>
        <v>0</v>
      </c>
      <c r="U259" s="38"/>
      <c r="V259" s="38"/>
      <c r="W259" s="38"/>
      <c r="X259" s="38"/>
      <c r="Y259" s="38"/>
      <c r="Z259" s="38"/>
      <c r="AA259" s="38"/>
      <c r="AB259" s="38"/>
      <c r="AC259" s="38"/>
      <c r="AD259" s="38"/>
      <c r="AE259" s="38"/>
      <c r="AR259" s="254" t="s">
        <v>227</v>
      </c>
      <c r="AT259" s="254" t="s">
        <v>296</v>
      </c>
      <c r="AU259" s="254" t="s">
        <v>82</v>
      </c>
      <c r="AY259" s="17" t="s">
        <v>161</v>
      </c>
      <c r="BE259" s="255">
        <f>IF(N259="základní",J259,0)</f>
        <v>0</v>
      </c>
      <c r="BF259" s="255">
        <f>IF(N259="snížená",J259,0)</f>
        <v>0</v>
      </c>
      <c r="BG259" s="255">
        <f>IF(N259="zákl. přenesená",J259,0)</f>
        <v>0</v>
      </c>
      <c r="BH259" s="255">
        <f>IF(N259="sníž. přenesená",J259,0)</f>
        <v>0</v>
      </c>
      <c r="BI259" s="255">
        <f>IF(N259="nulová",J259,0)</f>
        <v>0</v>
      </c>
      <c r="BJ259" s="17" t="s">
        <v>80</v>
      </c>
      <c r="BK259" s="255">
        <f>ROUND(I259*H259,2)</f>
        <v>0</v>
      </c>
      <c r="BL259" s="17" t="s">
        <v>168</v>
      </c>
      <c r="BM259" s="254" t="s">
        <v>920</v>
      </c>
    </row>
    <row r="260" s="2" customFormat="1">
      <c r="A260" s="38"/>
      <c r="B260" s="39"/>
      <c r="C260" s="40"/>
      <c r="D260" s="256" t="s">
        <v>170</v>
      </c>
      <c r="E260" s="40"/>
      <c r="F260" s="257" t="s">
        <v>919</v>
      </c>
      <c r="G260" s="40"/>
      <c r="H260" s="40"/>
      <c r="I260" s="154"/>
      <c r="J260" s="40"/>
      <c r="K260" s="40"/>
      <c r="L260" s="44"/>
      <c r="M260" s="258"/>
      <c r="N260" s="259"/>
      <c r="O260" s="91"/>
      <c r="P260" s="91"/>
      <c r="Q260" s="91"/>
      <c r="R260" s="91"/>
      <c r="S260" s="91"/>
      <c r="T260" s="92"/>
      <c r="U260" s="38"/>
      <c r="V260" s="38"/>
      <c r="W260" s="38"/>
      <c r="X260" s="38"/>
      <c r="Y260" s="38"/>
      <c r="Z260" s="38"/>
      <c r="AA260" s="38"/>
      <c r="AB260" s="38"/>
      <c r="AC260" s="38"/>
      <c r="AD260" s="38"/>
      <c r="AE260" s="38"/>
      <c r="AT260" s="17" t="s">
        <v>170</v>
      </c>
      <c r="AU260" s="17" t="s">
        <v>82</v>
      </c>
    </row>
    <row r="261" s="2" customFormat="1">
      <c r="A261" s="38"/>
      <c r="B261" s="39"/>
      <c r="C261" s="40"/>
      <c r="D261" s="256" t="s">
        <v>195</v>
      </c>
      <c r="E261" s="40"/>
      <c r="F261" s="260" t="s">
        <v>921</v>
      </c>
      <c r="G261" s="40"/>
      <c r="H261" s="40"/>
      <c r="I261" s="154"/>
      <c r="J261" s="40"/>
      <c r="K261" s="40"/>
      <c r="L261" s="44"/>
      <c r="M261" s="258"/>
      <c r="N261" s="259"/>
      <c r="O261" s="91"/>
      <c r="P261" s="91"/>
      <c r="Q261" s="91"/>
      <c r="R261" s="91"/>
      <c r="S261" s="91"/>
      <c r="T261" s="92"/>
      <c r="U261" s="38"/>
      <c r="V261" s="38"/>
      <c r="W261" s="38"/>
      <c r="X261" s="38"/>
      <c r="Y261" s="38"/>
      <c r="Z261" s="38"/>
      <c r="AA261" s="38"/>
      <c r="AB261" s="38"/>
      <c r="AC261" s="38"/>
      <c r="AD261" s="38"/>
      <c r="AE261" s="38"/>
      <c r="AT261" s="17" t="s">
        <v>195</v>
      </c>
      <c r="AU261" s="17" t="s">
        <v>82</v>
      </c>
    </row>
    <row r="262" s="14" customFormat="1">
      <c r="A262" s="14"/>
      <c r="B262" s="271"/>
      <c r="C262" s="272"/>
      <c r="D262" s="256" t="s">
        <v>174</v>
      </c>
      <c r="E262" s="273" t="s">
        <v>1</v>
      </c>
      <c r="F262" s="274" t="s">
        <v>922</v>
      </c>
      <c r="G262" s="272"/>
      <c r="H262" s="275">
        <v>6</v>
      </c>
      <c r="I262" s="276"/>
      <c r="J262" s="272"/>
      <c r="K262" s="272"/>
      <c r="L262" s="277"/>
      <c r="M262" s="278"/>
      <c r="N262" s="279"/>
      <c r="O262" s="279"/>
      <c r="P262" s="279"/>
      <c r="Q262" s="279"/>
      <c r="R262" s="279"/>
      <c r="S262" s="279"/>
      <c r="T262" s="280"/>
      <c r="U262" s="14"/>
      <c r="V262" s="14"/>
      <c r="W262" s="14"/>
      <c r="X262" s="14"/>
      <c r="Y262" s="14"/>
      <c r="Z262" s="14"/>
      <c r="AA262" s="14"/>
      <c r="AB262" s="14"/>
      <c r="AC262" s="14"/>
      <c r="AD262" s="14"/>
      <c r="AE262" s="14"/>
      <c r="AT262" s="281" t="s">
        <v>174</v>
      </c>
      <c r="AU262" s="281" t="s">
        <v>82</v>
      </c>
      <c r="AV262" s="14" t="s">
        <v>82</v>
      </c>
      <c r="AW262" s="14" t="s">
        <v>30</v>
      </c>
      <c r="AX262" s="14" t="s">
        <v>80</v>
      </c>
      <c r="AY262" s="281" t="s">
        <v>161</v>
      </c>
    </row>
    <row r="263" s="2" customFormat="1" ht="16.5" customHeight="1">
      <c r="A263" s="38"/>
      <c r="B263" s="39"/>
      <c r="C263" s="243" t="s">
        <v>363</v>
      </c>
      <c r="D263" s="243" t="s">
        <v>163</v>
      </c>
      <c r="E263" s="244" t="s">
        <v>923</v>
      </c>
      <c r="F263" s="245" t="s">
        <v>924</v>
      </c>
      <c r="G263" s="246" t="s">
        <v>183</v>
      </c>
      <c r="H263" s="247">
        <v>7.5</v>
      </c>
      <c r="I263" s="248"/>
      <c r="J263" s="249">
        <f>ROUND(I263*H263,2)</f>
        <v>0</v>
      </c>
      <c r="K263" s="245" t="s">
        <v>167</v>
      </c>
      <c r="L263" s="44"/>
      <c r="M263" s="250" t="s">
        <v>1</v>
      </c>
      <c r="N263" s="251" t="s">
        <v>38</v>
      </c>
      <c r="O263" s="91"/>
      <c r="P263" s="252">
        <f>O263*H263</f>
        <v>0</v>
      </c>
      <c r="Q263" s="252">
        <v>0</v>
      </c>
      <c r="R263" s="252">
        <f>Q263*H263</f>
        <v>0</v>
      </c>
      <c r="S263" s="252">
        <v>0</v>
      </c>
      <c r="T263" s="253">
        <f>S263*H263</f>
        <v>0</v>
      </c>
      <c r="U263" s="38"/>
      <c r="V263" s="38"/>
      <c r="W263" s="38"/>
      <c r="X263" s="38"/>
      <c r="Y263" s="38"/>
      <c r="Z263" s="38"/>
      <c r="AA263" s="38"/>
      <c r="AB263" s="38"/>
      <c r="AC263" s="38"/>
      <c r="AD263" s="38"/>
      <c r="AE263" s="38"/>
      <c r="AR263" s="254" t="s">
        <v>168</v>
      </c>
      <c r="AT263" s="254" t="s">
        <v>163</v>
      </c>
      <c r="AU263" s="254" t="s">
        <v>82</v>
      </c>
      <c r="AY263" s="17" t="s">
        <v>161</v>
      </c>
      <c r="BE263" s="255">
        <f>IF(N263="základní",J263,0)</f>
        <v>0</v>
      </c>
      <c r="BF263" s="255">
        <f>IF(N263="snížená",J263,0)</f>
        <v>0</v>
      </c>
      <c r="BG263" s="255">
        <f>IF(N263="zákl. přenesená",J263,0)</f>
        <v>0</v>
      </c>
      <c r="BH263" s="255">
        <f>IF(N263="sníž. přenesená",J263,0)</f>
        <v>0</v>
      </c>
      <c r="BI263" s="255">
        <f>IF(N263="nulová",J263,0)</f>
        <v>0</v>
      </c>
      <c r="BJ263" s="17" t="s">
        <v>80</v>
      </c>
      <c r="BK263" s="255">
        <f>ROUND(I263*H263,2)</f>
        <v>0</v>
      </c>
      <c r="BL263" s="17" t="s">
        <v>168</v>
      </c>
      <c r="BM263" s="254" t="s">
        <v>925</v>
      </c>
    </row>
    <row r="264" s="2" customFormat="1">
      <c r="A264" s="38"/>
      <c r="B264" s="39"/>
      <c r="C264" s="40"/>
      <c r="D264" s="256" t="s">
        <v>170</v>
      </c>
      <c r="E264" s="40"/>
      <c r="F264" s="257" t="s">
        <v>926</v>
      </c>
      <c r="G264" s="40"/>
      <c r="H264" s="40"/>
      <c r="I264" s="154"/>
      <c r="J264" s="40"/>
      <c r="K264" s="40"/>
      <c r="L264" s="44"/>
      <c r="M264" s="258"/>
      <c r="N264" s="259"/>
      <c r="O264" s="91"/>
      <c r="P264" s="91"/>
      <c r="Q264" s="91"/>
      <c r="R264" s="91"/>
      <c r="S264" s="91"/>
      <c r="T264" s="92"/>
      <c r="U264" s="38"/>
      <c r="V264" s="38"/>
      <c r="W264" s="38"/>
      <c r="X264" s="38"/>
      <c r="Y264" s="38"/>
      <c r="Z264" s="38"/>
      <c r="AA264" s="38"/>
      <c r="AB264" s="38"/>
      <c r="AC264" s="38"/>
      <c r="AD264" s="38"/>
      <c r="AE264" s="38"/>
      <c r="AT264" s="17" t="s">
        <v>170</v>
      </c>
      <c r="AU264" s="17" t="s">
        <v>82</v>
      </c>
    </row>
    <row r="265" s="2" customFormat="1">
      <c r="A265" s="38"/>
      <c r="B265" s="39"/>
      <c r="C265" s="40"/>
      <c r="D265" s="256" t="s">
        <v>172</v>
      </c>
      <c r="E265" s="40"/>
      <c r="F265" s="260" t="s">
        <v>347</v>
      </c>
      <c r="G265" s="40"/>
      <c r="H265" s="40"/>
      <c r="I265" s="154"/>
      <c r="J265" s="40"/>
      <c r="K265" s="40"/>
      <c r="L265" s="44"/>
      <c r="M265" s="258"/>
      <c r="N265" s="259"/>
      <c r="O265" s="91"/>
      <c r="P265" s="91"/>
      <c r="Q265" s="91"/>
      <c r="R265" s="91"/>
      <c r="S265" s="91"/>
      <c r="T265" s="92"/>
      <c r="U265" s="38"/>
      <c r="V265" s="38"/>
      <c r="W265" s="38"/>
      <c r="X265" s="38"/>
      <c r="Y265" s="38"/>
      <c r="Z265" s="38"/>
      <c r="AA265" s="38"/>
      <c r="AB265" s="38"/>
      <c r="AC265" s="38"/>
      <c r="AD265" s="38"/>
      <c r="AE265" s="38"/>
      <c r="AT265" s="17" t="s">
        <v>172</v>
      </c>
      <c r="AU265" s="17" t="s">
        <v>82</v>
      </c>
    </row>
    <row r="266" s="14" customFormat="1">
      <c r="A266" s="14"/>
      <c r="B266" s="271"/>
      <c r="C266" s="272"/>
      <c r="D266" s="256" t="s">
        <v>174</v>
      </c>
      <c r="E266" s="273" t="s">
        <v>1</v>
      </c>
      <c r="F266" s="274" t="s">
        <v>927</v>
      </c>
      <c r="G266" s="272"/>
      <c r="H266" s="275">
        <v>7.5</v>
      </c>
      <c r="I266" s="276"/>
      <c r="J266" s="272"/>
      <c r="K266" s="272"/>
      <c r="L266" s="277"/>
      <c r="M266" s="278"/>
      <c r="N266" s="279"/>
      <c r="O266" s="279"/>
      <c r="P266" s="279"/>
      <c r="Q266" s="279"/>
      <c r="R266" s="279"/>
      <c r="S266" s="279"/>
      <c r="T266" s="280"/>
      <c r="U266" s="14"/>
      <c r="V266" s="14"/>
      <c r="W266" s="14"/>
      <c r="X266" s="14"/>
      <c r="Y266" s="14"/>
      <c r="Z266" s="14"/>
      <c r="AA266" s="14"/>
      <c r="AB266" s="14"/>
      <c r="AC266" s="14"/>
      <c r="AD266" s="14"/>
      <c r="AE266" s="14"/>
      <c r="AT266" s="281" t="s">
        <v>174</v>
      </c>
      <c r="AU266" s="281" t="s">
        <v>82</v>
      </c>
      <c r="AV266" s="14" t="s">
        <v>82</v>
      </c>
      <c r="AW266" s="14" t="s">
        <v>30</v>
      </c>
      <c r="AX266" s="14" t="s">
        <v>80</v>
      </c>
      <c r="AY266" s="281" t="s">
        <v>161</v>
      </c>
    </row>
    <row r="267" s="2" customFormat="1" ht="24" customHeight="1">
      <c r="A267" s="38"/>
      <c r="B267" s="39"/>
      <c r="C267" s="243" t="s">
        <v>371</v>
      </c>
      <c r="D267" s="243" t="s">
        <v>163</v>
      </c>
      <c r="E267" s="244" t="s">
        <v>928</v>
      </c>
      <c r="F267" s="245" t="s">
        <v>929</v>
      </c>
      <c r="G267" s="246" t="s">
        <v>366</v>
      </c>
      <c r="H267" s="247">
        <v>50.026000000000003</v>
      </c>
      <c r="I267" s="248"/>
      <c r="J267" s="249">
        <f>ROUND(I267*H267,2)</f>
        <v>0</v>
      </c>
      <c r="K267" s="245" t="s">
        <v>167</v>
      </c>
      <c r="L267" s="44"/>
      <c r="M267" s="250" t="s">
        <v>1</v>
      </c>
      <c r="N267" s="251" t="s">
        <v>38</v>
      </c>
      <c r="O267" s="91"/>
      <c r="P267" s="252">
        <f>O267*H267</f>
        <v>0</v>
      </c>
      <c r="Q267" s="252">
        <v>6.1295699999999997E-05</v>
      </c>
      <c r="R267" s="252">
        <f>Q267*H267</f>
        <v>0.0030663786881999998</v>
      </c>
      <c r="S267" s="252">
        <v>0</v>
      </c>
      <c r="T267" s="253">
        <f>S267*H267</f>
        <v>0</v>
      </c>
      <c r="U267" s="38"/>
      <c r="V267" s="38"/>
      <c r="W267" s="38"/>
      <c r="X267" s="38"/>
      <c r="Y267" s="38"/>
      <c r="Z267" s="38"/>
      <c r="AA267" s="38"/>
      <c r="AB267" s="38"/>
      <c r="AC267" s="38"/>
      <c r="AD267" s="38"/>
      <c r="AE267" s="38"/>
      <c r="AR267" s="254" t="s">
        <v>168</v>
      </c>
      <c r="AT267" s="254" t="s">
        <v>163</v>
      </c>
      <c r="AU267" s="254" t="s">
        <v>82</v>
      </c>
      <c r="AY267" s="17" t="s">
        <v>161</v>
      </c>
      <c r="BE267" s="255">
        <f>IF(N267="základní",J267,0)</f>
        <v>0</v>
      </c>
      <c r="BF267" s="255">
        <f>IF(N267="snížená",J267,0)</f>
        <v>0</v>
      </c>
      <c r="BG267" s="255">
        <f>IF(N267="zákl. přenesená",J267,0)</f>
        <v>0</v>
      </c>
      <c r="BH267" s="255">
        <f>IF(N267="sníž. přenesená",J267,0)</f>
        <v>0</v>
      </c>
      <c r="BI267" s="255">
        <f>IF(N267="nulová",J267,0)</f>
        <v>0</v>
      </c>
      <c r="BJ267" s="17" t="s">
        <v>80</v>
      </c>
      <c r="BK267" s="255">
        <f>ROUND(I267*H267,2)</f>
        <v>0</v>
      </c>
      <c r="BL267" s="17" t="s">
        <v>168</v>
      </c>
      <c r="BM267" s="254" t="s">
        <v>930</v>
      </c>
    </row>
    <row r="268" s="2" customFormat="1">
      <c r="A268" s="38"/>
      <c r="B268" s="39"/>
      <c r="C268" s="40"/>
      <c r="D268" s="256" t="s">
        <v>170</v>
      </c>
      <c r="E268" s="40"/>
      <c r="F268" s="257" t="s">
        <v>931</v>
      </c>
      <c r="G268" s="40"/>
      <c r="H268" s="40"/>
      <c r="I268" s="154"/>
      <c r="J268" s="40"/>
      <c r="K268" s="40"/>
      <c r="L268" s="44"/>
      <c r="M268" s="258"/>
      <c r="N268" s="259"/>
      <c r="O268" s="91"/>
      <c r="P268" s="91"/>
      <c r="Q268" s="91"/>
      <c r="R268" s="91"/>
      <c r="S268" s="91"/>
      <c r="T268" s="92"/>
      <c r="U268" s="38"/>
      <c r="V268" s="38"/>
      <c r="W268" s="38"/>
      <c r="X268" s="38"/>
      <c r="Y268" s="38"/>
      <c r="Z268" s="38"/>
      <c r="AA268" s="38"/>
      <c r="AB268" s="38"/>
      <c r="AC268" s="38"/>
      <c r="AD268" s="38"/>
      <c r="AE268" s="38"/>
      <c r="AT268" s="17" t="s">
        <v>170</v>
      </c>
      <c r="AU268" s="17" t="s">
        <v>82</v>
      </c>
    </row>
    <row r="269" s="2" customFormat="1">
      <c r="A269" s="38"/>
      <c r="B269" s="39"/>
      <c r="C269" s="40"/>
      <c r="D269" s="256" t="s">
        <v>172</v>
      </c>
      <c r="E269" s="40"/>
      <c r="F269" s="260" t="s">
        <v>932</v>
      </c>
      <c r="G269" s="40"/>
      <c r="H269" s="40"/>
      <c r="I269" s="154"/>
      <c r="J269" s="40"/>
      <c r="K269" s="40"/>
      <c r="L269" s="44"/>
      <c r="M269" s="258"/>
      <c r="N269" s="259"/>
      <c r="O269" s="91"/>
      <c r="P269" s="91"/>
      <c r="Q269" s="91"/>
      <c r="R269" s="91"/>
      <c r="S269" s="91"/>
      <c r="T269" s="92"/>
      <c r="U269" s="38"/>
      <c r="V269" s="38"/>
      <c r="W269" s="38"/>
      <c r="X269" s="38"/>
      <c r="Y269" s="38"/>
      <c r="Z269" s="38"/>
      <c r="AA269" s="38"/>
      <c r="AB269" s="38"/>
      <c r="AC269" s="38"/>
      <c r="AD269" s="38"/>
      <c r="AE269" s="38"/>
      <c r="AT269" s="17" t="s">
        <v>172</v>
      </c>
      <c r="AU269" s="17" t="s">
        <v>82</v>
      </c>
    </row>
    <row r="270" s="14" customFormat="1">
      <c r="A270" s="14"/>
      <c r="B270" s="271"/>
      <c r="C270" s="272"/>
      <c r="D270" s="256" t="s">
        <v>174</v>
      </c>
      <c r="E270" s="273" t="s">
        <v>1</v>
      </c>
      <c r="F270" s="274" t="s">
        <v>933</v>
      </c>
      <c r="G270" s="272"/>
      <c r="H270" s="275">
        <v>50.026000000000003</v>
      </c>
      <c r="I270" s="276"/>
      <c r="J270" s="272"/>
      <c r="K270" s="272"/>
      <c r="L270" s="277"/>
      <c r="M270" s="278"/>
      <c r="N270" s="279"/>
      <c r="O270" s="279"/>
      <c r="P270" s="279"/>
      <c r="Q270" s="279"/>
      <c r="R270" s="279"/>
      <c r="S270" s="279"/>
      <c r="T270" s="280"/>
      <c r="U270" s="14"/>
      <c r="V270" s="14"/>
      <c r="W270" s="14"/>
      <c r="X270" s="14"/>
      <c r="Y270" s="14"/>
      <c r="Z270" s="14"/>
      <c r="AA270" s="14"/>
      <c r="AB270" s="14"/>
      <c r="AC270" s="14"/>
      <c r="AD270" s="14"/>
      <c r="AE270" s="14"/>
      <c r="AT270" s="281" t="s">
        <v>174</v>
      </c>
      <c r="AU270" s="281" t="s">
        <v>82</v>
      </c>
      <c r="AV270" s="14" t="s">
        <v>82</v>
      </c>
      <c r="AW270" s="14" t="s">
        <v>30</v>
      </c>
      <c r="AX270" s="14" t="s">
        <v>80</v>
      </c>
      <c r="AY270" s="281" t="s">
        <v>161</v>
      </c>
    </row>
    <row r="271" s="2" customFormat="1" ht="16.5" customHeight="1">
      <c r="A271" s="38"/>
      <c r="B271" s="39"/>
      <c r="C271" s="293" t="s">
        <v>378</v>
      </c>
      <c r="D271" s="293" t="s">
        <v>296</v>
      </c>
      <c r="E271" s="294" t="s">
        <v>372</v>
      </c>
      <c r="F271" s="295" t="s">
        <v>373</v>
      </c>
      <c r="G271" s="296" t="s">
        <v>183</v>
      </c>
      <c r="H271" s="297">
        <v>14.292999999999999</v>
      </c>
      <c r="I271" s="298"/>
      <c r="J271" s="299">
        <f>ROUND(I271*H271,2)</f>
        <v>0</v>
      </c>
      <c r="K271" s="295" t="s">
        <v>1</v>
      </c>
      <c r="L271" s="300"/>
      <c r="M271" s="301" t="s">
        <v>1</v>
      </c>
      <c r="N271" s="302" t="s">
        <v>38</v>
      </c>
      <c r="O271" s="91"/>
      <c r="P271" s="252">
        <f>O271*H271</f>
        <v>0</v>
      </c>
      <c r="Q271" s="252">
        <v>2.1000000000000001</v>
      </c>
      <c r="R271" s="252">
        <f>Q271*H271</f>
        <v>30.0153</v>
      </c>
      <c r="S271" s="252">
        <v>0</v>
      </c>
      <c r="T271" s="253">
        <f>S271*H271</f>
        <v>0</v>
      </c>
      <c r="U271" s="38"/>
      <c r="V271" s="38"/>
      <c r="W271" s="38"/>
      <c r="X271" s="38"/>
      <c r="Y271" s="38"/>
      <c r="Z271" s="38"/>
      <c r="AA271" s="38"/>
      <c r="AB271" s="38"/>
      <c r="AC271" s="38"/>
      <c r="AD271" s="38"/>
      <c r="AE271" s="38"/>
      <c r="AR271" s="254" t="s">
        <v>227</v>
      </c>
      <c r="AT271" s="254" t="s">
        <v>296</v>
      </c>
      <c r="AU271" s="254" t="s">
        <v>82</v>
      </c>
      <c r="AY271" s="17" t="s">
        <v>161</v>
      </c>
      <c r="BE271" s="255">
        <f>IF(N271="základní",J271,0)</f>
        <v>0</v>
      </c>
      <c r="BF271" s="255">
        <f>IF(N271="snížená",J271,0)</f>
        <v>0</v>
      </c>
      <c r="BG271" s="255">
        <f>IF(N271="zákl. přenesená",J271,0)</f>
        <v>0</v>
      </c>
      <c r="BH271" s="255">
        <f>IF(N271="sníž. přenesená",J271,0)</f>
        <v>0</v>
      </c>
      <c r="BI271" s="255">
        <f>IF(N271="nulová",J271,0)</f>
        <v>0</v>
      </c>
      <c r="BJ271" s="17" t="s">
        <v>80</v>
      </c>
      <c r="BK271" s="255">
        <f>ROUND(I271*H271,2)</f>
        <v>0</v>
      </c>
      <c r="BL271" s="17" t="s">
        <v>168</v>
      </c>
      <c r="BM271" s="254" t="s">
        <v>934</v>
      </c>
    </row>
    <row r="272" s="2" customFormat="1">
      <c r="A272" s="38"/>
      <c r="B272" s="39"/>
      <c r="C272" s="40"/>
      <c r="D272" s="256" t="s">
        <v>170</v>
      </c>
      <c r="E272" s="40"/>
      <c r="F272" s="257" t="s">
        <v>373</v>
      </c>
      <c r="G272" s="40"/>
      <c r="H272" s="40"/>
      <c r="I272" s="154"/>
      <c r="J272" s="40"/>
      <c r="K272" s="40"/>
      <c r="L272" s="44"/>
      <c r="M272" s="258"/>
      <c r="N272" s="259"/>
      <c r="O272" s="91"/>
      <c r="P272" s="91"/>
      <c r="Q272" s="91"/>
      <c r="R272" s="91"/>
      <c r="S272" s="91"/>
      <c r="T272" s="92"/>
      <c r="U272" s="38"/>
      <c r="V272" s="38"/>
      <c r="W272" s="38"/>
      <c r="X272" s="38"/>
      <c r="Y272" s="38"/>
      <c r="Z272" s="38"/>
      <c r="AA272" s="38"/>
      <c r="AB272" s="38"/>
      <c r="AC272" s="38"/>
      <c r="AD272" s="38"/>
      <c r="AE272" s="38"/>
      <c r="AT272" s="17" t="s">
        <v>170</v>
      </c>
      <c r="AU272" s="17" t="s">
        <v>82</v>
      </c>
    </row>
    <row r="273" s="14" customFormat="1">
      <c r="A273" s="14"/>
      <c r="B273" s="271"/>
      <c r="C273" s="272"/>
      <c r="D273" s="256" t="s">
        <v>174</v>
      </c>
      <c r="E273" s="273" t="s">
        <v>1</v>
      </c>
      <c r="F273" s="274" t="s">
        <v>935</v>
      </c>
      <c r="G273" s="272"/>
      <c r="H273" s="275">
        <v>1.4510000000000001</v>
      </c>
      <c r="I273" s="276"/>
      <c r="J273" s="272"/>
      <c r="K273" s="272"/>
      <c r="L273" s="277"/>
      <c r="M273" s="278"/>
      <c r="N273" s="279"/>
      <c r="O273" s="279"/>
      <c r="P273" s="279"/>
      <c r="Q273" s="279"/>
      <c r="R273" s="279"/>
      <c r="S273" s="279"/>
      <c r="T273" s="280"/>
      <c r="U273" s="14"/>
      <c r="V273" s="14"/>
      <c r="W273" s="14"/>
      <c r="X273" s="14"/>
      <c r="Y273" s="14"/>
      <c r="Z273" s="14"/>
      <c r="AA273" s="14"/>
      <c r="AB273" s="14"/>
      <c r="AC273" s="14"/>
      <c r="AD273" s="14"/>
      <c r="AE273" s="14"/>
      <c r="AT273" s="281" t="s">
        <v>174</v>
      </c>
      <c r="AU273" s="281" t="s">
        <v>82</v>
      </c>
      <c r="AV273" s="14" t="s">
        <v>82</v>
      </c>
      <c r="AW273" s="14" t="s">
        <v>30</v>
      </c>
      <c r="AX273" s="14" t="s">
        <v>73</v>
      </c>
      <c r="AY273" s="281" t="s">
        <v>161</v>
      </c>
    </row>
    <row r="274" s="14" customFormat="1">
      <c r="A274" s="14"/>
      <c r="B274" s="271"/>
      <c r="C274" s="272"/>
      <c r="D274" s="256" t="s">
        <v>174</v>
      </c>
      <c r="E274" s="273" t="s">
        <v>1</v>
      </c>
      <c r="F274" s="274" t="s">
        <v>936</v>
      </c>
      <c r="G274" s="272"/>
      <c r="H274" s="275">
        <v>2.0419999999999998</v>
      </c>
      <c r="I274" s="276"/>
      <c r="J274" s="272"/>
      <c r="K274" s="272"/>
      <c r="L274" s="277"/>
      <c r="M274" s="278"/>
      <c r="N274" s="279"/>
      <c r="O274" s="279"/>
      <c r="P274" s="279"/>
      <c r="Q274" s="279"/>
      <c r="R274" s="279"/>
      <c r="S274" s="279"/>
      <c r="T274" s="280"/>
      <c r="U274" s="14"/>
      <c r="V274" s="14"/>
      <c r="W274" s="14"/>
      <c r="X274" s="14"/>
      <c r="Y274" s="14"/>
      <c r="Z274" s="14"/>
      <c r="AA274" s="14"/>
      <c r="AB274" s="14"/>
      <c r="AC274" s="14"/>
      <c r="AD274" s="14"/>
      <c r="AE274" s="14"/>
      <c r="AT274" s="281" t="s">
        <v>174</v>
      </c>
      <c r="AU274" s="281" t="s">
        <v>82</v>
      </c>
      <c r="AV274" s="14" t="s">
        <v>82</v>
      </c>
      <c r="AW274" s="14" t="s">
        <v>30</v>
      </c>
      <c r="AX274" s="14" t="s">
        <v>73</v>
      </c>
      <c r="AY274" s="281" t="s">
        <v>161</v>
      </c>
    </row>
    <row r="275" s="14" customFormat="1">
      <c r="A275" s="14"/>
      <c r="B275" s="271"/>
      <c r="C275" s="272"/>
      <c r="D275" s="256" t="s">
        <v>174</v>
      </c>
      <c r="E275" s="273" t="s">
        <v>1</v>
      </c>
      <c r="F275" s="274" t="s">
        <v>937</v>
      </c>
      <c r="G275" s="272"/>
      <c r="H275" s="275">
        <v>10.800000000000001</v>
      </c>
      <c r="I275" s="276"/>
      <c r="J275" s="272"/>
      <c r="K275" s="272"/>
      <c r="L275" s="277"/>
      <c r="M275" s="278"/>
      <c r="N275" s="279"/>
      <c r="O275" s="279"/>
      <c r="P275" s="279"/>
      <c r="Q275" s="279"/>
      <c r="R275" s="279"/>
      <c r="S275" s="279"/>
      <c r="T275" s="280"/>
      <c r="U275" s="14"/>
      <c r="V275" s="14"/>
      <c r="W275" s="14"/>
      <c r="X275" s="14"/>
      <c r="Y275" s="14"/>
      <c r="Z275" s="14"/>
      <c r="AA275" s="14"/>
      <c r="AB275" s="14"/>
      <c r="AC275" s="14"/>
      <c r="AD275" s="14"/>
      <c r="AE275" s="14"/>
      <c r="AT275" s="281" t="s">
        <v>174</v>
      </c>
      <c r="AU275" s="281" t="s">
        <v>82</v>
      </c>
      <c r="AV275" s="14" t="s">
        <v>82</v>
      </c>
      <c r="AW275" s="14" t="s">
        <v>30</v>
      </c>
      <c r="AX275" s="14" t="s">
        <v>73</v>
      </c>
      <c r="AY275" s="281" t="s">
        <v>161</v>
      </c>
    </row>
    <row r="276" s="15" customFormat="1">
      <c r="A276" s="15"/>
      <c r="B276" s="282"/>
      <c r="C276" s="283"/>
      <c r="D276" s="256" t="s">
        <v>174</v>
      </c>
      <c r="E276" s="284" t="s">
        <v>1</v>
      </c>
      <c r="F276" s="285" t="s">
        <v>180</v>
      </c>
      <c r="G276" s="283"/>
      <c r="H276" s="286">
        <v>14.292999999999999</v>
      </c>
      <c r="I276" s="287"/>
      <c r="J276" s="283"/>
      <c r="K276" s="283"/>
      <c r="L276" s="288"/>
      <c r="M276" s="289"/>
      <c r="N276" s="290"/>
      <c r="O276" s="290"/>
      <c r="P276" s="290"/>
      <c r="Q276" s="290"/>
      <c r="R276" s="290"/>
      <c r="S276" s="290"/>
      <c r="T276" s="291"/>
      <c r="U276" s="15"/>
      <c r="V276" s="15"/>
      <c r="W276" s="15"/>
      <c r="X276" s="15"/>
      <c r="Y276" s="15"/>
      <c r="Z276" s="15"/>
      <c r="AA276" s="15"/>
      <c r="AB276" s="15"/>
      <c r="AC276" s="15"/>
      <c r="AD276" s="15"/>
      <c r="AE276" s="15"/>
      <c r="AT276" s="292" t="s">
        <v>174</v>
      </c>
      <c r="AU276" s="292" t="s">
        <v>82</v>
      </c>
      <c r="AV276" s="15" t="s">
        <v>168</v>
      </c>
      <c r="AW276" s="15" t="s">
        <v>30</v>
      </c>
      <c r="AX276" s="15" t="s">
        <v>80</v>
      </c>
      <c r="AY276" s="292" t="s">
        <v>161</v>
      </c>
    </row>
    <row r="277" s="12" customFormat="1" ht="22.8" customHeight="1">
      <c r="A277" s="12"/>
      <c r="B277" s="227"/>
      <c r="C277" s="228"/>
      <c r="D277" s="229" t="s">
        <v>72</v>
      </c>
      <c r="E277" s="241" t="s">
        <v>188</v>
      </c>
      <c r="F277" s="241" t="s">
        <v>377</v>
      </c>
      <c r="G277" s="228"/>
      <c r="H277" s="228"/>
      <c r="I277" s="231"/>
      <c r="J277" s="242">
        <f>BK277</f>
        <v>0</v>
      </c>
      <c r="K277" s="228"/>
      <c r="L277" s="233"/>
      <c r="M277" s="234"/>
      <c r="N277" s="235"/>
      <c r="O277" s="235"/>
      <c r="P277" s="236">
        <f>SUM(P278:P315)</f>
        <v>0</v>
      </c>
      <c r="Q277" s="235"/>
      <c r="R277" s="236">
        <f>SUM(R278:R315)</f>
        <v>4.5467536612000004</v>
      </c>
      <c r="S277" s="235"/>
      <c r="T277" s="237">
        <f>SUM(T278:T315)</f>
        <v>0</v>
      </c>
      <c r="U277" s="12"/>
      <c r="V277" s="12"/>
      <c r="W277" s="12"/>
      <c r="X277" s="12"/>
      <c r="Y277" s="12"/>
      <c r="Z277" s="12"/>
      <c r="AA277" s="12"/>
      <c r="AB277" s="12"/>
      <c r="AC277" s="12"/>
      <c r="AD277" s="12"/>
      <c r="AE277" s="12"/>
      <c r="AR277" s="238" t="s">
        <v>80</v>
      </c>
      <c r="AT277" s="239" t="s">
        <v>72</v>
      </c>
      <c r="AU277" s="239" t="s">
        <v>80</v>
      </c>
      <c r="AY277" s="238" t="s">
        <v>161</v>
      </c>
      <c r="BK277" s="240">
        <f>SUM(BK278:BK315)</f>
        <v>0</v>
      </c>
    </row>
    <row r="278" s="2" customFormat="1" ht="16.5" customHeight="1">
      <c r="A278" s="38"/>
      <c r="B278" s="39"/>
      <c r="C278" s="243" t="s">
        <v>387</v>
      </c>
      <c r="D278" s="243" t="s">
        <v>163</v>
      </c>
      <c r="E278" s="244" t="s">
        <v>379</v>
      </c>
      <c r="F278" s="245" t="s">
        <v>380</v>
      </c>
      <c r="G278" s="246" t="s">
        <v>183</v>
      </c>
      <c r="H278" s="247">
        <v>3.4129999999999998</v>
      </c>
      <c r="I278" s="248"/>
      <c r="J278" s="249">
        <f>ROUND(I278*H278,2)</f>
        <v>0</v>
      </c>
      <c r="K278" s="245" t="s">
        <v>167</v>
      </c>
      <c r="L278" s="44"/>
      <c r="M278" s="250" t="s">
        <v>1</v>
      </c>
      <c r="N278" s="251" t="s">
        <v>38</v>
      </c>
      <c r="O278" s="91"/>
      <c r="P278" s="252">
        <f>O278*H278</f>
        <v>0</v>
      </c>
      <c r="Q278" s="252">
        <v>0</v>
      </c>
      <c r="R278" s="252">
        <f>Q278*H278</f>
        <v>0</v>
      </c>
      <c r="S278" s="252">
        <v>0</v>
      </c>
      <c r="T278" s="253">
        <f>S278*H278</f>
        <v>0</v>
      </c>
      <c r="U278" s="38"/>
      <c r="V278" s="38"/>
      <c r="W278" s="38"/>
      <c r="X278" s="38"/>
      <c r="Y278" s="38"/>
      <c r="Z278" s="38"/>
      <c r="AA278" s="38"/>
      <c r="AB278" s="38"/>
      <c r="AC278" s="38"/>
      <c r="AD278" s="38"/>
      <c r="AE278" s="38"/>
      <c r="AR278" s="254" t="s">
        <v>168</v>
      </c>
      <c r="AT278" s="254" t="s">
        <v>163</v>
      </c>
      <c r="AU278" s="254" t="s">
        <v>82</v>
      </c>
      <c r="AY278" s="17" t="s">
        <v>161</v>
      </c>
      <c r="BE278" s="255">
        <f>IF(N278="základní",J278,0)</f>
        <v>0</v>
      </c>
      <c r="BF278" s="255">
        <f>IF(N278="snížená",J278,0)</f>
        <v>0</v>
      </c>
      <c r="BG278" s="255">
        <f>IF(N278="zákl. přenesená",J278,0)</f>
        <v>0</v>
      </c>
      <c r="BH278" s="255">
        <f>IF(N278="sníž. přenesená",J278,0)</f>
        <v>0</v>
      </c>
      <c r="BI278" s="255">
        <f>IF(N278="nulová",J278,0)</f>
        <v>0</v>
      </c>
      <c r="BJ278" s="17" t="s">
        <v>80</v>
      </c>
      <c r="BK278" s="255">
        <f>ROUND(I278*H278,2)</f>
        <v>0</v>
      </c>
      <c r="BL278" s="17" t="s">
        <v>168</v>
      </c>
      <c r="BM278" s="254" t="s">
        <v>938</v>
      </c>
    </row>
    <row r="279" s="2" customFormat="1">
      <c r="A279" s="38"/>
      <c r="B279" s="39"/>
      <c r="C279" s="40"/>
      <c r="D279" s="256" t="s">
        <v>170</v>
      </c>
      <c r="E279" s="40"/>
      <c r="F279" s="257" t="s">
        <v>382</v>
      </c>
      <c r="G279" s="40"/>
      <c r="H279" s="40"/>
      <c r="I279" s="154"/>
      <c r="J279" s="40"/>
      <c r="K279" s="40"/>
      <c r="L279" s="44"/>
      <c r="M279" s="258"/>
      <c r="N279" s="259"/>
      <c r="O279" s="91"/>
      <c r="P279" s="91"/>
      <c r="Q279" s="91"/>
      <c r="R279" s="91"/>
      <c r="S279" s="91"/>
      <c r="T279" s="92"/>
      <c r="U279" s="38"/>
      <c r="V279" s="38"/>
      <c r="W279" s="38"/>
      <c r="X279" s="38"/>
      <c r="Y279" s="38"/>
      <c r="Z279" s="38"/>
      <c r="AA279" s="38"/>
      <c r="AB279" s="38"/>
      <c r="AC279" s="38"/>
      <c r="AD279" s="38"/>
      <c r="AE279" s="38"/>
      <c r="AT279" s="17" t="s">
        <v>170</v>
      </c>
      <c r="AU279" s="17" t="s">
        <v>82</v>
      </c>
    </row>
    <row r="280" s="2" customFormat="1">
      <c r="A280" s="38"/>
      <c r="B280" s="39"/>
      <c r="C280" s="40"/>
      <c r="D280" s="256" t="s">
        <v>172</v>
      </c>
      <c r="E280" s="40"/>
      <c r="F280" s="260" t="s">
        <v>383</v>
      </c>
      <c r="G280" s="40"/>
      <c r="H280" s="40"/>
      <c r="I280" s="154"/>
      <c r="J280" s="40"/>
      <c r="K280" s="40"/>
      <c r="L280" s="44"/>
      <c r="M280" s="258"/>
      <c r="N280" s="259"/>
      <c r="O280" s="91"/>
      <c r="P280" s="91"/>
      <c r="Q280" s="91"/>
      <c r="R280" s="91"/>
      <c r="S280" s="91"/>
      <c r="T280" s="92"/>
      <c r="U280" s="38"/>
      <c r="V280" s="38"/>
      <c r="W280" s="38"/>
      <c r="X280" s="38"/>
      <c r="Y280" s="38"/>
      <c r="Z280" s="38"/>
      <c r="AA280" s="38"/>
      <c r="AB280" s="38"/>
      <c r="AC280" s="38"/>
      <c r="AD280" s="38"/>
      <c r="AE280" s="38"/>
      <c r="AT280" s="17" t="s">
        <v>172</v>
      </c>
      <c r="AU280" s="17" t="s">
        <v>82</v>
      </c>
    </row>
    <row r="281" s="14" customFormat="1">
      <c r="A281" s="14"/>
      <c r="B281" s="271"/>
      <c r="C281" s="272"/>
      <c r="D281" s="256" t="s">
        <v>174</v>
      </c>
      <c r="E281" s="273" t="s">
        <v>1</v>
      </c>
      <c r="F281" s="274" t="s">
        <v>939</v>
      </c>
      <c r="G281" s="272"/>
      <c r="H281" s="275">
        <v>1.05</v>
      </c>
      <c r="I281" s="276"/>
      <c r="J281" s="272"/>
      <c r="K281" s="272"/>
      <c r="L281" s="277"/>
      <c r="M281" s="278"/>
      <c r="N281" s="279"/>
      <c r="O281" s="279"/>
      <c r="P281" s="279"/>
      <c r="Q281" s="279"/>
      <c r="R281" s="279"/>
      <c r="S281" s="279"/>
      <c r="T281" s="280"/>
      <c r="U281" s="14"/>
      <c r="V281" s="14"/>
      <c r="W281" s="14"/>
      <c r="X281" s="14"/>
      <c r="Y281" s="14"/>
      <c r="Z281" s="14"/>
      <c r="AA281" s="14"/>
      <c r="AB281" s="14"/>
      <c r="AC281" s="14"/>
      <c r="AD281" s="14"/>
      <c r="AE281" s="14"/>
      <c r="AT281" s="281" t="s">
        <v>174</v>
      </c>
      <c r="AU281" s="281" t="s">
        <v>82</v>
      </c>
      <c r="AV281" s="14" t="s">
        <v>82</v>
      </c>
      <c r="AW281" s="14" t="s">
        <v>30</v>
      </c>
      <c r="AX281" s="14" t="s">
        <v>73</v>
      </c>
      <c r="AY281" s="281" t="s">
        <v>161</v>
      </c>
    </row>
    <row r="282" s="14" customFormat="1">
      <c r="A282" s="14"/>
      <c r="B282" s="271"/>
      <c r="C282" s="272"/>
      <c r="D282" s="256" t="s">
        <v>174</v>
      </c>
      <c r="E282" s="273" t="s">
        <v>1</v>
      </c>
      <c r="F282" s="274" t="s">
        <v>940</v>
      </c>
      <c r="G282" s="272"/>
      <c r="H282" s="275">
        <v>1.0629999999999999</v>
      </c>
      <c r="I282" s="276"/>
      <c r="J282" s="272"/>
      <c r="K282" s="272"/>
      <c r="L282" s="277"/>
      <c r="M282" s="278"/>
      <c r="N282" s="279"/>
      <c r="O282" s="279"/>
      <c r="P282" s="279"/>
      <c r="Q282" s="279"/>
      <c r="R282" s="279"/>
      <c r="S282" s="279"/>
      <c r="T282" s="280"/>
      <c r="U282" s="14"/>
      <c r="V282" s="14"/>
      <c r="W282" s="14"/>
      <c r="X282" s="14"/>
      <c r="Y282" s="14"/>
      <c r="Z282" s="14"/>
      <c r="AA282" s="14"/>
      <c r="AB282" s="14"/>
      <c r="AC282" s="14"/>
      <c r="AD282" s="14"/>
      <c r="AE282" s="14"/>
      <c r="AT282" s="281" t="s">
        <v>174</v>
      </c>
      <c r="AU282" s="281" t="s">
        <v>82</v>
      </c>
      <c r="AV282" s="14" t="s">
        <v>82</v>
      </c>
      <c r="AW282" s="14" t="s">
        <v>30</v>
      </c>
      <c r="AX282" s="14" t="s">
        <v>73</v>
      </c>
      <c r="AY282" s="281" t="s">
        <v>161</v>
      </c>
    </row>
    <row r="283" s="14" customFormat="1">
      <c r="A283" s="14"/>
      <c r="B283" s="271"/>
      <c r="C283" s="272"/>
      <c r="D283" s="256" t="s">
        <v>174</v>
      </c>
      <c r="E283" s="273" t="s">
        <v>1</v>
      </c>
      <c r="F283" s="274" t="s">
        <v>941</v>
      </c>
      <c r="G283" s="272"/>
      <c r="H283" s="275">
        <v>1.3</v>
      </c>
      <c r="I283" s="276"/>
      <c r="J283" s="272"/>
      <c r="K283" s="272"/>
      <c r="L283" s="277"/>
      <c r="M283" s="278"/>
      <c r="N283" s="279"/>
      <c r="O283" s="279"/>
      <c r="P283" s="279"/>
      <c r="Q283" s="279"/>
      <c r="R283" s="279"/>
      <c r="S283" s="279"/>
      <c r="T283" s="280"/>
      <c r="U283" s="14"/>
      <c r="V283" s="14"/>
      <c r="W283" s="14"/>
      <c r="X283" s="14"/>
      <c r="Y283" s="14"/>
      <c r="Z283" s="14"/>
      <c r="AA283" s="14"/>
      <c r="AB283" s="14"/>
      <c r="AC283" s="14"/>
      <c r="AD283" s="14"/>
      <c r="AE283" s="14"/>
      <c r="AT283" s="281" t="s">
        <v>174</v>
      </c>
      <c r="AU283" s="281" t="s">
        <v>82</v>
      </c>
      <c r="AV283" s="14" t="s">
        <v>82</v>
      </c>
      <c r="AW283" s="14" t="s">
        <v>30</v>
      </c>
      <c r="AX283" s="14" t="s">
        <v>73</v>
      </c>
      <c r="AY283" s="281" t="s">
        <v>161</v>
      </c>
    </row>
    <row r="284" s="15" customFormat="1">
      <c r="A284" s="15"/>
      <c r="B284" s="282"/>
      <c r="C284" s="283"/>
      <c r="D284" s="256" t="s">
        <v>174</v>
      </c>
      <c r="E284" s="284" t="s">
        <v>1</v>
      </c>
      <c r="F284" s="285" t="s">
        <v>180</v>
      </c>
      <c r="G284" s="283"/>
      <c r="H284" s="286">
        <v>3.4129999999999998</v>
      </c>
      <c r="I284" s="287"/>
      <c r="J284" s="283"/>
      <c r="K284" s="283"/>
      <c r="L284" s="288"/>
      <c r="M284" s="289"/>
      <c r="N284" s="290"/>
      <c r="O284" s="290"/>
      <c r="P284" s="290"/>
      <c r="Q284" s="290"/>
      <c r="R284" s="290"/>
      <c r="S284" s="290"/>
      <c r="T284" s="291"/>
      <c r="U284" s="15"/>
      <c r="V284" s="15"/>
      <c r="W284" s="15"/>
      <c r="X284" s="15"/>
      <c r="Y284" s="15"/>
      <c r="Z284" s="15"/>
      <c r="AA284" s="15"/>
      <c r="AB284" s="15"/>
      <c r="AC284" s="15"/>
      <c r="AD284" s="15"/>
      <c r="AE284" s="15"/>
      <c r="AT284" s="292" t="s">
        <v>174</v>
      </c>
      <c r="AU284" s="292" t="s">
        <v>82</v>
      </c>
      <c r="AV284" s="15" t="s">
        <v>168</v>
      </c>
      <c r="AW284" s="15" t="s">
        <v>30</v>
      </c>
      <c r="AX284" s="15" t="s">
        <v>80</v>
      </c>
      <c r="AY284" s="292" t="s">
        <v>161</v>
      </c>
    </row>
    <row r="285" s="2" customFormat="1" ht="16.5" customHeight="1">
      <c r="A285" s="38"/>
      <c r="B285" s="39"/>
      <c r="C285" s="243" t="s">
        <v>395</v>
      </c>
      <c r="D285" s="243" t="s">
        <v>163</v>
      </c>
      <c r="E285" s="244" t="s">
        <v>388</v>
      </c>
      <c r="F285" s="245" t="s">
        <v>389</v>
      </c>
      <c r="G285" s="246" t="s">
        <v>166</v>
      </c>
      <c r="H285" s="247">
        <v>49.350999999999999</v>
      </c>
      <c r="I285" s="248"/>
      <c r="J285" s="249">
        <f>ROUND(I285*H285,2)</f>
        <v>0</v>
      </c>
      <c r="K285" s="245" t="s">
        <v>167</v>
      </c>
      <c r="L285" s="44"/>
      <c r="M285" s="250" t="s">
        <v>1</v>
      </c>
      <c r="N285" s="251" t="s">
        <v>38</v>
      </c>
      <c r="O285" s="91"/>
      <c r="P285" s="252">
        <f>O285*H285</f>
        <v>0</v>
      </c>
      <c r="Q285" s="252">
        <v>0.041744200000000002</v>
      </c>
      <c r="R285" s="252">
        <f>Q285*H285</f>
        <v>2.0601180142</v>
      </c>
      <c r="S285" s="252">
        <v>0</v>
      </c>
      <c r="T285" s="253">
        <f>S285*H285</f>
        <v>0</v>
      </c>
      <c r="U285" s="38"/>
      <c r="V285" s="38"/>
      <c r="W285" s="38"/>
      <c r="X285" s="38"/>
      <c r="Y285" s="38"/>
      <c r="Z285" s="38"/>
      <c r="AA285" s="38"/>
      <c r="AB285" s="38"/>
      <c r="AC285" s="38"/>
      <c r="AD285" s="38"/>
      <c r="AE285" s="38"/>
      <c r="AR285" s="254" t="s">
        <v>168</v>
      </c>
      <c r="AT285" s="254" t="s">
        <v>163</v>
      </c>
      <c r="AU285" s="254" t="s">
        <v>82</v>
      </c>
      <c r="AY285" s="17" t="s">
        <v>161</v>
      </c>
      <c r="BE285" s="255">
        <f>IF(N285="základní",J285,0)</f>
        <v>0</v>
      </c>
      <c r="BF285" s="255">
        <f>IF(N285="snížená",J285,0)</f>
        <v>0</v>
      </c>
      <c r="BG285" s="255">
        <f>IF(N285="zákl. přenesená",J285,0)</f>
        <v>0</v>
      </c>
      <c r="BH285" s="255">
        <f>IF(N285="sníž. přenesená",J285,0)</f>
        <v>0</v>
      </c>
      <c r="BI285" s="255">
        <f>IF(N285="nulová",J285,0)</f>
        <v>0</v>
      </c>
      <c r="BJ285" s="17" t="s">
        <v>80</v>
      </c>
      <c r="BK285" s="255">
        <f>ROUND(I285*H285,2)</f>
        <v>0</v>
      </c>
      <c r="BL285" s="17" t="s">
        <v>168</v>
      </c>
      <c r="BM285" s="254" t="s">
        <v>942</v>
      </c>
    </row>
    <row r="286" s="2" customFormat="1">
      <c r="A286" s="38"/>
      <c r="B286" s="39"/>
      <c r="C286" s="40"/>
      <c r="D286" s="256" t="s">
        <v>170</v>
      </c>
      <c r="E286" s="40"/>
      <c r="F286" s="257" t="s">
        <v>391</v>
      </c>
      <c r="G286" s="40"/>
      <c r="H286" s="40"/>
      <c r="I286" s="154"/>
      <c r="J286" s="40"/>
      <c r="K286" s="40"/>
      <c r="L286" s="44"/>
      <c r="M286" s="258"/>
      <c r="N286" s="259"/>
      <c r="O286" s="91"/>
      <c r="P286" s="91"/>
      <c r="Q286" s="91"/>
      <c r="R286" s="91"/>
      <c r="S286" s="91"/>
      <c r="T286" s="92"/>
      <c r="U286" s="38"/>
      <c r="V286" s="38"/>
      <c r="W286" s="38"/>
      <c r="X286" s="38"/>
      <c r="Y286" s="38"/>
      <c r="Z286" s="38"/>
      <c r="AA286" s="38"/>
      <c r="AB286" s="38"/>
      <c r="AC286" s="38"/>
      <c r="AD286" s="38"/>
      <c r="AE286" s="38"/>
      <c r="AT286" s="17" t="s">
        <v>170</v>
      </c>
      <c r="AU286" s="17" t="s">
        <v>82</v>
      </c>
    </row>
    <row r="287" s="2" customFormat="1">
      <c r="A287" s="38"/>
      <c r="B287" s="39"/>
      <c r="C287" s="40"/>
      <c r="D287" s="256" t="s">
        <v>172</v>
      </c>
      <c r="E287" s="40"/>
      <c r="F287" s="260" t="s">
        <v>392</v>
      </c>
      <c r="G287" s="40"/>
      <c r="H287" s="40"/>
      <c r="I287" s="154"/>
      <c r="J287" s="40"/>
      <c r="K287" s="40"/>
      <c r="L287" s="44"/>
      <c r="M287" s="258"/>
      <c r="N287" s="259"/>
      <c r="O287" s="91"/>
      <c r="P287" s="91"/>
      <c r="Q287" s="91"/>
      <c r="R287" s="91"/>
      <c r="S287" s="91"/>
      <c r="T287" s="92"/>
      <c r="U287" s="38"/>
      <c r="V287" s="38"/>
      <c r="W287" s="38"/>
      <c r="X287" s="38"/>
      <c r="Y287" s="38"/>
      <c r="Z287" s="38"/>
      <c r="AA287" s="38"/>
      <c r="AB287" s="38"/>
      <c r="AC287" s="38"/>
      <c r="AD287" s="38"/>
      <c r="AE287" s="38"/>
      <c r="AT287" s="17" t="s">
        <v>172</v>
      </c>
      <c r="AU287" s="17" t="s">
        <v>82</v>
      </c>
    </row>
    <row r="288" s="14" customFormat="1">
      <c r="A288" s="14"/>
      <c r="B288" s="271"/>
      <c r="C288" s="272"/>
      <c r="D288" s="256" t="s">
        <v>174</v>
      </c>
      <c r="E288" s="273" t="s">
        <v>1</v>
      </c>
      <c r="F288" s="274" t="s">
        <v>943</v>
      </c>
      <c r="G288" s="272"/>
      <c r="H288" s="275">
        <v>18.800999999999998</v>
      </c>
      <c r="I288" s="276"/>
      <c r="J288" s="272"/>
      <c r="K288" s="272"/>
      <c r="L288" s="277"/>
      <c r="M288" s="278"/>
      <c r="N288" s="279"/>
      <c r="O288" s="279"/>
      <c r="P288" s="279"/>
      <c r="Q288" s="279"/>
      <c r="R288" s="279"/>
      <c r="S288" s="279"/>
      <c r="T288" s="280"/>
      <c r="U288" s="14"/>
      <c r="V288" s="14"/>
      <c r="W288" s="14"/>
      <c r="X288" s="14"/>
      <c r="Y288" s="14"/>
      <c r="Z288" s="14"/>
      <c r="AA288" s="14"/>
      <c r="AB288" s="14"/>
      <c r="AC288" s="14"/>
      <c r="AD288" s="14"/>
      <c r="AE288" s="14"/>
      <c r="AT288" s="281" t="s">
        <v>174</v>
      </c>
      <c r="AU288" s="281" t="s">
        <v>82</v>
      </c>
      <c r="AV288" s="14" t="s">
        <v>82</v>
      </c>
      <c r="AW288" s="14" t="s">
        <v>30</v>
      </c>
      <c r="AX288" s="14" t="s">
        <v>73</v>
      </c>
      <c r="AY288" s="281" t="s">
        <v>161</v>
      </c>
    </row>
    <row r="289" s="14" customFormat="1">
      <c r="A289" s="14"/>
      <c r="B289" s="271"/>
      <c r="C289" s="272"/>
      <c r="D289" s="256" t="s">
        <v>174</v>
      </c>
      <c r="E289" s="273" t="s">
        <v>1</v>
      </c>
      <c r="F289" s="274" t="s">
        <v>944</v>
      </c>
      <c r="G289" s="272"/>
      <c r="H289" s="275">
        <v>19.024000000000001</v>
      </c>
      <c r="I289" s="276"/>
      <c r="J289" s="272"/>
      <c r="K289" s="272"/>
      <c r="L289" s="277"/>
      <c r="M289" s="278"/>
      <c r="N289" s="279"/>
      <c r="O289" s="279"/>
      <c r="P289" s="279"/>
      <c r="Q289" s="279"/>
      <c r="R289" s="279"/>
      <c r="S289" s="279"/>
      <c r="T289" s="280"/>
      <c r="U289" s="14"/>
      <c r="V289" s="14"/>
      <c r="W289" s="14"/>
      <c r="X289" s="14"/>
      <c r="Y289" s="14"/>
      <c r="Z289" s="14"/>
      <c r="AA289" s="14"/>
      <c r="AB289" s="14"/>
      <c r="AC289" s="14"/>
      <c r="AD289" s="14"/>
      <c r="AE289" s="14"/>
      <c r="AT289" s="281" t="s">
        <v>174</v>
      </c>
      <c r="AU289" s="281" t="s">
        <v>82</v>
      </c>
      <c r="AV289" s="14" t="s">
        <v>82</v>
      </c>
      <c r="AW289" s="14" t="s">
        <v>30</v>
      </c>
      <c r="AX289" s="14" t="s">
        <v>73</v>
      </c>
      <c r="AY289" s="281" t="s">
        <v>161</v>
      </c>
    </row>
    <row r="290" s="14" customFormat="1">
      <c r="A290" s="14"/>
      <c r="B290" s="271"/>
      <c r="C290" s="272"/>
      <c r="D290" s="256" t="s">
        <v>174</v>
      </c>
      <c r="E290" s="273" t="s">
        <v>1</v>
      </c>
      <c r="F290" s="274" t="s">
        <v>945</v>
      </c>
      <c r="G290" s="272"/>
      <c r="H290" s="275">
        <v>11.526</v>
      </c>
      <c r="I290" s="276"/>
      <c r="J290" s="272"/>
      <c r="K290" s="272"/>
      <c r="L290" s="277"/>
      <c r="M290" s="278"/>
      <c r="N290" s="279"/>
      <c r="O290" s="279"/>
      <c r="P290" s="279"/>
      <c r="Q290" s="279"/>
      <c r="R290" s="279"/>
      <c r="S290" s="279"/>
      <c r="T290" s="280"/>
      <c r="U290" s="14"/>
      <c r="V290" s="14"/>
      <c r="W290" s="14"/>
      <c r="X290" s="14"/>
      <c r="Y290" s="14"/>
      <c r="Z290" s="14"/>
      <c r="AA290" s="14"/>
      <c r="AB290" s="14"/>
      <c r="AC290" s="14"/>
      <c r="AD290" s="14"/>
      <c r="AE290" s="14"/>
      <c r="AT290" s="281" t="s">
        <v>174</v>
      </c>
      <c r="AU290" s="281" t="s">
        <v>82</v>
      </c>
      <c r="AV290" s="14" t="s">
        <v>82</v>
      </c>
      <c r="AW290" s="14" t="s">
        <v>30</v>
      </c>
      <c r="AX290" s="14" t="s">
        <v>73</v>
      </c>
      <c r="AY290" s="281" t="s">
        <v>161</v>
      </c>
    </row>
    <row r="291" s="15" customFormat="1">
      <c r="A291" s="15"/>
      <c r="B291" s="282"/>
      <c r="C291" s="283"/>
      <c r="D291" s="256" t="s">
        <v>174</v>
      </c>
      <c r="E291" s="284" t="s">
        <v>1</v>
      </c>
      <c r="F291" s="285" t="s">
        <v>180</v>
      </c>
      <c r="G291" s="283"/>
      <c r="H291" s="286">
        <v>49.350999999999999</v>
      </c>
      <c r="I291" s="287"/>
      <c r="J291" s="283"/>
      <c r="K291" s="283"/>
      <c r="L291" s="288"/>
      <c r="M291" s="289"/>
      <c r="N291" s="290"/>
      <c r="O291" s="290"/>
      <c r="P291" s="290"/>
      <c r="Q291" s="290"/>
      <c r="R291" s="290"/>
      <c r="S291" s="290"/>
      <c r="T291" s="291"/>
      <c r="U291" s="15"/>
      <c r="V291" s="15"/>
      <c r="W291" s="15"/>
      <c r="X291" s="15"/>
      <c r="Y291" s="15"/>
      <c r="Z291" s="15"/>
      <c r="AA291" s="15"/>
      <c r="AB291" s="15"/>
      <c r="AC291" s="15"/>
      <c r="AD291" s="15"/>
      <c r="AE291" s="15"/>
      <c r="AT291" s="292" t="s">
        <v>174</v>
      </c>
      <c r="AU291" s="292" t="s">
        <v>82</v>
      </c>
      <c r="AV291" s="15" t="s">
        <v>168</v>
      </c>
      <c r="AW291" s="15" t="s">
        <v>30</v>
      </c>
      <c r="AX291" s="15" t="s">
        <v>80</v>
      </c>
      <c r="AY291" s="292" t="s">
        <v>161</v>
      </c>
    </row>
    <row r="292" s="2" customFormat="1" ht="16.5" customHeight="1">
      <c r="A292" s="38"/>
      <c r="B292" s="39"/>
      <c r="C292" s="243" t="s">
        <v>400</v>
      </c>
      <c r="D292" s="243" t="s">
        <v>163</v>
      </c>
      <c r="E292" s="244" t="s">
        <v>396</v>
      </c>
      <c r="F292" s="245" t="s">
        <v>397</v>
      </c>
      <c r="G292" s="246" t="s">
        <v>166</v>
      </c>
      <c r="H292" s="247">
        <v>49.350999999999999</v>
      </c>
      <c r="I292" s="248"/>
      <c r="J292" s="249">
        <f>ROUND(I292*H292,2)</f>
        <v>0</v>
      </c>
      <c r="K292" s="245" t="s">
        <v>167</v>
      </c>
      <c r="L292" s="44"/>
      <c r="M292" s="250" t="s">
        <v>1</v>
      </c>
      <c r="N292" s="251" t="s">
        <v>38</v>
      </c>
      <c r="O292" s="91"/>
      <c r="P292" s="252">
        <f>O292*H292</f>
        <v>0</v>
      </c>
      <c r="Q292" s="252">
        <v>1.5E-05</v>
      </c>
      <c r="R292" s="252">
        <f>Q292*H292</f>
        <v>0.00074026500000000004</v>
      </c>
      <c r="S292" s="252">
        <v>0</v>
      </c>
      <c r="T292" s="253">
        <f>S292*H292</f>
        <v>0</v>
      </c>
      <c r="U292" s="38"/>
      <c r="V292" s="38"/>
      <c r="W292" s="38"/>
      <c r="X292" s="38"/>
      <c r="Y292" s="38"/>
      <c r="Z292" s="38"/>
      <c r="AA292" s="38"/>
      <c r="AB292" s="38"/>
      <c r="AC292" s="38"/>
      <c r="AD292" s="38"/>
      <c r="AE292" s="38"/>
      <c r="AR292" s="254" t="s">
        <v>168</v>
      </c>
      <c r="AT292" s="254" t="s">
        <v>163</v>
      </c>
      <c r="AU292" s="254" t="s">
        <v>82</v>
      </c>
      <c r="AY292" s="17" t="s">
        <v>161</v>
      </c>
      <c r="BE292" s="255">
        <f>IF(N292="základní",J292,0)</f>
        <v>0</v>
      </c>
      <c r="BF292" s="255">
        <f>IF(N292="snížená",J292,0)</f>
        <v>0</v>
      </c>
      <c r="BG292" s="255">
        <f>IF(N292="zákl. přenesená",J292,0)</f>
        <v>0</v>
      </c>
      <c r="BH292" s="255">
        <f>IF(N292="sníž. přenesená",J292,0)</f>
        <v>0</v>
      </c>
      <c r="BI292" s="255">
        <f>IF(N292="nulová",J292,0)</f>
        <v>0</v>
      </c>
      <c r="BJ292" s="17" t="s">
        <v>80</v>
      </c>
      <c r="BK292" s="255">
        <f>ROUND(I292*H292,2)</f>
        <v>0</v>
      </c>
      <c r="BL292" s="17" t="s">
        <v>168</v>
      </c>
      <c r="BM292" s="254" t="s">
        <v>946</v>
      </c>
    </row>
    <row r="293" s="2" customFormat="1">
      <c r="A293" s="38"/>
      <c r="B293" s="39"/>
      <c r="C293" s="40"/>
      <c r="D293" s="256" t="s">
        <v>170</v>
      </c>
      <c r="E293" s="40"/>
      <c r="F293" s="257" t="s">
        <v>399</v>
      </c>
      <c r="G293" s="40"/>
      <c r="H293" s="40"/>
      <c r="I293" s="154"/>
      <c r="J293" s="40"/>
      <c r="K293" s="40"/>
      <c r="L293" s="44"/>
      <c r="M293" s="258"/>
      <c r="N293" s="259"/>
      <c r="O293" s="91"/>
      <c r="P293" s="91"/>
      <c r="Q293" s="91"/>
      <c r="R293" s="91"/>
      <c r="S293" s="91"/>
      <c r="T293" s="92"/>
      <c r="U293" s="38"/>
      <c r="V293" s="38"/>
      <c r="W293" s="38"/>
      <c r="X293" s="38"/>
      <c r="Y293" s="38"/>
      <c r="Z293" s="38"/>
      <c r="AA293" s="38"/>
      <c r="AB293" s="38"/>
      <c r="AC293" s="38"/>
      <c r="AD293" s="38"/>
      <c r="AE293" s="38"/>
      <c r="AT293" s="17" t="s">
        <v>170</v>
      </c>
      <c r="AU293" s="17" t="s">
        <v>82</v>
      </c>
    </row>
    <row r="294" s="2" customFormat="1">
      <c r="A294" s="38"/>
      <c r="B294" s="39"/>
      <c r="C294" s="40"/>
      <c r="D294" s="256" t="s">
        <v>172</v>
      </c>
      <c r="E294" s="40"/>
      <c r="F294" s="260" t="s">
        <v>392</v>
      </c>
      <c r="G294" s="40"/>
      <c r="H294" s="40"/>
      <c r="I294" s="154"/>
      <c r="J294" s="40"/>
      <c r="K294" s="40"/>
      <c r="L294" s="44"/>
      <c r="M294" s="258"/>
      <c r="N294" s="259"/>
      <c r="O294" s="91"/>
      <c r="P294" s="91"/>
      <c r="Q294" s="91"/>
      <c r="R294" s="91"/>
      <c r="S294" s="91"/>
      <c r="T294" s="92"/>
      <c r="U294" s="38"/>
      <c r="V294" s="38"/>
      <c r="W294" s="38"/>
      <c r="X294" s="38"/>
      <c r="Y294" s="38"/>
      <c r="Z294" s="38"/>
      <c r="AA294" s="38"/>
      <c r="AB294" s="38"/>
      <c r="AC294" s="38"/>
      <c r="AD294" s="38"/>
      <c r="AE294" s="38"/>
      <c r="AT294" s="17" t="s">
        <v>172</v>
      </c>
      <c r="AU294" s="17" t="s">
        <v>82</v>
      </c>
    </row>
    <row r="295" s="14" customFormat="1">
      <c r="A295" s="14"/>
      <c r="B295" s="271"/>
      <c r="C295" s="272"/>
      <c r="D295" s="256" t="s">
        <v>174</v>
      </c>
      <c r="E295" s="273" t="s">
        <v>1</v>
      </c>
      <c r="F295" s="274" t="s">
        <v>943</v>
      </c>
      <c r="G295" s="272"/>
      <c r="H295" s="275">
        <v>18.800999999999998</v>
      </c>
      <c r="I295" s="276"/>
      <c r="J295" s="272"/>
      <c r="K295" s="272"/>
      <c r="L295" s="277"/>
      <c r="M295" s="278"/>
      <c r="N295" s="279"/>
      <c r="O295" s="279"/>
      <c r="P295" s="279"/>
      <c r="Q295" s="279"/>
      <c r="R295" s="279"/>
      <c r="S295" s="279"/>
      <c r="T295" s="280"/>
      <c r="U295" s="14"/>
      <c r="V295" s="14"/>
      <c r="W295" s="14"/>
      <c r="X295" s="14"/>
      <c r="Y295" s="14"/>
      <c r="Z295" s="14"/>
      <c r="AA295" s="14"/>
      <c r="AB295" s="14"/>
      <c r="AC295" s="14"/>
      <c r="AD295" s="14"/>
      <c r="AE295" s="14"/>
      <c r="AT295" s="281" t="s">
        <v>174</v>
      </c>
      <c r="AU295" s="281" t="s">
        <v>82</v>
      </c>
      <c r="AV295" s="14" t="s">
        <v>82</v>
      </c>
      <c r="AW295" s="14" t="s">
        <v>30</v>
      </c>
      <c r="AX295" s="14" t="s">
        <v>73</v>
      </c>
      <c r="AY295" s="281" t="s">
        <v>161</v>
      </c>
    </row>
    <row r="296" s="14" customFormat="1">
      <c r="A296" s="14"/>
      <c r="B296" s="271"/>
      <c r="C296" s="272"/>
      <c r="D296" s="256" t="s">
        <v>174</v>
      </c>
      <c r="E296" s="273" t="s">
        <v>1</v>
      </c>
      <c r="F296" s="274" t="s">
        <v>944</v>
      </c>
      <c r="G296" s="272"/>
      <c r="H296" s="275">
        <v>19.024000000000001</v>
      </c>
      <c r="I296" s="276"/>
      <c r="J296" s="272"/>
      <c r="K296" s="272"/>
      <c r="L296" s="277"/>
      <c r="M296" s="278"/>
      <c r="N296" s="279"/>
      <c r="O296" s="279"/>
      <c r="P296" s="279"/>
      <c r="Q296" s="279"/>
      <c r="R296" s="279"/>
      <c r="S296" s="279"/>
      <c r="T296" s="280"/>
      <c r="U296" s="14"/>
      <c r="V296" s="14"/>
      <c r="W296" s="14"/>
      <c r="X296" s="14"/>
      <c r="Y296" s="14"/>
      <c r="Z296" s="14"/>
      <c r="AA296" s="14"/>
      <c r="AB296" s="14"/>
      <c r="AC296" s="14"/>
      <c r="AD296" s="14"/>
      <c r="AE296" s="14"/>
      <c r="AT296" s="281" t="s">
        <v>174</v>
      </c>
      <c r="AU296" s="281" t="s">
        <v>82</v>
      </c>
      <c r="AV296" s="14" t="s">
        <v>82</v>
      </c>
      <c r="AW296" s="14" t="s">
        <v>30</v>
      </c>
      <c r="AX296" s="14" t="s">
        <v>73</v>
      </c>
      <c r="AY296" s="281" t="s">
        <v>161</v>
      </c>
    </row>
    <row r="297" s="14" customFormat="1">
      <c r="A297" s="14"/>
      <c r="B297" s="271"/>
      <c r="C297" s="272"/>
      <c r="D297" s="256" t="s">
        <v>174</v>
      </c>
      <c r="E297" s="273" t="s">
        <v>1</v>
      </c>
      <c r="F297" s="274" t="s">
        <v>945</v>
      </c>
      <c r="G297" s="272"/>
      <c r="H297" s="275">
        <v>11.526</v>
      </c>
      <c r="I297" s="276"/>
      <c r="J297" s="272"/>
      <c r="K297" s="272"/>
      <c r="L297" s="277"/>
      <c r="M297" s="278"/>
      <c r="N297" s="279"/>
      <c r="O297" s="279"/>
      <c r="P297" s="279"/>
      <c r="Q297" s="279"/>
      <c r="R297" s="279"/>
      <c r="S297" s="279"/>
      <c r="T297" s="280"/>
      <c r="U297" s="14"/>
      <c r="V297" s="14"/>
      <c r="W297" s="14"/>
      <c r="X297" s="14"/>
      <c r="Y297" s="14"/>
      <c r="Z297" s="14"/>
      <c r="AA297" s="14"/>
      <c r="AB297" s="14"/>
      <c r="AC297" s="14"/>
      <c r="AD297" s="14"/>
      <c r="AE297" s="14"/>
      <c r="AT297" s="281" t="s">
        <v>174</v>
      </c>
      <c r="AU297" s="281" t="s">
        <v>82</v>
      </c>
      <c r="AV297" s="14" t="s">
        <v>82</v>
      </c>
      <c r="AW297" s="14" t="s">
        <v>30</v>
      </c>
      <c r="AX297" s="14" t="s">
        <v>73</v>
      </c>
      <c r="AY297" s="281" t="s">
        <v>161</v>
      </c>
    </row>
    <row r="298" s="15" customFormat="1">
      <c r="A298" s="15"/>
      <c r="B298" s="282"/>
      <c r="C298" s="283"/>
      <c r="D298" s="256" t="s">
        <v>174</v>
      </c>
      <c r="E298" s="284" t="s">
        <v>1</v>
      </c>
      <c r="F298" s="285" t="s">
        <v>180</v>
      </c>
      <c r="G298" s="283"/>
      <c r="H298" s="286">
        <v>49.350999999999999</v>
      </c>
      <c r="I298" s="287"/>
      <c r="J298" s="283"/>
      <c r="K298" s="283"/>
      <c r="L298" s="288"/>
      <c r="M298" s="289"/>
      <c r="N298" s="290"/>
      <c r="O298" s="290"/>
      <c r="P298" s="290"/>
      <c r="Q298" s="290"/>
      <c r="R298" s="290"/>
      <c r="S298" s="290"/>
      <c r="T298" s="291"/>
      <c r="U298" s="15"/>
      <c r="V298" s="15"/>
      <c r="W298" s="15"/>
      <c r="X298" s="15"/>
      <c r="Y298" s="15"/>
      <c r="Z298" s="15"/>
      <c r="AA298" s="15"/>
      <c r="AB298" s="15"/>
      <c r="AC298" s="15"/>
      <c r="AD298" s="15"/>
      <c r="AE298" s="15"/>
      <c r="AT298" s="292" t="s">
        <v>174</v>
      </c>
      <c r="AU298" s="292" t="s">
        <v>82</v>
      </c>
      <c r="AV298" s="15" t="s">
        <v>168</v>
      </c>
      <c r="AW298" s="15" t="s">
        <v>30</v>
      </c>
      <c r="AX298" s="15" t="s">
        <v>80</v>
      </c>
      <c r="AY298" s="292" t="s">
        <v>161</v>
      </c>
    </row>
    <row r="299" s="2" customFormat="1" ht="16.5" customHeight="1">
      <c r="A299" s="38"/>
      <c r="B299" s="39"/>
      <c r="C299" s="243" t="s">
        <v>409</v>
      </c>
      <c r="D299" s="243" t="s">
        <v>163</v>
      </c>
      <c r="E299" s="244" t="s">
        <v>401</v>
      </c>
      <c r="F299" s="245" t="s">
        <v>402</v>
      </c>
      <c r="G299" s="246" t="s">
        <v>282</v>
      </c>
      <c r="H299" s="247">
        <v>2.335</v>
      </c>
      <c r="I299" s="248"/>
      <c r="J299" s="249">
        <f>ROUND(I299*H299,2)</f>
        <v>0</v>
      </c>
      <c r="K299" s="245" t="s">
        <v>167</v>
      </c>
      <c r="L299" s="44"/>
      <c r="M299" s="250" t="s">
        <v>1</v>
      </c>
      <c r="N299" s="251" t="s">
        <v>38</v>
      </c>
      <c r="O299" s="91"/>
      <c r="P299" s="252">
        <f>O299*H299</f>
        <v>0</v>
      </c>
      <c r="Q299" s="252">
        <v>1.0487652000000001</v>
      </c>
      <c r="R299" s="252">
        <f>Q299*H299</f>
        <v>2.4488667420000003</v>
      </c>
      <c r="S299" s="252">
        <v>0</v>
      </c>
      <c r="T299" s="253">
        <f>S299*H299</f>
        <v>0</v>
      </c>
      <c r="U299" s="38"/>
      <c r="V299" s="38"/>
      <c r="W299" s="38"/>
      <c r="X299" s="38"/>
      <c r="Y299" s="38"/>
      <c r="Z299" s="38"/>
      <c r="AA299" s="38"/>
      <c r="AB299" s="38"/>
      <c r="AC299" s="38"/>
      <c r="AD299" s="38"/>
      <c r="AE299" s="38"/>
      <c r="AR299" s="254" t="s">
        <v>168</v>
      </c>
      <c r="AT299" s="254" t="s">
        <v>163</v>
      </c>
      <c r="AU299" s="254" t="s">
        <v>82</v>
      </c>
      <c r="AY299" s="17" t="s">
        <v>161</v>
      </c>
      <c r="BE299" s="255">
        <f>IF(N299="základní",J299,0)</f>
        <v>0</v>
      </c>
      <c r="BF299" s="255">
        <f>IF(N299="snížená",J299,0)</f>
        <v>0</v>
      </c>
      <c r="BG299" s="255">
        <f>IF(N299="zákl. přenesená",J299,0)</f>
        <v>0</v>
      </c>
      <c r="BH299" s="255">
        <f>IF(N299="sníž. přenesená",J299,0)</f>
        <v>0</v>
      </c>
      <c r="BI299" s="255">
        <f>IF(N299="nulová",J299,0)</f>
        <v>0</v>
      </c>
      <c r="BJ299" s="17" t="s">
        <v>80</v>
      </c>
      <c r="BK299" s="255">
        <f>ROUND(I299*H299,2)</f>
        <v>0</v>
      </c>
      <c r="BL299" s="17" t="s">
        <v>168</v>
      </c>
      <c r="BM299" s="254" t="s">
        <v>947</v>
      </c>
    </row>
    <row r="300" s="2" customFormat="1">
      <c r="A300" s="38"/>
      <c r="B300" s="39"/>
      <c r="C300" s="40"/>
      <c r="D300" s="256" t="s">
        <v>170</v>
      </c>
      <c r="E300" s="40"/>
      <c r="F300" s="257" t="s">
        <v>404</v>
      </c>
      <c r="G300" s="40"/>
      <c r="H300" s="40"/>
      <c r="I300" s="154"/>
      <c r="J300" s="40"/>
      <c r="K300" s="40"/>
      <c r="L300" s="44"/>
      <c r="M300" s="258"/>
      <c r="N300" s="259"/>
      <c r="O300" s="91"/>
      <c r="P300" s="91"/>
      <c r="Q300" s="91"/>
      <c r="R300" s="91"/>
      <c r="S300" s="91"/>
      <c r="T300" s="92"/>
      <c r="U300" s="38"/>
      <c r="V300" s="38"/>
      <c r="W300" s="38"/>
      <c r="X300" s="38"/>
      <c r="Y300" s="38"/>
      <c r="Z300" s="38"/>
      <c r="AA300" s="38"/>
      <c r="AB300" s="38"/>
      <c r="AC300" s="38"/>
      <c r="AD300" s="38"/>
      <c r="AE300" s="38"/>
      <c r="AT300" s="17" t="s">
        <v>170</v>
      </c>
      <c r="AU300" s="17" t="s">
        <v>82</v>
      </c>
    </row>
    <row r="301" s="2" customFormat="1">
      <c r="A301" s="38"/>
      <c r="B301" s="39"/>
      <c r="C301" s="40"/>
      <c r="D301" s="256" t="s">
        <v>172</v>
      </c>
      <c r="E301" s="40"/>
      <c r="F301" s="260" t="s">
        <v>405</v>
      </c>
      <c r="G301" s="40"/>
      <c r="H301" s="40"/>
      <c r="I301" s="154"/>
      <c r="J301" s="40"/>
      <c r="K301" s="40"/>
      <c r="L301" s="44"/>
      <c r="M301" s="258"/>
      <c r="N301" s="259"/>
      <c r="O301" s="91"/>
      <c r="P301" s="91"/>
      <c r="Q301" s="91"/>
      <c r="R301" s="91"/>
      <c r="S301" s="91"/>
      <c r="T301" s="92"/>
      <c r="U301" s="38"/>
      <c r="V301" s="38"/>
      <c r="W301" s="38"/>
      <c r="X301" s="38"/>
      <c r="Y301" s="38"/>
      <c r="Z301" s="38"/>
      <c r="AA301" s="38"/>
      <c r="AB301" s="38"/>
      <c r="AC301" s="38"/>
      <c r="AD301" s="38"/>
      <c r="AE301" s="38"/>
      <c r="AT301" s="17" t="s">
        <v>172</v>
      </c>
      <c r="AU301" s="17" t="s">
        <v>82</v>
      </c>
    </row>
    <row r="302" s="14" customFormat="1">
      <c r="A302" s="14"/>
      <c r="B302" s="271"/>
      <c r="C302" s="272"/>
      <c r="D302" s="256" t="s">
        <v>174</v>
      </c>
      <c r="E302" s="273" t="s">
        <v>1</v>
      </c>
      <c r="F302" s="274" t="s">
        <v>948</v>
      </c>
      <c r="G302" s="272"/>
      <c r="H302" s="275">
        <v>0.375</v>
      </c>
      <c r="I302" s="276"/>
      <c r="J302" s="272"/>
      <c r="K302" s="272"/>
      <c r="L302" s="277"/>
      <c r="M302" s="278"/>
      <c r="N302" s="279"/>
      <c r="O302" s="279"/>
      <c r="P302" s="279"/>
      <c r="Q302" s="279"/>
      <c r="R302" s="279"/>
      <c r="S302" s="279"/>
      <c r="T302" s="280"/>
      <c r="U302" s="14"/>
      <c r="V302" s="14"/>
      <c r="W302" s="14"/>
      <c r="X302" s="14"/>
      <c r="Y302" s="14"/>
      <c r="Z302" s="14"/>
      <c r="AA302" s="14"/>
      <c r="AB302" s="14"/>
      <c r="AC302" s="14"/>
      <c r="AD302" s="14"/>
      <c r="AE302" s="14"/>
      <c r="AT302" s="281" t="s">
        <v>174</v>
      </c>
      <c r="AU302" s="281" t="s">
        <v>82</v>
      </c>
      <c r="AV302" s="14" t="s">
        <v>82</v>
      </c>
      <c r="AW302" s="14" t="s">
        <v>30</v>
      </c>
      <c r="AX302" s="14" t="s">
        <v>73</v>
      </c>
      <c r="AY302" s="281" t="s">
        <v>161</v>
      </c>
    </row>
    <row r="303" s="14" customFormat="1">
      <c r="A303" s="14"/>
      <c r="B303" s="271"/>
      <c r="C303" s="272"/>
      <c r="D303" s="256" t="s">
        <v>174</v>
      </c>
      <c r="E303" s="273" t="s">
        <v>1</v>
      </c>
      <c r="F303" s="274" t="s">
        <v>949</v>
      </c>
      <c r="G303" s="272"/>
      <c r="H303" s="275">
        <v>0.151</v>
      </c>
      <c r="I303" s="276"/>
      <c r="J303" s="272"/>
      <c r="K303" s="272"/>
      <c r="L303" s="277"/>
      <c r="M303" s="278"/>
      <c r="N303" s="279"/>
      <c r="O303" s="279"/>
      <c r="P303" s="279"/>
      <c r="Q303" s="279"/>
      <c r="R303" s="279"/>
      <c r="S303" s="279"/>
      <c r="T303" s="280"/>
      <c r="U303" s="14"/>
      <c r="V303" s="14"/>
      <c r="W303" s="14"/>
      <c r="X303" s="14"/>
      <c r="Y303" s="14"/>
      <c r="Z303" s="14"/>
      <c r="AA303" s="14"/>
      <c r="AB303" s="14"/>
      <c r="AC303" s="14"/>
      <c r="AD303" s="14"/>
      <c r="AE303" s="14"/>
      <c r="AT303" s="281" t="s">
        <v>174</v>
      </c>
      <c r="AU303" s="281" t="s">
        <v>82</v>
      </c>
      <c r="AV303" s="14" t="s">
        <v>82</v>
      </c>
      <c r="AW303" s="14" t="s">
        <v>30</v>
      </c>
      <c r="AX303" s="14" t="s">
        <v>73</v>
      </c>
      <c r="AY303" s="281" t="s">
        <v>161</v>
      </c>
    </row>
    <row r="304" s="14" customFormat="1">
      <c r="A304" s="14"/>
      <c r="B304" s="271"/>
      <c r="C304" s="272"/>
      <c r="D304" s="256" t="s">
        <v>174</v>
      </c>
      <c r="E304" s="273" t="s">
        <v>1</v>
      </c>
      <c r="F304" s="274" t="s">
        <v>950</v>
      </c>
      <c r="G304" s="272"/>
      <c r="H304" s="275">
        <v>1.8089999999999999</v>
      </c>
      <c r="I304" s="276"/>
      <c r="J304" s="272"/>
      <c r="K304" s="272"/>
      <c r="L304" s="277"/>
      <c r="M304" s="278"/>
      <c r="N304" s="279"/>
      <c r="O304" s="279"/>
      <c r="P304" s="279"/>
      <c r="Q304" s="279"/>
      <c r="R304" s="279"/>
      <c r="S304" s="279"/>
      <c r="T304" s="280"/>
      <c r="U304" s="14"/>
      <c r="V304" s="14"/>
      <c r="W304" s="14"/>
      <c r="X304" s="14"/>
      <c r="Y304" s="14"/>
      <c r="Z304" s="14"/>
      <c r="AA304" s="14"/>
      <c r="AB304" s="14"/>
      <c r="AC304" s="14"/>
      <c r="AD304" s="14"/>
      <c r="AE304" s="14"/>
      <c r="AT304" s="281" t="s">
        <v>174</v>
      </c>
      <c r="AU304" s="281" t="s">
        <v>82</v>
      </c>
      <c r="AV304" s="14" t="s">
        <v>82</v>
      </c>
      <c r="AW304" s="14" t="s">
        <v>30</v>
      </c>
      <c r="AX304" s="14" t="s">
        <v>73</v>
      </c>
      <c r="AY304" s="281" t="s">
        <v>161</v>
      </c>
    </row>
    <row r="305" s="15" customFormat="1">
      <c r="A305" s="15"/>
      <c r="B305" s="282"/>
      <c r="C305" s="283"/>
      <c r="D305" s="256" t="s">
        <v>174</v>
      </c>
      <c r="E305" s="284" t="s">
        <v>1</v>
      </c>
      <c r="F305" s="285" t="s">
        <v>180</v>
      </c>
      <c r="G305" s="283"/>
      <c r="H305" s="286">
        <v>2.335</v>
      </c>
      <c r="I305" s="287"/>
      <c r="J305" s="283"/>
      <c r="K305" s="283"/>
      <c r="L305" s="288"/>
      <c r="M305" s="289"/>
      <c r="N305" s="290"/>
      <c r="O305" s="290"/>
      <c r="P305" s="290"/>
      <c r="Q305" s="290"/>
      <c r="R305" s="290"/>
      <c r="S305" s="290"/>
      <c r="T305" s="291"/>
      <c r="U305" s="15"/>
      <c r="V305" s="15"/>
      <c r="W305" s="15"/>
      <c r="X305" s="15"/>
      <c r="Y305" s="15"/>
      <c r="Z305" s="15"/>
      <c r="AA305" s="15"/>
      <c r="AB305" s="15"/>
      <c r="AC305" s="15"/>
      <c r="AD305" s="15"/>
      <c r="AE305" s="15"/>
      <c r="AT305" s="292" t="s">
        <v>174</v>
      </c>
      <c r="AU305" s="292" t="s">
        <v>82</v>
      </c>
      <c r="AV305" s="15" t="s">
        <v>168</v>
      </c>
      <c r="AW305" s="15" t="s">
        <v>30</v>
      </c>
      <c r="AX305" s="15" t="s">
        <v>80</v>
      </c>
      <c r="AY305" s="292" t="s">
        <v>161</v>
      </c>
    </row>
    <row r="306" s="2" customFormat="1" ht="24" customHeight="1">
      <c r="A306" s="38"/>
      <c r="B306" s="39"/>
      <c r="C306" s="243" t="s">
        <v>417</v>
      </c>
      <c r="D306" s="243" t="s">
        <v>163</v>
      </c>
      <c r="E306" s="244" t="s">
        <v>410</v>
      </c>
      <c r="F306" s="245" t="s">
        <v>411</v>
      </c>
      <c r="G306" s="246" t="s">
        <v>191</v>
      </c>
      <c r="H306" s="247">
        <v>25.199999999999999</v>
      </c>
      <c r="I306" s="248"/>
      <c r="J306" s="249">
        <f>ROUND(I306*H306,2)</f>
        <v>0</v>
      </c>
      <c r="K306" s="245" t="s">
        <v>167</v>
      </c>
      <c r="L306" s="44"/>
      <c r="M306" s="250" t="s">
        <v>1</v>
      </c>
      <c r="N306" s="251" t="s">
        <v>38</v>
      </c>
      <c r="O306" s="91"/>
      <c r="P306" s="252">
        <f>O306*H306</f>
        <v>0</v>
      </c>
      <c r="Q306" s="252">
        <v>0.00019320000000000001</v>
      </c>
      <c r="R306" s="252">
        <f>Q306*H306</f>
        <v>0.0048686400000000005</v>
      </c>
      <c r="S306" s="252">
        <v>0</v>
      </c>
      <c r="T306" s="253">
        <f>S306*H306</f>
        <v>0</v>
      </c>
      <c r="U306" s="38"/>
      <c r="V306" s="38"/>
      <c r="W306" s="38"/>
      <c r="X306" s="38"/>
      <c r="Y306" s="38"/>
      <c r="Z306" s="38"/>
      <c r="AA306" s="38"/>
      <c r="AB306" s="38"/>
      <c r="AC306" s="38"/>
      <c r="AD306" s="38"/>
      <c r="AE306" s="38"/>
      <c r="AR306" s="254" t="s">
        <v>168</v>
      </c>
      <c r="AT306" s="254" t="s">
        <v>163</v>
      </c>
      <c r="AU306" s="254" t="s">
        <v>82</v>
      </c>
      <c r="AY306" s="17" t="s">
        <v>161</v>
      </c>
      <c r="BE306" s="255">
        <f>IF(N306="základní",J306,0)</f>
        <v>0</v>
      </c>
      <c r="BF306" s="255">
        <f>IF(N306="snížená",J306,0)</f>
        <v>0</v>
      </c>
      <c r="BG306" s="255">
        <f>IF(N306="zákl. přenesená",J306,0)</f>
        <v>0</v>
      </c>
      <c r="BH306" s="255">
        <f>IF(N306="sníž. přenesená",J306,0)</f>
        <v>0</v>
      </c>
      <c r="BI306" s="255">
        <f>IF(N306="nulová",J306,0)</f>
        <v>0</v>
      </c>
      <c r="BJ306" s="17" t="s">
        <v>80</v>
      </c>
      <c r="BK306" s="255">
        <f>ROUND(I306*H306,2)</f>
        <v>0</v>
      </c>
      <c r="BL306" s="17" t="s">
        <v>168</v>
      </c>
      <c r="BM306" s="254" t="s">
        <v>951</v>
      </c>
    </row>
    <row r="307" s="2" customFormat="1">
      <c r="A307" s="38"/>
      <c r="B307" s="39"/>
      <c r="C307" s="40"/>
      <c r="D307" s="256" t="s">
        <v>170</v>
      </c>
      <c r="E307" s="40"/>
      <c r="F307" s="257" t="s">
        <v>413</v>
      </c>
      <c r="G307" s="40"/>
      <c r="H307" s="40"/>
      <c r="I307" s="154"/>
      <c r="J307" s="40"/>
      <c r="K307" s="40"/>
      <c r="L307" s="44"/>
      <c r="M307" s="258"/>
      <c r="N307" s="259"/>
      <c r="O307" s="91"/>
      <c r="P307" s="91"/>
      <c r="Q307" s="91"/>
      <c r="R307" s="91"/>
      <c r="S307" s="91"/>
      <c r="T307" s="92"/>
      <c r="U307" s="38"/>
      <c r="V307" s="38"/>
      <c r="W307" s="38"/>
      <c r="X307" s="38"/>
      <c r="Y307" s="38"/>
      <c r="Z307" s="38"/>
      <c r="AA307" s="38"/>
      <c r="AB307" s="38"/>
      <c r="AC307" s="38"/>
      <c r="AD307" s="38"/>
      <c r="AE307" s="38"/>
      <c r="AT307" s="17" t="s">
        <v>170</v>
      </c>
      <c r="AU307" s="17" t="s">
        <v>82</v>
      </c>
    </row>
    <row r="308" s="2" customFormat="1">
      <c r="A308" s="38"/>
      <c r="B308" s="39"/>
      <c r="C308" s="40"/>
      <c r="D308" s="256" t="s">
        <v>172</v>
      </c>
      <c r="E308" s="40"/>
      <c r="F308" s="260" t="s">
        <v>414</v>
      </c>
      <c r="G308" s="40"/>
      <c r="H308" s="40"/>
      <c r="I308" s="154"/>
      <c r="J308" s="40"/>
      <c r="K308" s="40"/>
      <c r="L308" s="44"/>
      <c r="M308" s="258"/>
      <c r="N308" s="259"/>
      <c r="O308" s="91"/>
      <c r="P308" s="91"/>
      <c r="Q308" s="91"/>
      <c r="R308" s="91"/>
      <c r="S308" s="91"/>
      <c r="T308" s="92"/>
      <c r="U308" s="38"/>
      <c r="V308" s="38"/>
      <c r="W308" s="38"/>
      <c r="X308" s="38"/>
      <c r="Y308" s="38"/>
      <c r="Z308" s="38"/>
      <c r="AA308" s="38"/>
      <c r="AB308" s="38"/>
      <c r="AC308" s="38"/>
      <c r="AD308" s="38"/>
      <c r="AE308" s="38"/>
      <c r="AT308" s="17" t="s">
        <v>172</v>
      </c>
      <c r="AU308" s="17" t="s">
        <v>82</v>
      </c>
    </row>
    <row r="309" s="14" customFormat="1">
      <c r="A309" s="14"/>
      <c r="B309" s="271"/>
      <c r="C309" s="272"/>
      <c r="D309" s="256" t="s">
        <v>174</v>
      </c>
      <c r="E309" s="273" t="s">
        <v>1</v>
      </c>
      <c r="F309" s="274" t="s">
        <v>952</v>
      </c>
      <c r="G309" s="272"/>
      <c r="H309" s="275">
        <v>12.6</v>
      </c>
      <c r="I309" s="276"/>
      <c r="J309" s="272"/>
      <c r="K309" s="272"/>
      <c r="L309" s="277"/>
      <c r="M309" s="278"/>
      <c r="N309" s="279"/>
      <c r="O309" s="279"/>
      <c r="P309" s="279"/>
      <c r="Q309" s="279"/>
      <c r="R309" s="279"/>
      <c r="S309" s="279"/>
      <c r="T309" s="280"/>
      <c r="U309" s="14"/>
      <c r="V309" s="14"/>
      <c r="W309" s="14"/>
      <c r="X309" s="14"/>
      <c r="Y309" s="14"/>
      <c r="Z309" s="14"/>
      <c r="AA309" s="14"/>
      <c r="AB309" s="14"/>
      <c r="AC309" s="14"/>
      <c r="AD309" s="14"/>
      <c r="AE309" s="14"/>
      <c r="AT309" s="281" t="s">
        <v>174</v>
      </c>
      <c r="AU309" s="281" t="s">
        <v>82</v>
      </c>
      <c r="AV309" s="14" t="s">
        <v>82</v>
      </c>
      <c r="AW309" s="14" t="s">
        <v>30</v>
      </c>
      <c r="AX309" s="14" t="s">
        <v>73</v>
      </c>
      <c r="AY309" s="281" t="s">
        <v>161</v>
      </c>
    </row>
    <row r="310" s="14" customFormat="1">
      <c r="A310" s="14"/>
      <c r="B310" s="271"/>
      <c r="C310" s="272"/>
      <c r="D310" s="256" t="s">
        <v>174</v>
      </c>
      <c r="E310" s="273" t="s">
        <v>1</v>
      </c>
      <c r="F310" s="274" t="s">
        <v>953</v>
      </c>
      <c r="G310" s="272"/>
      <c r="H310" s="275">
        <v>12.6</v>
      </c>
      <c r="I310" s="276"/>
      <c r="J310" s="272"/>
      <c r="K310" s="272"/>
      <c r="L310" s="277"/>
      <c r="M310" s="278"/>
      <c r="N310" s="279"/>
      <c r="O310" s="279"/>
      <c r="P310" s="279"/>
      <c r="Q310" s="279"/>
      <c r="R310" s="279"/>
      <c r="S310" s="279"/>
      <c r="T310" s="280"/>
      <c r="U310" s="14"/>
      <c r="V310" s="14"/>
      <c r="W310" s="14"/>
      <c r="X310" s="14"/>
      <c r="Y310" s="14"/>
      <c r="Z310" s="14"/>
      <c r="AA310" s="14"/>
      <c r="AB310" s="14"/>
      <c r="AC310" s="14"/>
      <c r="AD310" s="14"/>
      <c r="AE310" s="14"/>
      <c r="AT310" s="281" t="s">
        <v>174</v>
      </c>
      <c r="AU310" s="281" t="s">
        <v>82</v>
      </c>
      <c r="AV310" s="14" t="s">
        <v>82</v>
      </c>
      <c r="AW310" s="14" t="s">
        <v>30</v>
      </c>
      <c r="AX310" s="14" t="s">
        <v>73</v>
      </c>
      <c r="AY310" s="281" t="s">
        <v>161</v>
      </c>
    </row>
    <row r="311" s="15" customFormat="1">
      <c r="A311" s="15"/>
      <c r="B311" s="282"/>
      <c r="C311" s="283"/>
      <c r="D311" s="256" t="s">
        <v>174</v>
      </c>
      <c r="E311" s="284" t="s">
        <v>1</v>
      </c>
      <c r="F311" s="285" t="s">
        <v>180</v>
      </c>
      <c r="G311" s="283"/>
      <c r="H311" s="286">
        <v>25.199999999999999</v>
      </c>
      <c r="I311" s="287"/>
      <c r="J311" s="283"/>
      <c r="K311" s="283"/>
      <c r="L311" s="288"/>
      <c r="M311" s="289"/>
      <c r="N311" s="290"/>
      <c r="O311" s="290"/>
      <c r="P311" s="290"/>
      <c r="Q311" s="290"/>
      <c r="R311" s="290"/>
      <c r="S311" s="290"/>
      <c r="T311" s="291"/>
      <c r="U311" s="15"/>
      <c r="V311" s="15"/>
      <c r="W311" s="15"/>
      <c r="X311" s="15"/>
      <c r="Y311" s="15"/>
      <c r="Z311" s="15"/>
      <c r="AA311" s="15"/>
      <c r="AB311" s="15"/>
      <c r="AC311" s="15"/>
      <c r="AD311" s="15"/>
      <c r="AE311" s="15"/>
      <c r="AT311" s="292" t="s">
        <v>174</v>
      </c>
      <c r="AU311" s="292" t="s">
        <v>82</v>
      </c>
      <c r="AV311" s="15" t="s">
        <v>168</v>
      </c>
      <c r="AW311" s="15" t="s">
        <v>30</v>
      </c>
      <c r="AX311" s="15" t="s">
        <v>80</v>
      </c>
      <c r="AY311" s="292" t="s">
        <v>161</v>
      </c>
    </row>
    <row r="312" s="2" customFormat="1" ht="16.5" customHeight="1">
      <c r="A312" s="38"/>
      <c r="B312" s="39"/>
      <c r="C312" s="243" t="s">
        <v>425</v>
      </c>
      <c r="D312" s="243" t="s">
        <v>163</v>
      </c>
      <c r="E312" s="244" t="s">
        <v>954</v>
      </c>
      <c r="F312" s="245" t="s">
        <v>955</v>
      </c>
      <c r="G312" s="246" t="s">
        <v>191</v>
      </c>
      <c r="H312" s="247">
        <v>30</v>
      </c>
      <c r="I312" s="248"/>
      <c r="J312" s="249">
        <f>ROUND(I312*H312,2)</f>
        <v>0</v>
      </c>
      <c r="K312" s="245" t="s">
        <v>167</v>
      </c>
      <c r="L312" s="44"/>
      <c r="M312" s="250" t="s">
        <v>1</v>
      </c>
      <c r="N312" s="251" t="s">
        <v>38</v>
      </c>
      <c r="O312" s="91"/>
      <c r="P312" s="252">
        <f>O312*H312</f>
        <v>0</v>
      </c>
      <c r="Q312" s="252">
        <v>0.001072</v>
      </c>
      <c r="R312" s="252">
        <f>Q312*H312</f>
        <v>0.032160000000000001</v>
      </c>
      <c r="S312" s="252">
        <v>0</v>
      </c>
      <c r="T312" s="253">
        <f>S312*H312</f>
        <v>0</v>
      </c>
      <c r="U312" s="38"/>
      <c r="V312" s="38"/>
      <c r="W312" s="38"/>
      <c r="X312" s="38"/>
      <c r="Y312" s="38"/>
      <c r="Z312" s="38"/>
      <c r="AA312" s="38"/>
      <c r="AB312" s="38"/>
      <c r="AC312" s="38"/>
      <c r="AD312" s="38"/>
      <c r="AE312" s="38"/>
      <c r="AR312" s="254" t="s">
        <v>168</v>
      </c>
      <c r="AT312" s="254" t="s">
        <v>163</v>
      </c>
      <c r="AU312" s="254" t="s">
        <v>82</v>
      </c>
      <c r="AY312" s="17" t="s">
        <v>161</v>
      </c>
      <c r="BE312" s="255">
        <f>IF(N312="základní",J312,0)</f>
        <v>0</v>
      </c>
      <c r="BF312" s="255">
        <f>IF(N312="snížená",J312,0)</f>
        <v>0</v>
      </c>
      <c r="BG312" s="255">
        <f>IF(N312="zákl. přenesená",J312,0)</f>
        <v>0</v>
      </c>
      <c r="BH312" s="255">
        <f>IF(N312="sníž. přenesená",J312,0)</f>
        <v>0</v>
      </c>
      <c r="BI312" s="255">
        <f>IF(N312="nulová",J312,0)</f>
        <v>0</v>
      </c>
      <c r="BJ312" s="17" t="s">
        <v>80</v>
      </c>
      <c r="BK312" s="255">
        <f>ROUND(I312*H312,2)</f>
        <v>0</v>
      </c>
      <c r="BL312" s="17" t="s">
        <v>168</v>
      </c>
      <c r="BM312" s="254" t="s">
        <v>956</v>
      </c>
    </row>
    <row r="313" s="2" customFormat="1">
      <c r="A313" s="38"/>
      <c r="B313" s="39"/>
      <c r="C313" s="40"/>
      <c r="D313" s="256" t="s">
        <v>170</v>
      </c>
      <c r="E313" s="40"/>
      <c r="F313" s="257" t="s">
        <v>957</v>
      </c>
      <c r="G313" s="40"/>
      <c r="H313" s="40"/>
      <c r="I313" s="154"/>
      <c r="J313" s="40"/>
      <c r="K313" s="40"/>
      <c r="L313" s="44"/>
      <c r="M313" s="258"/>
      <c r="N313" s="259"/>
      <c r="O313" s="91"/>
      <c r="P313" s="91"/>
      <c r="Q313" s="91"/>
      <c r="R313" s="91"/>
      <c r="S313" s="91"/>
      <c r="T313" s="92"/>
      <c r="U313" s="38"/>
      <c r="V313" s="38"/>
      <c r="W313" s="38"/>
      <c r="X313" s="38"/>
      <c r="Y313" s="38"/>
      <c r="Z313" s="38"/>
      <c r="AA313" s="38"/>
      <c r="AB313" s="38"/>
      <c r="AC313" s="38"/>
      <c r="AD313" s="38"/>
      <c r="AE313" s="38"/>
      <c r="AT313" s="17" t="s">
        <v>170</v>
      </c>
      <c r="AU313" s="17" t="s">
        <v>82</v>
      </c>
    </row>
    <row r="314" s="2" customFormat="1">
      <c r="A314" s="38"/>
      <c r="B314" s="39"/>
      <c r="C314" s="40"/>
      <c r="D314" s="256" t="s">
        <v>172</v>
      </c>
      <c r="E314" s="40"/>
      <c r="F314" s="260" t="s">
        <v>958</v>
      </c>
      <c r="G314" s="40"/>
      <c r="H314" s="40"/>
      <c r="I314" s="154"/>
      <c r="J314" s="40"/>
      <c r="K314" s="40"/>
      <c r="L314" s="44"/>
      <c r="M314" s="258"/>
      <c r="N314" s="259"/>
      <c r="O314" s="91"/>
      <c r="P314" s="91"/>
      <c r="Q314" s="91"/>
      <c r="R314" s="91"/>
      <c r="S314" s="91"/>
      <c r="T314" s="92"/>
      <c r="U314" s="38"/>
      <c r="V314" s="38"/>
      <c r="W314" s="38"/>
      <c r="X314" s="38"/>
      <c r="Y314" s="38"/>
      <c r="Z314" s="38"/>
      <c r="AA314" s="38"/>
      <c r="AB314" s="38"/>
      <c r="AC314" s="38"/>
      <c r="AD314" s="38"/>
      <c r="AE314" s="38"/>
      <c r="AT314" s="17" t="s">
        <v>172</v>
      </c>
      <c r="AU314" s="17" t="s">
        <v>82</v>
      </c>
    </row>
    <row r="315" s="14" customFormat="1">
      <c r="A315" s="14"/>
      <c r="B315" s="271"/>
      <c r="C315" s="272"/>
      <c r="D315" s="256" t="s">
        <v>174</v>
      </c>
      <c r="E315" s="273" t="s">
        <v>1</v>
      </c>
      <c r="F315" s="274" t="s">
        <v>843</v>
      </c>
      <c r="G315" s="272"/>
      <c r="H315" s="275">
        <v>30</v>
      </c>
      <c r="I315" s="276"/>
      <c r="J315" s="272"/>
      <c r="K315" s="272"/>
      <c r="L315" s="277"/>
      <c r="M315" s="278"/>
      <c r="N315" s="279"/>
      <c r="O315" s="279"/>
      <c r="P315" s="279"/>
      <c r="Q315" s="279"/>
      <c r="R315" s="279"/>
      <c r="S315" s="279"/>
      <c r="T315" s="280"/>
      <c r="U315" s="14"/>
      <c r="V315" s="14"/>
      <c r="W315" s="14"/>
      <c r="X315" s="14"/>
      <c r="Y315" s="14"/>
      <c r="Z315" s="14"/>
      <c r="AA315" s="14"/>
      <c r="AB315" s="14"/>
      <c r="AC315" s="14"/>
      <c r="AD315" s="14"/>
      <c r="AE315" s="14"/>
      <c r="AT315" s="281" t="s">
        <v>174</v>
      </c>
      <c r="AU315" s="281" t="s">
        <v>82</v>
      </c>
      <c r="AV315" s="14" t="s">
        <v>82</v>
      </c>
      <c r="AW315" s="14" t="s">
        <v>30</v>
      </c>
      <c r="AX315" s="14" t="s">
        <v>80</v>
      </c>
      <c r="AY315" s="281" t="s">
        <v>161</v>
      </c>
    </row>
    <row r="316" s="12" customFormat="1" ht="22.8" customHeight="1">
      <c r="A316" s="12"/>
      <c r="B316" s="227"/>
      <c r="C316" s="228"/>
      <c r="D316" s="229" t="s">
        <v>72</v>
      </c>
      <c r="E316" s="241" t="s">
        <v>168</v>
      </c>
      <c r="F316" s="241" t="s">
        <v>424</v>
      </c>
      <c r="G316" s="228"/>
      <c r="H316" s="228"/>
      <c r="I316" s="231"/>
      <c r="J316" s="242">
        <f>BK316</f>
        <v>0</v>
      </c>
      <c r="K316" s="228"/>
      <c r="L316" s="233"/>
      <c r="M316" s="234"/>
      <c r="N316" s="235"/>
      <c r="O316" s="235"/>
      <c r="P316" s="236">
        <f>SUM(P317:P361)</f>
        <v>0</v>
      </c>
      <c r="Q316" s="235"/>
      <c r="R316" s="236">
        <f>SUM(R317:R361)</f>
        <v>34.668073733759996</v>
      </c>
      <c r="S316" s="235"/>
      <c r="T316" s="237">
        <f>SUM(T317:T361)</f>
        <v>0</v>
      </c>
      <c r="U316" s="12"/>
      <c r="V316" s="12"/>
      <c r="W316" s="12"/>
      <c r="X316" s="12"/>
      <c r="Y316" s="12"/>
      <c r="Z316" s="12"/>
      <c r="AA316" s="12"/>
      <c r="AB316" s="12"/>
      <c r="AC316" s="12"/>
      <c r="AD316" s="12"/>
      <c r="AE316" s="12"/>
      <c r="AR316" s="238" t="s">
        <v>80</v>
      </c>
      <c r="AT316" s="239" t="s">
        <v>72</v>
      </c>
      <c r="AU316" s="239" t="s">
        <v>80</v>
      </c>
      <c r="AY316" s="238" t="s">
        <v>161</v>
      </c>
      <c r="BK316" s="240">
        <f>SUM(BK317:BK361)</f>
        <v>0</v>
      </c>
    </row>
    <row r="317" s="2" customFormat="1" ht="24" customHeight="1">
      <c r="A317" s="38"/>
      <c r="B317" s="39"/>
      <c r="C317" s="243" t="s">
        <v>434</v>
      </c>
      <c r="D317" s="243" t="s">
        <v>163</v>
      </c>
      <c r="E317" s="244" t="s">
        <v>959</v>
      </c>
      <c r="F317" s="245" t="s">
        <v>960</v>
      </c>
      <c r="G317" s="246" t="s">
        <v>183</v>
      </c>
      <c r="H317" s="247">
        <v>15.987</v>
      </c>
      <c r="I317" s="248"/>
      <c r="J317" s="249">
        <f>ROUND(I317*H317,2)</f>
        <v>0</v>
      </c>
      <c r="K317" s="245" t="s">
        <v>167</v>
      </c>
      <c r="L317" s="44"/>
      <c r="M317" s="250" t="s">
        <v>1</v>
      </c>
      <c r="N317" s="251" t="s">
        <v>38</v>
      </c>
      <c r="O317" s="91"/>
      <c r="P317" s="252">
        <f>O317*H317</f>
        <v>0</v>
      </c>
      <c r="Q317" s="252">
        <v>0</v>
      </c>
      <c r="R317" s="252">
        <f>Q317*H317</f>
        <v>0</v>
      </c>
      <c r="S317" s="252">
        <v>0</v>
      </c>
      <c r="T317" s="253">
        <f>S317*H317</f>
        <v>0</v>
      </c>
      <c r="U317" s="38"/>
      <c r="V317" s="38"/>
      <c r="W317" s="38"/>
      <c r="X317" s="38"/>
      <c r="Y317" s="38"/>
      <c r="Z317" s="38"/>
      <c r="AA317" s="38"/>
      <c r="AB317" s="38"/>
      <c r="AC317" s="38"/>
      <c r="AD317" s="38"/>
      <c r="AE317" s="38"/>
      <c r="AR317" s="254" t="s">
        <v>168</v>
      </c>
      <c r="AT317" s="254" t="s">
        <v>163</v>
      </c>
      <c r="AU317" s="254" t="s">
        <v>82</v>
      </c>
      <c r="AY317" s="17" t="s">
        <v>161</v>
      </c>
      <c r="BE317" s="255">
        <f>IF(N317="základní",J317,0)</f>
        <v>0</v>
      </c>
      <c r="BF317" s="255">
        <f>IF(N317="snížená",J317,0)</f>
        <v>0</v>
      </c>
      <c r="BG317" s="255">
        <f>IF(N317="zákl. přenesená",J317,0)</f>
        <v>0</v>
      </c>
      <c r="BH317" s="255">
        <f>IF(N317="sníž. přenesená",J317,0)</f>
        <v>0</v>
      </c>
      <c r="BI317" s="255">
        <f>IF(N317="nulová",J317,0)</f>
        <v>0</v>
      </c>
      <c r="BJ317" s="17" t="s">
        <v>80</v>
      </c>
      <c r="BK317" s="255">
        <f>ROUND(I317*H317,2)</f>
        <v>0</v>
      </c>
      <c r="BL317" s="17" t="s">
        <v>168</v>
      </c>
      <c r="BM317" s="254" t="s">
        <v>961</v>
      </c>
    </row>
    <row r="318" s="2" customFormat="1">
      <c r="A318" s="38"/>
      <c r="B318" s="39"/>
      <c r="C318" s="40"/>
      <c r="D318" s="256" t="s">
        <v>170</v>
      </c>
      <c r="E318" s="40"/>
      <c r="F318" s="257" t="s">
        <v>962</v>
      </c>
      <c r="G318" s="40"/>
      <c r="H318" s="40"/>
      <c r="I318" s="154"/>
      <c r="J318" s="40"/>
      <c r="K318" s="40"/>
      <c r="L318" s="44"/>
      <c r="M318" s="258"/>
      <c r="N318" s="259"/>
      <c r="O318" s="91"/>
      <c r="P318" s="91"/>
      <c r="Q318" s="91"/>
      <c r="R318" s="91"/>
      <c r="S318" s="91"/>
      <c r="T318" s="92"/>
      <c r="U318" s="38"/>
      <c r="V318" s="38"/>
      <c r="W318" s="38"/>
      <c r="X318" s="38"/>
      <c r="Y318" s="38"/>
      <c r="Z318" s="38"/>
      <c r="AA318" s="38"/>
      <c r="AB318" s="38"/>
      <c r="AC318" s="38"/>
      <c r="AD318" s="38"/>
      <c r="AE318" s="38"/>
      <c r="AT318" s="17" t="s">
        <v>170</v>
      </c>
      <c r="AU318" s="17" t="s">
        <v>82</v>
      </c>
    </row>
    <row r="319" s="2" customFormat="1">
      <c r="A319" s="38"/>
      <c r="B319" s="39"/>
      <c r="C319" s="40"/>
      <c r="D319" s="256" t="s">
        <v>172</v>
      </c>
      <c r="E319" s="40"/>
      <c r="F319" s="260" t="s">
        <v>963</v>
      </c>
      <c r="G319" s="40"/>
      <c r="H319" s="40"/>
      <c r="I319" s="154"/>
      <c r="J319" s="40"/>
      <c r="K319" s="40"/>
      <c r="L319" s="44"/>
      <c r="M319" s="258"/>
      <c r="N319" s="259"/>
      <c r="O319" s="91"/>
      <c r="P319" s="91"/>
      <c r="Q319" s="91"/>
      <c r="R319" s="91"/>
      <c r="S319" s="91"/>
      <c r="T319" s="92"/>
      <c r="U319" s="38"/>
      <c r="V319" s="38"/>
      <c r="W319" s="38"/>
      <c r="X319" s="38"/>
      <c r="Y319" s="38"/>
      <c r="Z319" s="38"/>
      <c r="AA319" s="38"/>
      <c r="AB319" s="38"/>
      <c r="AC319" s="38"/>
      <c r="AD319" s="38"/>
      <c r="AE319" s="38"/>
      <c r="AT319" s="17" t="s">
        <v>172</v>
      </c>
      <c r="AU319" s="17" t="s">
        <v>82</v>
      </c>
    </row>
    <row r="320" s="14" customFormat="1">
      <c r="A320" s="14"/>
      <c r="B320" s="271"/>
      <c r="C320" s="272"/>
      <c r="D320" s="256" t="s">
        <v>174</v>
      </c>
      <c r="E320" s="273" t="s">
        <v>1</v>
      </c>
      <c r="F320" s="274" t="s">
        <v>964</v>
      </c>
      <c r="G320" s="272"/>
      <c r="H320" s="275">
        <v>14.686999999999999</v>
      </c>
      <c r="I320" s="276"/>
      <c r="J320" s="272"/>
      <c r="K320" s="272"/>
      <c r="L320" s="277"/>
      <c r="M320" s="278"/>
      <c r="N320" s="279"/>
      <c r="O320" s="279"/>
      <c r="P320" s="279"/>
      <c r="Q320" s="279"/>
      <c r="R320" s="279"/>
      <c r="S320" s="279"/>
      <c r="T320" s="280"/>
      <c r="U320" s="14"/>
      <c r="V320" s="14"/>
      <c r="W320" s="14"/>
      <c r="X320" s="14"/>
      <c r="Y320" s="14"/>
      <c r="Z320" s="14"/>
      <c r="AA320" s="14"/>
      <c r="AB320" s="14"/>
      <c r="AC320" s="14"/>
      <c r="AD320" s="14"/>
      <c r="AE320" s="14"/>
      <c r="AT320" s="281" t="s">
        <v>174</v>
      </c>
      <c r="AU320" s="281" t="s">
        <v>82</v>
      </c>
      <c r="AV320" s="14" t="s">
        <v>82</v>
      </c>
      <c r="AW320" s="14" t="s">
        <v>30</v>
      </c>
      <c r="AX320" s="14" t="s">
        <v>73</v>
      </c>
      <c r="AY320" s="281" t="s">
        <v>161</v>
      </c>
    </row>
    <row r="321" s="14" customFormat="1">
      <c r="A321" s="14"/>
      <c r="B321" s="271"/>
      <c r="C321" s="272"/>
      <c r="D321" s="256" t="s">
        <v>174</v>
      </c>
      <c r="E321" s="273" t="s">
        <v>1</v>
      </c>
      <c r="F321" s="274" t="s">
        <v>965</v>
      </c>
      <c r="G321" s="272"/>
      <c r="H321" s="275">
        <v>1.3</v>
      </c>
      <c r="I321" s="276"/>
      <c r="J321" s="272"/>
      <c r="K321" s="272"/>
      <c r="L321" s="277"/>
      <c r="M321" s="278"/>
      <c r="N321" s="279"/>
      <c r="O321" s="279"/>
      <c r="P321" s="279"/>
      <c r="Q321" s="279"/>
      <c r="R321" s="279"/>
      <c r="S321" s="279"/>
      <c r="T321" s="280"/>
      <c r="U321" s="14"/>
      <c r="V321" s="14"/>
      <c r="W321" s="14"/>
      <c r="X321" s="14"/>
      <c r="Y321" s="14"/>
      <c r="Z321" s="14"/>
      <c r="AA321" s="14"/>
      <c r="AB321" s="14"/>
      <c r="AC321" s="14"/>
      <c r="AD321" s="14"/>
      <c r="AE321" s="14"/>
      <c r="AT321" s="281" t="s">
        <v>174</v>
      </c>
      <c r="AU321" s="281" t="s">
        <v>82</v>
      </c>
      <c r="AV321" s="14" t="s">
        <v>82</v>
      </c>
      <c r="AW321" s="14" t="s">
        <v>30</v>
      </c>
      <c r="AX321" s="14" t="s">
        <v>73</v>
      </c>
      <c r="AY321" s="281" t="s">
        <v>161</v>
      </c>
    </row>
    <row r="322" s="15" customFormat="1">
      <c r="A322" s="15"/>
      <c r="B322" s="282"/>
      <c r="C322" s="283"/>
      <c r="D322" s="256" t="s">
        <v>174</v>
      </c>
      <c r="E322" s="284" t="s">
        <v>1</v>
      </c>
      <c r="F322" s="285" t="s">
        <v>180</v>
      </c>
      <c r="G322" s="283"/>
      <c r="H322" s="286">
        <v>15.987</v>
      </c>
      <c r="I322" s="287"/>
      <c r="J322" s="283"/>
      <c r="K322" s="283"/>
      <c r="L322" s="288"/>
      <c r="M322" s="289"/>
      <c r="N322" s="290"/>
      <c r="O322" s="290"/>
      <c r="P322" s="290"/>
      <c r="Q322" s="290"/>
      <c r="R322" s="290"/>
      <c r="S322" s="290"/>
      <c r="T322" s="291"/>
      <c r="U322" s="15"/>
      <c r="V322" s="15"/>
      <c r="W322" s="15"/>
      <c r="X322" s="15"/>
      <c r="Y322" s="15"/>
      <c r="Z322" s="15"/>
      <c r="AA322" s="15"/>
      <c r="AB322" s="15"/>
      <c r="AC322" s="15"/>
      <c r="AD322" s="15"/>
      <c r="AE322" s="15"/>
      <c r="AT322" s="292" t="s">
        <v>174</v>
      </c>
      <c r="AU322" s="292" t="s">
        <v>82</v>
      </c>
      <c r="AV322" s="15" t="s">
        <v>168</v>
      </c>
      <c r="AW322" s="15" t="s">
        <v>30</v>
      </c>
      <c r="AX322" s="15" t="s">
        <v>80</v>
      </c>
      <c r="AY322" s="292" t="s">
        <v>161</v>
      </c>
    </row>
    <row r="323" s="2" customFormat="1" ht="24" customHeight="1">
      <c r="A323" s="38"/>
      <c r="B323" s="39"/>
      <c r="C323" s="243" t="s">
        <v>439</v>
      </c>
      <c r="D323" s="243" t="s">
        <v>163</v>
      </c>
      <c r="E323" s="244" t="s">
        <v>966</v>
      </c>
      <c r="F323" s="245" t="s">
        <v>967</v>
      </c>
      <c r="G323" s="246" t="s">
        <v>166</v>
      </c>
      <c r="H323" s="247">
        <v>13.928000000000001</v>
      </c>
      <c r="I323" s="248"/>
      <c r="J323" s="249">
        <f>ROUND(I323*H323,2)</f>
        <v>0</v>
      </c>
      <c r="K323" s="245" t="s">
        <v>167</v>
      </c>
      <c r="L323" s="44"/>
      <c r="M323" s="250" t="s">
        <v>1</v>
      </c>
      <c r="N323" s="251" t="s">
        <v>38</v>
      </c>
      <c r="O323" s="91"/>
      <c r="P323" s="252">
        <f>O323*H323</f>
        <v>0</v>
      </c>
      <c r="Q323" s="252">
        <v>0.0074959199999999997</v>
      </c>
      <c r="R323" s="252">
        <f>Q323*H323</f>
        <v>0.10440317376</v>
      </c>
      <c r="S323" s="252">
        <v>0</v>
      </c>
      <c r="T323" s="253">
        <f>S323*H323</f>
        <v>0</v>
      </c>
      <c r="U323" s="38"/>
      <c r="V323" s="38"/>
      <c r="W323" s="38"/>
      <c r="X323" s="38"/>
      <c r="Y323" s="38"/>
      <c r="Z323" s="38"/>
      <c r="AA323" s="38"/>
      <c r="AB323" s="38"/>
      <c r="AC323" s="38"/>
      <c r="AD323" s="38"/>
      <c r="AE323" s="38"/>
      <c r="AR323" s="254" t="s">
        <v>168</v>
      </c>
      <c r="AT323" s="254" t="s">
        <v>163</v>
      </c>
      <c r="AU323" s="254" t="s">
        <v>82</v>
      </c>
      <c r="AY323" s="17" t="s">
        <v>161</v>
      </c>
      <c r="BE323" s="255">
        <f>IF(N323="základní",J323,0)</f>
        <v>0</v>
      </c>
      <c r="BF323" s="255">
        <f>IF(N323="snížená",J323,0)</f>
        <v>0</v>
      </c>
      <c r="BG323" s="255">
        <f>IF(N323="zákl. přenesená",J323,0)</f>
        <v>0</v>
      </c>
      <c r="BH323" s="255">
        <f>IF(N323="sníž. přenesená",J323,0)</f>
        <v>0</v>
      </c>
      <c r="BI323" s="255">
        <f>IF(N323="nulová",J323,0)</f>
        <v>0</v>
      </c>
      <c r="BJ323" s="17" t="s">
        <v>80</v>
      </c>
      <c r="BK323" s="255">
        <f>ROUND(I323*H323,2)</f>
        <v>0</v>
      </c>
      <c r="BL323" s="17" t="s">
        <v>168</v>
      </c>
      <c r="BM323" s="254" t="s">
        <v>968</v>
      </c>
    </row>
    <row r="324" s="2" customFormat="1">
      <c r="A324" s="38"/>
      <c r="B324" s="39"/>
      <c r="C324" s="40"/>
      <c r="D324" s="256" t="s">
        <v>170</v>
      </c>
      <c r="E324" s="40"/>
      <c r="F324" s="257" t="s">
        <v>969</v>
      </c>
      <c r="G324" s="40"/>
      <c r="H324" s="40"/>
      <c r="I324" s="154"/>
      <c r="J324" s="40"/>
      <c r="K324" s="40"/>
      <c r="L324" s="44"/>
      <c r="M324" s="258"/>
      <c r="N324" s="259"/>
      <c r="O324" s="91"/>
      <c r="P324" s="91"/>
      <c r="Q324" s="91"/>
      <c r="R324" s="91"/>
      <c r="S324" s="91"/>
      <c r="T324" s="92"/>
      <c r="U324" s="38"/>
      <c r="V324" s="38"/>
      <c r="W324" s="38"/>
      <c r="X324" s="38"/>
      <c r="Y324" s="38"/>
      <c r="Z324" s="38"/>
      <c r="AA324" s="38"/>
      <c r="AB324" s="38"/>
      <c r="AC324" s="38"/>
      <c r="AD324" s="38"/>
      <c r="AE324" s="38"/>
      <c r="AT324" s="17" t="s">
        <v>170</v>
      </c>
      <c r="AU324" s="17" t="s">
        <v>82</v>
      </c>
    </row>
    <row r="325" s="2" customFormat="1">
      <c r="A325" s="38"/>
      <c r="B325" s="39"/>
      <c r="C325" s="40"/>
      <c r="D325" s="256" t="s">
        <v>172</v>
      </c>
      <c r="E325" s="40"/>
      <c r="F325" s="260" t="s">
        <v>970</v>
      </c>
      <c r="G325" s="40"/>
      <c r="H325" s="40"/>
      <c r="I325" s="154"/>
      <c r="J325" s="40"/>
      <c r="K325" s="40"/>
      <c r="L325" s="44"/>
      <c r="M325" s="258"/>
      <c r="N325" s="259"/>
      <c r="O325" s="91"/>
      <c r="P325" s="91"/>
      <c r="Q325" s="91"/>
      <c r="R325" s="91"/>
      <c r="S325" s="91"/>
      <c r="T325" s="92"/>
      <c r="U325" s="38"/>
      <c r="V325" s="38"/>
      <c r="W325" s="38"/>
      <c r="X325" s="38"/>
      <c r="Y325" s="38"/>
      <c r="Z325" s="38"/>
      <c r="AA325" s="38"/>
      <c r="AB325" s="38"/>
      <c r="AC325" s="38"/>
      <c r="AD325" s="38"/>
      <c r="AE325" s="38"/>
      <c r="AT325" s="17" t="s">
        <v>172</v>
      </c>
      <c r="AU325" s="17" t="s">
        <v>82</v>
      </c>
    </row>
    <row r="326" s="14" customFormat="1">
      <c r="A326" s="14"/>
      <c r="B326" s="271"/>
      <c r="C326" s="272"/>
      <c r="D326" s="256" t="s">
        <v>174</v>
      </c>
      <c r="E326" s="273" t="s">
        <v>1</v>
      </c>
      <c r="F326" s="274" t="s">
        <v>971</v>
      </c>
      <c r="G326" s="272"/>
      <c r="H326" s="275">
        <v>10.221</v>
      </c>
      <c r="I326" s="276"/>
      <c r="J326" s="272"/>
      <c r="K326" s="272"/>
      <c r="L326" s="277"/>
      <c r="M326" s="278"/>
      <c r="N326" s="279"/>
      <c r="O326" s="279"/>
      <c r="P326" s="279"/>
      <c r="Q326" s="279"/>
      <c r="R326" s="279"/>
      <c r="S326" s="279"/>
      <c r="T326" s="280"/>
      <c r="U326" s="14"/>
      <c r="V326" s="14"/>
      <c r="W326" s="14"/>
      <c r="X326" s="14"/>
      <c r="Y326" s="14"/>
      <c r="Z326" s="14"/>
      <c r="AA326" s="14"/>
      <c r="AB326" s="14"/>
      <c r="AC326" s="14"/>
      <c r="AD326" s="14"/>
      <c r="AE326" s="14"/>
      <c r="AT326" s="281" t="s">
        <v>174</v>
      </c>
      <c r="AU326" s="281" t="s">
        <v>82</v>
      </c>
      <c r="AV326" s="14" t="s">
        <v>82</v>
      </c>
      <c r="AW326" s="14" t="s">
        <v>30</v>
      </c>
      <c r="AX326" s="14" t="s">
        <v>73</v>
      </c>
      <c r="AY326" s="281" t="s">
        <v>161</v>
      </c>
    </row>
    <row r="327" s="14" customFormat="1">
      <c r="A327" s="14"/>
      <c r="B327" s="271"/>
      <c r="C327" s="272"/>
      <c r="D327" s="256" t="s">
        <v>174</v>
      </c>
      <c r="E327" s="273" t="s">
        <v>1</v>
      </c>
      <c r="F327" s="274" t="s">
        <v>972</v>
      </c>
      <c r="G327" s="272"/>
      <c r="H327" s="275">
        <v>3.7069999999999999</v>
      </c>
      <c r="I327" s="276"/>
      <c r="J327" s="272"/>
      <c r="K327" s="272"/>
      <c r="L327" s="277"/>
      <c r="M327" s="278"/>
      <c r="N327" s="279"/>
      <c r="O327" s="279"/>
      <c r="P327" s="279"/>
      <c r="Q327" s="279"/>
      <c r="R327" s="279"/>
      <c r="S327" s="279"/>
      <c r="T327" s="280"/>
      <c r="U327" s="14"/>
      <c r="V327" s="14"/>
      <c r="W327" s="14"/>
      <c r="X327" s="14"/>
      <c r="Y327" s="14"/>
      <c r="Z327" s="14"/>
      <c r="AA327" s="14"/>
      <c r="AB327" s="14"/>
      <c r="AC327" s="14"/>
      <c r="AD327" s="14"/>
      <c r="AE327" s="14"/>
      <c r="AT327" s="281" t="s">
        <v>174</v>
      </c>
      <c r="AU327" s="281" t="s">
        <v>82</v>
      </c>
      <c r="AV327" s="14" t="s">
        <v>82</v>
      </c>
      <c r="AW327" s="14" t="s">
        <v>30</v>
      </c>
      <c r="AX327" s="14" t="s">
        <v>73</v>
      </c>
      <c r="AY327" s="281" t="s">
        <v>161</v>
      </c>
    </row>
    <row r="328" s="15" customFormat="1">
      <c r="A328" s="15"/>
      <c r="B328" s="282"/>
      <c r="C328" s="283"/>
      <c r="D328" s="256" t="s">
        <v>174</v>
      </c>
      <c r="E328" s="284" t="s">
        <v>1</v>
      </c>
      <c r="F328" s="285" t="s">
        <v>180</v>
      </c>
      <c r="G328" s="283"/>
      <c r="H328" s="286">
        <v>13.928000000000001</v>
      </c>
      <c r="I328" s="287"/>
      <c r="J328" s="283"/>
      <c r="K328" s="283"/>
      <c r="L328" s="288"/>
      <c r="M328" s="289"/>
      <c r="N328" s="290"/>
      <c r="O328" s="290"/>
      <c r="P328" s="290"/>
      <c r="Q328" s="290"/>
      <c r="R328" s="290"/>
      <c r="S328" s="290"/>
      <c r="T328" s="291"/>
      <c r="U328" s="15"/>
      <c r="V328" s="15"/>
      <c r="W328" s="15"/>
      <c r="X328" s="15"/>
      <c r="Y328" s="15"/>
      <c r="Z328" s="15"/>
      <c r="AA328" s="15"/>
      <c r="AB328" s="15"/>
      <c r="AC328" s="15"/>
      <c r="AD328" s="15"/>
      <c r="AE328" s="15"/>
      <c r="AT328" s="292" t="s">
        <v>174</v>
      </c>
      <c r="AU328" s="292" t="s">
        <v>82</v>
      </c>
      <c r="AV328" s="15" t="s">
        <v>168</v>
      </c>
      <c r="AW328" s="15" t="s">
        <v>30</v>
      </c>
      <c r="AX328" s="15" t="s">
        <v>80</v>
      </c>
      <c r="AY328" s="292" t="s">
        <v>161</v>
      </c>
    </row>
    <row r="329" s="2" customFormat="1" ht="24" customHeight="1">
      <c r="A329" s="38"/>
      <c r="B329" s="39"/>
      <c r="C329" s="243" t="s">
        <v>449</v>
      </c>
      <c r="D329" s="243" t="s">
        <v>163</v>
      </c>
      <c r="E329" s="244" t="s">
        <v>973</v>
      </c>
      <c r="F329" s="245" t="s">
        <v>974</v>
      </c>
      <c r="G329" s="246" t="s">
        <v>166</v>
      </c>
      <c r="H329" s="247">
        <v>13.928000000000001</v>
      </c>
      <c r="I329" s="248"/>
      <c r="J329" s="249">
        <f>ROUND(I329*H329,2)</f>
        <v>0</v>
      </c>
      <c r="K329" s="245" t="s">
        <v>167</v>
      </c>
      <c r="L329" s="44"/>
      <c r="M329" s="250" t="s">
        <v>1</v>
      </c>
      <c r="N329" s="251" t="s">
        <v>38</v>
      </c>
      <c r="O329" s="91"/>
      <c r="P329" s="252">
        <f>O329*H329</f>
        <v>0</v>
      </c>
      <c r="Q329" s="252">
        <v>4.5000000000000003E-05</v>
      </c>
      <c r="R329" s="252">
        <f>Q329*H329</f>
        <v>0.00062676000000000008</v>
      </c>
      <c r="S329" s="252">
        <v>0</v>
      </c>
      <c r="T329" s="253">
        <f>S329*H329</f>
        <v>0</v>
      </c>
      <c r="U329" s="38"/>
      <c r="V329" s="38"/>
      <c r="W329" s="38"/>
      <c r="X329" s="38"/>
      <c r="Y329" s="38"/>
      <c r="Z329" s="38"/>
      <c r="AA329" s="38"/>
      <c r="AB329" s="38"/>
      <c r="AC329" s="38"/>
      <c r="AD329" s="38"/>
      <c r="AE329" s="38"/>
      <c r="AR329" s="254" t="s">
        <v>168</v>
      </c>
      <c r="AT329" s="254" t="s">
        <v>163</v>
      </c>
      <c r="AU329" s="254" t="s">
        <v>82</v>
      </c>
      <c r="AY329" s="17" t="s">
        <v>161</v>
      </c>
      <c r="BE329" s="255">
        <f>IF(N329="základní",J329,0)</f>
        <v>0</v>
      </c>
      <c r="BF329" s="255">
        <f>IF(N329="snížená",J329,0)</f>
        <v>0</v>
      </c>
      <c r="BG329" s="255">
        <f>IF(N329="zákl. přenesená",J329,0)</f>
        <v>0</v>
      </c>
      <c r="BH329" s="255">
        <f>IF(N329="sníž. přenesená",J329,0)</f>
        <v>0</v>
      </c>
      <c r="BI329" s="255">
        <f>IF(N329="nulová",J329,0)</f>
        <v>0</v>
      </c>
      <c r="BJ329" s="17" t="s">
        <v>80</v>
      </c>
      <c r="BK329" s="255">
        <f>ROUND(I329*H329,2)</f>
        <v>0</v>
      </c>
      <c r="BL329" s="17" t="s">
        <v>168</v>
      </c>
      <c r="BM329" s="254" t="s">
        <v>975</v>
      </c>
    </row>
    <row r="330" s="2" customFormat="1">
      <c r="A330" s="38"/>
      <c r="B330" s="39"/>
      <c r="C330" s="40"/>
      <c r="D330" s="256" t="s">
        <v>170</v>
      </c>
      <c r="E330" s="40"/>
      <c r="F330" s="257" t="s">
        <v>976</v>
      </c>
      <c r="G330" s="40"/>
      <c r="H330" s="40"/>
      <c r="I330" s="154"/>
      <c r="J330" s="40"/>
      <c r="K330" s="40"/>
      <c r="L330" s="44"/>
      <c r="M330" s="258"/>
      <c r="N330" s="259"/>
      <c r="O330" s="91"/>
      <c r="P330" s="91"/>
      <c r="Q330" s="91"/>
      <c r="R330" s="91"/>
      <c r="S330" s="91"/>
      <c r="T330" s="92"/>
      <c r="U330" s="38"/>
      <c r="V330" s="38"/>
      <c r="W330" s="38"/>
      <c r="X330" s="38"/>
      <c r="Y330" s="38"/>
      <c r="Z330" s="38"/>
      <c r="AA330" s="38"/>
      <c r="AB330" s="38"/>
      <c r="AC330" s="38"/>
      <c r="AD330" s="38"/>
      <c r="AE330" s="38"/>
      <c r="AT330" s="17" t="s">
        <v>170</v>
      </c>
      <c r="AU330" s="17" t="s">
        <v>82</v>
      </c>
    </row>
    <row r="331" s="2" customFormat="1">
      <c r="A331" s="38"/>
      <c r="B331" s="39"/>
      <c r="C331" s="40"/>
      <c r="D331" s="256" t="s">
        <v>172</v>
      </c>
      <c r="E331" s="40"/>
      <c r="F331" s="260" t="s">
        <v>970</v>
      </c>
      <c r="G331" s="40"/>
      <c r="H331" s="40"/>
      <c r="I331" s="154"/>
      <c r="J331" s="40"/>
      <c r="K331" s="40"/>
      <c r="L331" s="44"/>
      <c r="M331" s="258"/>
      <c r="N331" s="259"/>
      <c r="O331" s="91"/>
      <c r="P331" s="91"/>
      <c r="Q331" s="91"/>
      <c r="R331" s="91"/>
      <c r="S331" s="91"/>
      <c r="T331" s="92"/>
      <c r="U331" s="38"/>
      <c r="V331" s="38"/>
      <c r="W331" s="38"/>
      <c r="X331" s="38"/>
      <c r="Y331" s="38"/>
      <c r="Z331" s="38"/>
      <c r="AA331" s="38"/>
      <c r="AB331" s="38"/>
      <c r="AC331" s="38"/>
      <c r="AD331" s="38"/>
      <c r="AE331" s="38"/>
      <c r="AT331" s="17" t="s">
        <v>172</v>
      </c>
      <c r="AU331" s="17" t="s">
        <v>82</v>
      </c>
    </row>
    <row r="332" s="14" customFormat="1">
      <c r="A332" s="14"/>
      <c r="B332" s="271"/>
      <c r="C332" s="272"/>
      <c r="D332" s="256" t="s">
        <v>174</v>
      </c>
      <c r="E332" s="273" t="s">
        <v>1</v>
      </c>
      <c r="F332" s="274" t="s">
        <v>977</v>
      </c>
      <c r="G332" s="272"/>
      <c r="H332" s="275">
        <v>13.928000000000001</v>
      </c>
      <c r="I332" s="276"/>
      <c r="J332" s="272"/>
      <c r="K332" s="272"/>
      <c r="L332" s="277"/>
      <c r="M332" s="278"/>
      <c r="N332" s="279"/>
      <c r="O332" s="279"/>
      <c r="P332" s="279"/>
      <c r="Q332" s="279"/>
      <c r="R332" s="279"/>
      <c r="S332" s="279"/>
      <c r="T332" s="280"/>
      <c r="U332" s="14"/>
      <c r="V332" s="14"/>
      <c r="W332" s="14"/>
      <c r="X332" s="14"/>
      <c r="Y332" s="14"/>
      <c r="Z332" s="14"/>
      <c r="AA332" s="14"/>
      <c r="AB332" s="14"/>
      <c r="AC332" s="14"/>
      <c r="AD332" s="14"/>
      <c r="AE332" s="14"/>
      <c r="AT332" s="281" t="s">
        <v>174</v>
      </c>
      <c r="AU332" s="281" t="s">
        <v>82</v>
      </c>
      <c r="AV332" s="14" t="s">
        <v>82</v>
      </c>
      <c r="AW332" s="14" t="s">
        <v>30</v>
      </c>
      <c r="AX332" s="14" t="s">
        <v>80</v>
      </c>
      <c r="AY332" s="281" t="s">
        <v>161</v>
      </c>
    </row>
    <row r="333" s="2" customFormat="1" ht="16.5" customHeight="1">
      <c r="A333" s="38"/>
      <c r="B333" s="39"/>
      <c r="C333" s="243" t="s">
        <v>458</v>
      </c>
      <c r="D333" s="243" t="s">
        <v>163</v>
      </c>
      <c r="E333" s="244" t="s">
        <v>978</v>
      </c>
      <c r="F333" s="245" t="s">
        <v>979</v>
      </c>
      <c r="G333" s="246" t="s">
        <v>282</v>
      </c>
      <c r="H333" s="247">
        <v>0.16200000000000001</v>
      </c>
      <c r="I333" s="248"/>
      <c r="J333" s="249">
        <f>ROUND(I333*H333,2)</f>
        <v>0</v>
      </c>
      <c r="K333" s="245" t="s">
        <v>167</v>
      </c>
      <c r="L333" s="44"/>
      <c r="M333" s="250" t="s">
        <v>1</v>
      </c>
      <c r="N333" s="251" t="s">
        <v>38</v>
      </c>
      <c r="O333" s="91"/>
      <c r="P333" s="252">
        <f>O333*H333</f>
        <v>0</v>
      </c>
      <c r="Q333" s="252">
        <v>1.104285</v>
      </c>
      <c r="R333" s="252">
        <f>Q333*H333</f>
        <v>0.17889416999999999</v>
      </c>
      <c r="S333" s="252">
        <v>0</v>
      </c>
      <c r="T333" s="253">
        <f>S333*H333</f>
        <v>0</v>
      </c>
      <c r="U333" s="38"/>
      <c r="V333" s="38"/>
      <c r="W333" s="38"/>
      <c r="X333" s="38"/>
      <c r="Y333" s="38"/>
      <c r="Z333" s="38"/>
      <c r="AA333" s="38"/>
      <c r="AB333" s="38"/>
      <c r="AC333" s="38"/>
      <c r="AD333" s="38"/>
      <c r="AE333" s="38"/>
      <c r="AR333" s="254" t="s">
        <v>168</v>
      </c>
      <c r="AT333" s="254" t="s">
        <v>163</v>
      </c>
      <c r="AU333" s="254" t="s">
        <v>82</v>
      </c>
      <c r="AY333" s="17" t="s">
        <v>161</v>
      </c>
      <c r="BE333" s="255">
        <f>IF(N333="základní",J333,0)</f>
        <v>0</v>
      </c>
      <c r="BF333" s="255">
        <f>IF(N333="snížená",J333,0)</f>
        <v>0</v>
      </c>
      <c r="BG333" s="255">
        <f>IF(N333="zákl. přenesená",J333,0)</f>
        <v>0</v>
      </c>
      <c r="BH333" s="255">
        <f>IF(N333="sníž. přenesená",J333,0)</f>
        <v>0</v>
      </c>
      <c r="BI333" s="255">
        <f>IF(N333="nulová",J333,0)</f>
        <v>0</v>
      </c>
      <c r="BJ333" s="17" t="s">
        <v>80</v>
      </c>
      <c r="BK333" s="255">
        <f>ROUND(I333*H333,2)</f>
        <v>0</v>
      </c>
      <c r="BL333" s="17" t="s">
        <v>168</v>
      </c>
      <c r="BM333" s="254" t="s">
        <v>980</v>
      </c>
    </row>
    <row r="334" s="2" customFormat="1">
      <c r="A334" s="38"/>
      <c r="B334" s="39"/>
      <c r="C334" s="40"/>
      <c r="D334" s="256" t="s">
        <v>170</v>
      </c>
      <c r="E334" s="40"/>
      <c r="F334" s="257" t="s">
        <v>981</v>
      </c>
      <c r="G334" s="40"/>
      <c r="H334" s="40"/>
      <c r="I334" s="154"/>
      <c r="J334" s="40"/>
      <c r="K334" s="40"/>
      <c r="L334" s="44"/>
      <c r="M334" s="258"/>
      <c r="N334" s="259"/>
      <c r="O334" s="91"/>
      <c r="P334" s="91"/>
      <c r="Q334" s="91"/>
      <c r="R334" s="91"/>
      <c r="S334" s="91"/>
      <c r="T334" s="92"/>
      <c r="U334" s="38"/>
      <c r="V334" s="38"/>
      <c r="W334" s="38"/>
      <c r="X334" s="38"/>
      <c r="Y334" s="38"/>
      <c r="Z334" s="38"/>
      <c r="AA334" s="38"/>
      <c r="AB334" s="38"/>
      <c r="AC334" s="38"/>
      <c r="AD334" s="38"/>
      <c r="AE334" s="38"/>
      <c r="AT334" s="17" t="s">
        <v>170</v>
      </c>
      <c r="AU334" s="17" t="s">
        <v>82</v>
      </c>
    </row>
    <row r="335" s="2" customFormat="1">
      <c r="A335" s="38"/>
      <c r="B335" s="39"/>
      <c r="C335" s="40"/>
      <c r="D335" s="256" t="s">
        <v>172</v>
      </c>
      <c r="E335" s="40"/>
      <c r="F335" s="260" t="s">
        <v>982</v>
      </c>
      <c r="G335" s="40"/>
      <c r="H335" s="40"/>
      <c r="I335" s="154"/>
      <c r="J335" s="40"/>
      <c r="K335" s="40"/>
      <c r="L335" s="44"/>
      <c r="M335" s="258"/>
      <c r="N335" s="259"/>
      <c r="O335" s="91"/>
      <c r="P335" s="91"/>
      <c r="Q335" s="91"/>
      <c r="R335" s="91"/>
      <c r="S335" s="91"/>
      <c r="T335" s="92"/>
      <c r="U335" s="38"/>
      <c r="V335" s="38"/>
      <c r="W335" s="38"/>
      <c r="X335" s="38"/>
      <c r="Y335" s="38"/>
      <c r="Z335" s="38"/>
      <c r="AA335" s="38"/>
      <c r="AB335" s="38"/>
      <c r="AC335" s="38"/>
      <c r="AD335" s="38"/>
      <c r="AE335" s="38"/>
      <c r="AT335" s="17" t="s">
        <v>172</v>
      </c>
      <c r="AU335" s="17" t="s">
        <v>82</v>
      </c>
    </row>
    <row r="336" s="14" customFormat="1">
      <c r="A336" s="14"/>
      <c r="B336" s="271"/>
      <c r="C336" s="272"/>
      <c r="D336" s="256" t="s">
        <v>174</v>
      </c>
      <c r="E336" s="273" t="s">
        <v>1</v>
      </c>
      <c r="F336" s="274" t="s">
        <v>983</v>
      </c>
      <c r="G336" s="272"/>
      <c r="H336" s="275">
        <v>0.16200000000000001</v>
      </c>
      <c r="I336" s="276"/>
      <c r="J336" s="272"/>
      <c r="K336" s="272"/>
      <c r="L336" s="277"/>
      <c r="M336" s="278"/>
      <c r="N336" s="279"/>
      <c r="O336" s="279"/>
      <c r="P336" s="279"/>
      <c r="Q336" s="279"/>
      <c r="R336" s="279"/>
      <c r="S336" s="279"/>
      <c r="T336" s="280"/>
      <c r="U336" s="14"/>
      <c r="V336" s="14"/>
      <c r="W336" s="14"/>
      <c r="X336" s="14"/>
      <c r="Y336" s="14"/>
      <c r="Z336" s="14"/>
      <c r="AA336" s="14"/>
      <c r="AB336" s="14"/>
      <c r="AC336" s="14"/>
      <c r="AD336" s="14"/>
      <c r="AE336" s="14"/>
      <c r="AT336" s="281" t="s">
        <v>174</v>
      </c>
      <c r="AU336" s="281" t="s">
        <v>82</v>
      </c>
      <c r="AV336" s="14" t="s">
        <v>82</v>
      </c>
      <c r="AW336" s="14" t="s">
        <v>30</v>
      </c>
      <c r="AX336" s="14" t="s">
        <v>80</v>
      </c>
      <c r="AY336" s="281" t="s">
        <v>161</v>
      </c>
    </row>
    <row r="337" s="2" customFormat="1" ht="24" customHeight="1">
      <c r="A337" s="38"/>
      <c r="B337" s="39"/>
      <c r="C337" s="243" t="s">
        <v>467</v>
      </c>
      <c r="D337" s="243" t="s">
        <v>163</v>
      </c>
      <c r="E337" s="244" t="s">
        <v>426</v>
      </c>
      <c r="F337" s="245" t="s">
        <v>427</v>
      </c>
      <c r="G337" s="246" t="s">
        <v>166</v>
      </c>
      <c r="H337" s="247">
        <v>0.47999999999999998</v>
      </c>
      <c r="I337" s="248"/>
      <c r="J337" s="249">
        <f>ROUND(I337*H337,2)</f>
        <v>0</v>
      </c>
      <c r="K337" s="245" t="s">
        <v>167</v>
      </c>
      <c r="L337" s="44"/>
      <c r="M337" s="250" t="s">
        <v>1</v>
      </c>
      <c r="N337" s="251" t="s">
        <v>38</v>
      </c>
      <c r="O337" s="91"/>
      <c r="P337" s="252">
        <f>O337*H337</f>
        <v>0</v>
      </c>
      <c r="Q337" s="252">
        <v>0.02102</v>
      </c>
      <c r="R337" s="252">
        <f>Q337*H337</f>
        <v>0.010089600000000001</v>
      </c>
      <c r="S337" s="252">
        <v>0</v>
      </c>
      <c r="T337" s="253">
        <f>S337*H337</f>
        <v>0</v>
      </c>
      <c r="U337" s="38"/>
      <c r="V337" s="38"/>
      <c r="W337" s="38"/>
      <c r="X337" s="38"/>
      <c r="Y337" s="38"/>
      <c r="Z337" s="38"/>
      <c r="AA337" s="38"/>
      <c r="AB337" s="38"/>
      <c r="AC337" s="38"/>
      <c r="AD337" s="38"/>
      <c r="AE337" s="38"/>
      <c r="AR337" s="254" t="s">
        <v>168</v>
      </c>
      <c r="AT337" s="254" t="s">
        <v>163</v>
      </c>
      <c r="AU337" s="254" t="s">
        <v>82</v>
      </c>
      <c r="AY337" s="17" t="s">
        <v>161</v>
      </c>
      <c r="BE337" s="255">
        <f>IF(N337="základní",J337,0)</f>
        <v>0</v>
      </c>
      <c r="BF337" s="255">
        <f>IF(N337="snížená",J337,0)</f>
        <v>0</v>
      </c>
      <c r="BG337" s="255">
        <f>IF(N337="zákl. přenesená",J337,0)</f>
        <v>0</v>
      </c>
      <c r="BH337" s="255">
        <f>IF(N337="sníž. přenesená",J337,0)</f>
        <v>0</v>
      </c>
      <c r="BI337" s="255">
        <f>IF(N337="nulová",J337,0)</f>
        <v>0</v>
      </c>
      <c r="BJ337" s="17" t="s">
        <v>80</v>
      </c>
      <c r="BK337" s="255">
        <f>ROUND(I337*H337,2)</f>
        <v>0</v>
      </c>
      <c r="BL337" s="17" t="s">
        <v>168</v>
      </c>
      <c r="BM337" s="254" t="s">
        <v>984</v>
      </c>
    </row>
    <row r="338" s="2" customFormat="1">
      <c r="A338" s="38"/>
      <c r="B338" s="39"/>
      <c r="C338" s="40"/>
      <c r="D338" s="256" t="s">
        <v>170</v>
      </c>
      <c r="E338" s="40"/>
      <c r="F338" s="257" t="s">
        <v>429</v>
      </c>
      <c r="G338" s="40"/>
      <c r="H338" s="40"/>
      <c r="I338" s="154"/>
      <c r="J338" s="40"/>
      <c r="K338" s="40"/>
      <c r="L338" s="44"/>
      <c r="M338" s="258"/>
      <c r="N338" s="259"/>
      <c r="O338" s="91"/>
      <c r="P338" s="91"/>
      <c r="Q338" s="91"/>
      <c r="R338" s="91"/>
      <c r="S338" s="91"/>
      <c r="T338" s="92"/>
      <c r="U338" s="38"/>
      <c r="V338" s="38"/>
      <c r="W338" s="38"/>
      <c r="X338" s="38"/>
      <c r="Y338" s="38"/>
      <c r="Z338" s="38"/>
      <c r="AA338" s="38"/>
      <c r="AB338" s="38"/>
      <c r="AC338" s="38"/>
      <c r="AD338" s="38"/>
      <c r="AE338" s="38"/>
      <c r="AT338" s="17" t="s">
        <v>170</v>
      </c>
      <c r="AU338" s="17" t="s">
        <v>82</v>
      </c>
    </row>
    <row r="339" s="2" customFormat="1">
      <c r="A339" s="38"/>
      <c r="B339" s="39"/>
      <c r="C339" s="40"/>
      <c r="D339" s="256" t="s">
        <v>172</v>
      </c>
      <c r="E339" s="40"/>
      <c r="F339" s="260" t="s">
        <v>430</v>
      </c>
      <c r="G339" s="40"/>
      <c r="H339" s="40"/>
      <c r="I339" s="154"/>
      <c r="J339" s="40"/>
      <c r="K339" s="40"/>
      <c r="L339" s="44"/>
      <c r="M339" s="258"/>
      <c r="N339" s="259"/>
      <c r="O339" s="91"/>
      <c r="P339" s="91"/>
      <c r="Q339" s="91"/>
      <c r="R339" s="91"/>
      <c r="S339" s="91"/>
      <c r="T339" s="92"/>
      <c r="U339" s="38"/>
      <c r="V339" s="38"/>
      <c r="W339" s="38"/>
      <c r="X339" s="38"/>
      <c r="Y339" s="38"/>
      <c r="Z339" s="38"/>
      <c r="AA339" s="38"/>
      <c r="AB339" s="38"/>
      <c r="AC339" s="38"/>
      <c r="AD339" s="38"/>
      <c r="AE339" s="38"/>
      <c r="AT339" s="17" t="s">
        <v>172</v>
      </c>
      <c r="AU339" s="17" t="s">
        <v>82</v>
      </c>
    </row>
    <row r="340" s="2" customFormat="1">
      <c r="A340" s="38"/>
      <c r="B340" s="39"/>
      <c r="C340" s="40"/>
      <c r="D340" s="256" t="s">
        <v>195</v>
      </c>
      <c r="E340" s="40"/>
      <c r="F340" s="260" t="s">
        <v>431</v>
      </c>
      <c r="G340" s="40"/>
      <c r="H340" s="40"/>
      <c r="I340" s="154"/>
      <c r="J340" s="40"/>
      <c r="K340" s="40"/>
      <c r="L340" s="44"/>
      <c r="M340" s="258"/>
      <c r="N340" s="259"/>
      <c r="O340" s="91"/>
      <c r="P340" s="91"/>
      <c r="Q340" s="91"/>
      <c r="R340" s="91"/>
      <c r="S340" s="91"/>
      <c r="T340" s="92"/>
      <c r="U340" s="38"/>
      <c r="V340" s="38"/>
      <c r="W340" s="38"/>
      <c r="X340" s="38"/>
      <c r="Y340" s="38"/>
      <c r="Z340" s="38"/>
      <c r="AA340" s="38"/>
      <c r="AB340" s="38"/>
      <c r="AC340" s="38"/>
      <c r="AD340" s="38"/>
      <c r="AE340" s="38"/>
      <c r="AT340" s="17" t="s">
        <v>195</v>
      </c>
      <c r="AU340" s="17" t="s">
        <v>82</v>
      </c>
    </row>
    <row r="341" s="13" customFormat="1">
      <c r="A341" s="13"/>
      <c r="B341" s="261"/>
      <c r="C341" s="262"/>
      <c r="D341" s="256" t="s">
        <v>174</v>
      </c>
      <c r="E341" s="263" t="s">
        <v>1</v>
      </c>
      <c r="F341" s="264" t="s">
        <v>985</v>
      </c>
      <c r="G341" s="262"/>
      <c r="H341" s="263" t="s">
        <v>1</v>
      </c>
      <c r="I341" s="265"/>
      <c r="J341" s="262"/>
      <c r="K341" s="262"/>
      <c r="L341" s="266"/>
      <c r="M341" s="267"/>
      <c r="N341" s="268"/>
      <c r="O341" s="268"/>
      <c r="P341" s="268"/>
      <c r="Q341" s="268"/>
      <c r="R341" s="268"/>
      <c r="S341" s="268"/>
      <c r="T341" s="269"/>
      <c r="U341" s="13"/>
      <c r="V341" s="13"/>
      <c r="W341" s="13"/>
      <c r="X341" s="13"/>
      <c r="Y341" s="13"/>
      <c r="Z341" s="13"/>
      <c r="AA341" s="13"/>
      <c r="AB341" s="13"/>
      <c r="AC341" s="13"/>
      <c r="AD341" s="13"/>
      <c r="AE341" s="13"/>
      <c r="AT341" s="270" t="s">
        <v>174</v>
      </c>
      <c r="AU341" s="270" t="s">
        <v>82</v>
      </c>
      <c r="AV341" s="13" t="s">
        <v>80</v>
      </c>
      <c r="AW341" s="13" t="s">
        <v>30</v>
      </c>
      <c r="AX341" s="13" t="s">
        <v>73</v>
      </c>
      <c r="AY341" s="270" t="s">
        <v>161</v>
      </c>
    </row>
    <row r="342" s="14" customFormat="1">
      <c r="A342" s="14"/>
      <c r="B342" s="271"/>
      <c r="C342" s="272"/>
      <c r="D342" s="256" t="s">
        <v>174</v>
      </c>
      <c r="E342" s="273" t="s">
        <v>1</v>
      </c>
      <c r="F342" s="274" t="s">
        <v>986</v>
      </c>
      <c r="G342" s="272"/>
      <c r="H342" s="275">
        <v>0.47999999999999998</v>
      </c>
      <c r="I342" s="276"/>
      <c r="J342" s="272"/>
      <c r="K342" s="272"/>
      <c r="L342" s="277"/>
      <c r="M342" s="278"/>
      <c r="N342" s="279"/>
      <c r="O342" s="279"/>
      <c r="P342" s="279"/>
      <c r="Q342" s="279"/>
      <c r="R342" s="279"/>
      <c r="S342" s="279"/>
      <c r="T342" s="280"/>
      <c r="U342" s="14"/>
      <c r="V342" s="14"/>
      <c r="W342" s="14"/>
      <c r="X342" s="14"/>
      <c r="Y342" s="14"/>
      <c r="Z342" s="14"/>
      <c r="AA342" s="14"/>
      <c r="AB342" s="14"/>
      <c r="AC342" s="14"/>
      <c r="AD342" s="14"/>
      <c r="AE342" s="14"/>
      <c r="AT342" s="281" t="s">
        <v>174</v>
      </c>
      <c r="AU342" s="281" t="s">
        <v>82</v>
      </c>
      <c r="AV342" s="14" t="s">
        <v>82</v>
      </c>
      <c r="AW342" s="14" t="s">
        <v>30</v>
      </c>
      <c r="AX342" s="14" t="s">
        <v>80</v>
      </c>
      <c r="AY342" s="281" t="s">
        <v>161</v>
      </c>
    </row>
    <row r="343" s="2" customFormat="1" ht="24" customHeight="1">
      <c r="A343" s="38"/>
      <c r="B343" s="39"/>
      <c r="C343" s="243" t="s">
        <v>473</v>
      </c>
      <c r="D343" s="243" t="s">
        <v>163</v>
      </c>
      <c r="E343" s="244" t="s">
        <v>435</v>
      </c>
      <c r="F343" s="245" t="s">
        <v>436</v>
      </c>
      <c r="G343" s="246" t="s">
        <v>166</v>
      </c>
      <c r="H343" s="247">
        <v>0.47999999999999998</v>
      </c>
      <c r="I343" s="248"/>
      <c r="J343" s="249">
        <f>ROUND(I343*H343,2)</f>
        <v>0</v>
      </c>
      <c r="K343" s="245" t="s">
        <v>167</v>
      </c>
      <c r="L343" s="44"/>
      <c r="M343" s="250" t="s">
        <v>1</v>
      </c>
      <c r="N343" s="251" t="s">
        <v>38</v>
      </c>
      <c r="O343" s="91"/>
      <c r="P343" s="252">
        <f>O343*H343</f>
        <v>0</v>
      </c>
      <c r="Q343" s="252">
        <v>0.02102</v>
      </c>
      <c r="R343" s="252">
        <f>Q343*H343</f>
        <v>0.010089600000000001</v>
      </c>
      <c r="S343" s="252">
        <v>0</v>
      </c>
      <c r="T343" s="253">
        <f>S343*H343</f>
        <v>0</v>
      </c>
      <c r="U343" s="38"/>
      <c r="V343" s="38"/>
      <c r="W343" s="38"/>
      <c r="X343" s="38"/>
      <c r="Y343" s="38"/>
      <c r="Z343" s="38"/>
      <c r="AA343" s="38"/>
      <c r="AB343" s="38"/>
      <c r="AC343" s="38"/>
      <c r="AD343" s="38"/>
      <c r="AE343" s="38"/>
      <c r="AR343" s="254" t="s">
        <v>168</v>
      </c>
      <c r="AT343" s="254" t="s">
        <v>163</v>
      </c>
      <c r="AU343" s="254" t="s">
        <v>82</v>
      </c>
      <c r="AY343" s="17" t="s">
        <v>161</v>
      </c>
      <c r="BE343" s="255">
        <f>IF(N343="základní",J343,0)</f>
        <v>0</v>
      </c>
      <c r="BF343" s="255">
        <f>IF(N343="snížená",J343,0)</f>
        <v>0</v>
      </c>
      <c r="BG343" s="255">
        <f>IF(N343="zákl. přenesená",J343,0)</f>
        <v>0</v>
      </c>
      <c r="BH343" s="255">
        <f>IF(N343="sníž. přenesená",J343,0)</f>
        <v>0</v>
      </c>
      <c r="BI343" s="255">
        <f>IF(N343="nulová",J343,0)</f>
        <v>0</v>
      </c>
      <c r="BJ343" s="17" t="s">
        <v>80</v>
      </c>
      <c r="BK343" s="255">
        <f>ROUND(I343*H343,2)</f>
        <v>0</v>
      </c>
      <c r="BL343" s="17" t="s">
        <v>168</v>
      </c>
      <c r="BM343" s="254" t="s">
        <v>987</v>
      </c>
    </row>
    <row r="344" s="2" customFormat="1">
      <c r="A344" s="38"/>
      <c r="B344" s="39"/>
      <c r="C344" s="40"/>
      <c r="D344" s="256" t="s">
        <v>170</v>
      </c>
      <c r="E344" s="40"/>
      <c r="F344" s="257" t="s">
        <v>438</v>
      </c>
      <c r="G344" s="40"/>
      <c r="H344" s="40"/>
      <c r="I344" s="154"/>
      <c r="J344" s="40"/>
      <c r="K344" s="40"/>
      <c r="L344" s="44"/>
      <c r="M344" s="258"/>
      <c r="N344" s="259"/>
      <c r="O344" s="91"/>
      <c r="P344" s="91"/>
      <c r="Q344" s="91"/>
      <c r="R344" s="91"/>
      <c r="S344" s="91"/>
      <c r="T344" s="92"/>
      <c r="U344" s="38"/>
      <c r="V344" s="38"/>
      <c r="W344" s="38"/>
      <c r="X344" s="38"/>
      <c r="Y344" s="38"/>
      <c r="Z344" s="38"/>
      <c r="AA344" s="38"/>
      <c r="AB344" s="38"/>
      <c r="AC344" s="38"/>
      <c r="AD344" s="38"/>
      <c r="AE344" s="38"/>
      <c r="AT344" s="17" t="s">
        <v>170</v>
      </c>
      <c r="AU344" s="17" t="s">
        <v>82</v>
      </c>
    </row>
    <row r="345" s="2" customFormat="1">
      <c r="A345" s="38"/>
      <c r="B345" s="39"/>
      <c r="C345" s="40"/>
      <c r="D345" s="256" t="s">
        <v>172</v>
      </c>
      <c r="E345" s="40"/>
      <c r="F345" s="260" t="s">
        <v>430</v>
      </c>
      <c r="G345" s="40"/>
      <c r="H345" s="40"/>
      <c r="I345" s="154"/>
      <c r="J345" s="40"/>
      <c r="K345" s="40"/>
      <c r="L345" s="44"/>
      <c r="M345" s="258"/>
      <c r="N345" s="259"/>
      <c r="O345" s="91"/>
      <c r="P345" s="91"/>
      <c r="Q345" s="91"/>
      <c r="R345" s="91"/>
      <c r="S345" s="91"/>
      <c r="T345" s="92"/>
      <c r="U345" s="38"/>
      <c r="V345" s="38"/>
      <c r="W345" s="38"/>
      <c r="X345" s="38"/>
      <c r="Y345" s="38"/>
      <c r="Z345" s="38"/>
      <c r="AA345" s="38"/>
      <c r="AB345" s="38"/>
      <c r="AC345" s="38"/>
      <c r="AD345" s="38"/>
      <c r="AE345" s="38"/>
      <c r="AT345" s="17" t="s">
        <v>172</v>
      </c>
      <c r="AU345" s="17" t="s">
        <v>82</v>
      </c>
    </row>
    <row r="346" s="2" customFormat="1">
      <c r="A346" s="38"/>
      <c r="B346" s="39"/>
      <c r="C346" s="40"/>
      <c r="D346" s="256" t="s">
        <v>195</v>
      </c>
      <c r="E346" s="40"/>
      <c r="F346" s="260" t="s">
        <v>431</v>
      </c>
      <c r="G346" s="40"/>
      <c r="H346" s="40"/>
      <c r="I346" s="154"/>
      <c r="J346" s="40"/>
      <c r="K346" s="40"/>
      <c r="L346" s="44"/>
      <c r="M346" s="258"/>
      <c r="N346" s="259"/>
      <c r="O346" s="91"/>
      <c r="P346" s="91"/>
      <c r="Q346" s="91"/>
      <c r="R346" s="91"/>
      <c r="S346" s="91"/>
      <c r="T346" s="92"/>
      <c r="U346" s="38"/>
      <c r="V346" s="38"/>
      <c r="W346" s="38"/>
      <c r="X346" s="38"/>
      <c r="Y346" s="38"/>
      <c r="Z346" s="38"/>
      <c r="AA346" s="38"/>
      <c r="AB346" s="38"/>
      <c r="AC346" s="38"/>
      <c r="AD346" s="38"/>
      <c r="AE346" s="38"/>
      <c r="AT346" s="17" t="s">
        <v>195</v>
      </c>
      <c r="AU346" s="17" t="s">
        <v>82</v>
      </c>
    </row>
    <row r="347" s="2" customFormat="1" ht="24" customHeight="1">
      <c r="A347" s="38"/>
      <c r="B347" s="39"/>
      <c r="C347" s="243" t="s">
        <v>480</v>
      </c>
      <c r="D347" s="243" t="s">
        <v>163</v>
      </c>
      <c r="E347" s="244" t="s">
        <v>988</v>
      </c>
      <c r="F347" s="245" t="s">
        <v>989</v>
      </c>
      <c r="G347" s="246" t="s">
        <v>166</v>
      </c>
      <c r="H347" s="247">
        <v>44.844999999999999</v>
      </c>
      <c r="I347" s="248"/>
      <c r="J347" s="249">
        <f>ROUND(I347*H347,2)</f>
        <v>0</v>
      </c>
      <c r="K347" s="245" t="s">
        <v>167</v>
      </c>
      <c r="L347" s="44"/>
      <c r="M347" s="250" t="s">
        <v>1</v>
      </c>
      <c r="N347" s="251" t="s">
        <v>38</v>
      </c>
      <c r="O347" s="91"/>
      <c r="P347" s="252">
        <f>O347*H347</f>
        <v>0</v>
      </c>
      <c r="Q347" s="252">
        <v>0</v>
      </c>
      <c r="R347" s="252">
        <f>Q347*H347</f>
        <v>0</v>
      </c>
      <c r="S347" s="252">
        <v>0</v>
      </c>
      <c r="T347" s="253">
        <f>S347*H347</f>
        <v>0</v>
      </c>
      <c r="U347" s="38"/>
      <c r="V347" s="38"/>
      <c r="W347" s="38"/>
      <c r="X347" s="38"/>
      <c r="Y347" s="38"/>
      <c r="Z347" s="38"/>
      <c r="AA347" s="38"/>
      <c r="AB347" s="38"/>
      <c r="AC347" s="38"/>
      <c r="AD347" s="38"/>
      <c r="AE347" s="38"/>
      <c r="AR347" s="254" t="s">
        <v>168</v>
      </c>
      <c r="AT347" s="254" t="s">
        <v>163</v>
      </c>
      <c r="AU347" s="254" t="s">
        <v>82</v>
      </c>
      <c r="AY347" s="17" t="s">
        <v>161</v>
      </c>
      <c r="BE347" s="255">
        <f>IF(N347="základní",J347,0)</f>
        <v>0</v>
      </c>
      <c r="BF347" s="255">
        <f>IF(N347="snížená",J347,0)</f>
        <v>0</v>
      </c>
      <c r="BG347" s="255">
        <f>IF(N347="zákl. přenesená",J347,0)</f>
        <v>0</v>
      </c>
      <c r="BH347" s="255">
        <f>IF(N347="sníž. přenesená",J347,0)</f>
        <v>0</v>
      </c>
      <c r="BI347" s="255">
        <f>IF(N347="nulová",J347,0)</f>
        <v>0</v>
      </c>
      <c r="BJ347" s="17" t="s">
        <v>80</v>
      </c>
      <c r="BK347" s="255">
        <f>ROUND(I347*H347,2)</f>
        <v>0</v>
      </c>
      <c r="BL347" s="17" t="s">
        <v>168</v>
      </c>
      <c r="BM347" s="254" t="s">
        <v>990</v>
      </c>
    </row>
    <row r="348" s="2" customFormat="1">
      <c r="A348" s="38"/>
      <c r="B348" s="39"/>
      <c r="C348" s="40"/>
      <c r="D348" s="256" t="s">
        <v>170</v>
      </c>
      <c r="E348" s="40"/>
      <c r="F348" s="257" t="s">
        <v>991</v>
      </c>
      <c r="G348" s="40"/>
      <c r="H348" s="40"/>
      <c r="I348" s="154"/>
      <c r="J348" s="40"/>
      <c r="K348" s="40"/>
      <c r="L348" s="44"/>
      <c r="M348" s="258"/>
      <c r="N348" s="259"/>
      <c r="O348" s="91"/>
      <c r="P348" s="91"/>
      <c r="Q348" s="91"/>
      <c r="R348" s="91"/>
      <c r="S348" s="91"/>
      <c r="T348" s="92"/>
      <c r="U348" s="38"/>
      <c r="V348" s="38"/>
      <c r="W348" s="38"/>
      <c r="X348" s="38"/>
      <c r="Y348" s="38"/>
      <c r="Z348" s="38"/>
      <c r="AA348" s="38"/>
      <c r="AB348" s="38"/>
      <c r="AC348" s="38"/>
      <c r="AD348" s="38"/>
      <c r="AE348" s="38"/>
      <c r="AT348" s="17" t="s">
        <v>170</v>
      </c>
      <c r="AU348" s="17" t="s">
        <v>82</v>
      </c>
    </row>
    <row r="349" s="2" customFormat="1">
      <c r="A349" s="38"/>
      <c r="B349" s="39"/>
      <c r="C349" s="40"/>
      <c r="D349" s="256" t="s">
        <v>172</v>
      </c>
      <c r="E349" s="40"/>
      <c r="F349" s="260" t="s">
        <v>992</v>
      </c>
      <c r="G349" s="40"/>
      <c r="H349" s="40"/>
      <c r="I349" s="154"/>
      <c r="J349" s="40"/>
      <c r="K349" s="40"/>
      <c r="L349" s="44"/>
      <c r="M349" s="258"/>
      <c r="N349" s="259"/>
      <c r="O349" s="91"/>
      <c r="P349" s="91"/>
      <c r="Q349" s="91"/>
      <c r="R349" s="91"/>
      <c r="S349" s="91"/>
      <c r="T349" s="92"/>
      <c r="U349" s="38"/>
      <c r="V349" s="38"/>
      <c r="W349" s="38"/>
      <c r="X349" s="38"/>
      <c r="Y349" s="38"/>
      <c r="Z349" s="38"/>
      <c r="AA349" s="38"/>
      <c r="AB349" s="38"/>
      <c r="AC349" s="38"/>
      <c r="AD349" s="38"/>
      <c r="AE349" s="38"/>
      <c r="AT349" s="17" t="s">
        <v>172</v>
      </c>
      <c r="AU349" s="17" t="s">
        <v>82</v>
      </c>
    </row>
    <row r="350" s="14" customFormat="1">
      <c r="A350" s="14"/>
      <c r="B350" s="271"/>
      <c r="C350" s="272"/>
      <c r="D350" s="256" t="s">
        <v>174</v>
      </c>
      <c r="E350" s="273" t="s">
        <v>1</v>
      </c>
      <c r="F350" s="274" t="s">
        <v>993</v>
      </c>
      <c r="G350" s="272"/>
      <c r="H350" s="275">
        <v>44.844999999999999</v>
      </c>
      <c r="I350" s="276"/>
      <c r="J350" s="272"/>
      <c r="K350" s="272"/>
      <c r="L350" s="277"/>
      <c r="M350" s="278"/>
      <c r="N350" s="279"/>
      <c r="O350" s="279"/>
      <c r="P350" s="279"/>
      <c r="Q350" s="279"/>
      <c r="R350" s="279"/>
      <c r="S350" s="279"/>
      <c r="T350" s="280"/>
      <c r="U350" s="14"/>
      <c r="V350" s="14"/>
      <c r="W350" s="14"/>
      <c r="X350" s="14"/>
      <c r="Y350" s="14"/>
      <c r="Z350" s="14"/>
      <c r="AA350" s="14"/>
      <c r="AB350" s="14"/>
      <c r="AC350" s="14"/>
      <c r="AD350" s="14"/>
      <c r="AE350" s="14"/>
      <c r="AT350" s="281" t="s">
        <v>174</v>
      </c>
      <c r="AU350" s="281" t="s">
        <v>82</v>
      </c>
      <c r="AV350" s="14" t="s">
        <v>82</v>
      </c>
      <c r="AW350" s="14" t="s">
        <v>30</v>
      </c>
      <c r="AX350" s="14" t="s">
        <v>80</v>
      </c>
      <c r="AY350" s="281" t="s">
        <v>161</v>
      </c>
    </row>
    <row r="351" s="2" customFormat="1" ht="24" customHeight="1">
      <c r="A351" s="38"/>
      <c r="B351" s="39"/>
      <c r="C351" s="243" t="s">
        <v>486</v>
      </c>
      <c r="D351" s="243" t="s">
        <v>163</v>
      </c>
      <c r="E351" s="244" t="s">
        <v>440</v>
      </c>
      <c r="F351" s="245" t="s">
        <v>441</v>
      </c>
      <c r="G351" s="246" t="s">
        <v>166</v>
      </c>
      <c r="H351" s="247">
        <v>33.128</v>
      </c>
      <c r="I351" s="248"/>
      <c r="J351" s="249">
        <f>ROUND(I351*H351,2)</f>
        <v>0</v>
      </c>
      <c r="K351" s="245" t="s">
        <v>167</v>
      </c>
      <c r="L351" s="44"/>
      <c r="M351" s="250" t="s">
        <v>1</v>
      </c>
      <c r="N351" s="251" t="s">
        <v>38</v>
      </c>
      <c r="O351" s="91"/>
      <c r="P351" s="252">
        <f>O351*H351</f>
        <v>0</v>
      </c>
      <c r="Q351" s="252">
        <v>1.031199</v>
      </c>
      <c r="R351" s="252">
        <f>Q351*H351</f>
        <v>34.161560471999998</v>
      </c>
      <c r="S351" s="252">
        <v>0</v>
      </c>
      <c r="T351" s="253">
        <f>S351*H351</f>
        <v>0</v>
      </c>
      <c r="U351" s="38"/>
      <c r="V351" s="38"/>
      <c r="W351" s="38"/>
      <c r="X351" s="38"/>
      <c r="Y351" s="38"/>
      <c r="Z351" s="38"/>
      <c r="AA351" s="38"/>
      <c r="AB351" s="38"/>
      <c r="AC351" s="38"/>
      <c r="AD351" s="38"/>
      <c r="AE351" s="38"/>
      <c r="AR351" s="254" t="s">
        <v>168</v>
      </c>
      <c r="AT351" s="254" t="s">
        <v>163</v>
      </c>
      <c r="AU351" s="254" t="s">
        <v>82</v>
      </c>
      <c r="AY351" s="17" t="s">
        <v>161</v>
      </c>
      <c r="BE351" s="255">
        <f>IF(N351="základní",J351,0)</f>
        <v>0</v>
      </c>
      <c r="BF351" s="255">
        <f>IF(N351="snížená",J351,0)</f>
        <v>0</v>
      </c>
      <c r="BG351" s="255">
        <f>IF(N351="zákl. přenesená",J351,0)</f>
        <v>0</v>
      </c>
      <c r="BH351" s="255">
        <f>IF(N351="sníž. přenesená",J351,0)</f>
        <v>0</v>
      </c>
      <c r="BI351" s="255">
        <f>IF(N351="nulová",J351,0)</f>
        <v>0</v>
      </c>
      <c r="BJ351" s="17" t="s">
        <v>80</v>
      </c>
      <c r="BK351" s="255">
        <f>ROUND(I351*H351,2)</f>
        <v>0</v>
      </c>
      <c r="BL351" s="17" t="s">
        <v>168</v>
      </c>
      <c r="BM351" s="254" t="s">
        <v>994</v>
      </c>
    </row>
    <row r="352" s="2" customFormat="1">
      <c r="A352" s="38"/>
      <c r="B352" s="39"/>
      <c r="C352" s="40"/>
      <c r="D352" s="256" t="s">
        <v>170</v>
      </c>
      <c r="E352" s="40"/>
      <c r="F352" s="257" t="s">
        <v>443</v>
      </c>
      <c r="G352" s="40"/>
      <c r="H352" s="40"/>
      <c r="I352" s="154"/>
      <c r="J352" s="40"/>
      <c r="K352" s="40"/>
      <c r="L352" s="44"/>
      <c r="M352" s="258"/>
      <c r="N352" s="259"/>
      <c r="O352" s="91"/>
      <c r="P352" s="91"/>
      <c r="Q352" s="91"/>
      <c r="R352" s="91"/>
      <c r="S352" s="91"/>
      <c r="T352" s="92"/>
      <c r="U352" s="38"/>
      <c r="V352" s="38"/>
      <c r="W352" s="38"/>
      <c r="X352" s="38"/>
      <c r="Y352" s="38"/>
      <c r="Z352" s="38"/>
      <c r="AA352" s="38"/>
      <c r="AB352" s="38"/>
      <c r="AC352" s="38"/>
      <c r="AD352" s="38"/>
      <c r="AE352" s="38"/>
      <c r="AT352" s="17" t="s">
        <v>170</v>
      </c>
      <c r="AU352" s="17" t="s">
        <v>82</v>
      </c>
    </row>
    <row r="353" s="2" customFormat="1">
      <c r="A353" s="38"/>
      <c r="B353" s="39"/>
      <c r="C353" s="40"/>
      <c r="D353" s="256" t="s">
        <v>172</v>
      </c>
      <c r="E353" s="40"/>
      <c r="F353" s="260" t="s">
        <v>444</v>
      </c>
      <c r="G353" s="40"/>
      <c r="H353" s="40"/>
      <c r="I353" s="154"/>
      <c r="J353" s="40"/>
      <c r="K353" s="40"/>
      <c r="L353" s="44"/>
      <c r="M353" s="258"/>
      <c r="N353" s="259"/>
      <c r="O353" s="91"/>
      <c r="P353" s="91"/>
      <c r="Q353" s="91"/>
      <c r="R353" s="91"/>
      <c r="S353" s="91"/>
      <c r="T353" s="92"/>
      <c r="U353" s="38"/>
      <c r="V353" s="38"/>
      <c r="W353" s="38"/>
      <c r="X353" s="38"/>
      <c r="Y353" s="38"/>
      <c r="Z353" s="38"/>
      <c r="AA353" s="38"/>
      <c r="AB353" s="38"/>
      <c r="AC353" s="38"/>
      <c r="AD353" s="38"/>
      <c r="AE353" s="38"/>
      <c r="AT353" s="17" t="s">
        <v>172</v>
      </c>
      <c r="AU353" s="17" t="s">
        <v>82</v>
      </c>
    </row>
    <row r="354" s="14" customFormat="1">
      <c r="A354" s="14"/>
      <c r="B354" s="271"/>
      <c r="C354" s="272"/>
      <c r="D354" s="256" t="s">
        <v>174</v>
      </c>
      <c r="E354" s="273" t="s">
        <v>1</v>
      </c>
      <c r="F354" s="274" t="s">
        <v>995</v>
      </c>
      <c r="G354" s="272"/>
      <c r="H354" s="275">
        <v>33.128</v>
      </c>
      <c r="I354" s="276"/>
      <c r="J354" s="272"/>
      <c r="K354" s="272"/>
      <c r="L354" s="277"/>
      <c r="M354" s="278"/>
      <c r="N354" s="279"/>
      <c r="O354" s="279"/>
      <c r="P354" s="279"/>
      <c r="Q354" s="279"/>
      <c r="R354" s="279"/>
      <c r="S354" s="279"/>
      <c r="T354" s="280"/>
      <c r="U354" s="14"/>
      <c r="V354" s="14"/>
      <c r="W354" s="14"/>
      <c r="X354" s="14"/>
      <c r="Y354" s="14"/>
      <c r="Z354" s="14"/>
      <c r="AA354" s="14"/>
      <c r="AB354" s="14"/>
      <c r="AC354" s="14"/>
      <c r="AD354" s="14"/>
      <c r="AE354" s="14"/>
      <c r="AT354" s="281" t="s">
        <v>174</v>
      </c>
      <c r="AU354" s="281" t="s">
        <v>82</v>
      </c>
      <c r="AV354" s="14" t="s">
        <v>82</v>
      </c>
      <c r="AW354" s="14" t="s">
        <v>30</v>
      </c>
      <c r="AX354" s="14" t="s">
        <v>73</v>
      </c>
      <c r="AY354" s="281" t="s">
        <v>161</v>
      </c>
    </row>
    <row r="355" s="15" customFormat="1">
      <c r="A355" s="15"/>
      <c r="B355" s="282"/>
      <c r="C355" s="283"/>
      <c r="D355" s="256" t="s">
        <v>174</v>
      </c>
      <c r="E355" s="284" t="s">
        <v>1</v>
      </c>
      <c r="F355" s="285" t="s">
        <v>180</v>
      </c>
      <c r="G355" s="283"/>
      <c r="H355" s="286">
        <v>33.128</v>
      </c>
      <c r="I355" s="287"/>
      <c r="J355" s="283"/>
      <c r="K355" s="283"/>
      <c r="L355" s="288"/>
      <c r="M355" s="289"/>
      <c r="N355" s="290"/>
      <c r="O355" s="290"/>
      <c r="P355" s="290"/>
      <c r="Q355" s="290"/>
      <c r="R355" s="290"/>
      <c r="S355" s="290"/>
      <c r="T355" s="291"/>
      <c r="U355" s="15"/>
      <c r="V355" s="15"/>
      <c r="W355" s="15"/>
      <c r="X355" s="15"/>
      <c r="Y355" s="15"/>
      <c r="Z355" s="15"/>
      <c r="AA355" s="15"/>
      <c r="AB355" s="15"/>
      <c r="AC355" s="15"/>
      <c r="AD355" s="15"/>
      <c r="AE355" s="15"/>
      <c r="AT355" s="292" t="s">
        <v>174</v>
      </c>
      <c r="AU355" s="292" t="s">
        <v>82</v>
      </c>
      <c r="AV355" s="15" t="s">
        <v>168</v>
      </c>
      <c r="AW355" s="15" t="s">
        <v>30</v>
      </c>
      <c r="AX355" s="15" t="s">
        <v>80</v>
      </c>
      <c r="AY355" s="292" t="s">
        <v>161</v>
      </c>
    </row>
    <row r="356" s="2" customFormat="1" ht="24" customHeight="1">
      <c r="A356" s="38"/>
      <c r="B356" s="39"/>
      <c r="C356" s="243" t="s">
        <v>493</v>
      </c>
      <c r="D356" s="243" t="s">
        <v>163</v>
      </c>
      <c r="E356" s="244" t="s">
        <v>450</v>
      </c>
      <c r="F356" s="245" t="s">
        <v>451</v>
      </c>
      <c r="G356" s="246" t="s">
        <v>282</v>
      </c>
      <c r="H356" s="247">
        <v>0.191</v>
      </c>
      <c r="I356" s="248"/>
      <c r="J356" s="249">
        <f>ROUND(I356*H356,2)</f>
        <v>0</v>
      </c>
      <c r="K356" s="245" t="s">
        <v>167</v>
      </c>
      <c r="L356" s="44"/>
      <c r="M356" s="250" t="s">
        <v>1</v>
      </c>
      <c r="N356" s="251" t="s">
        <v>38</v>
      </c>
      <c r="O356" s="91"/>
      <c r="P356" s="252">
        <f>O356*H356</f>
        <v>0</v>
      </c>
      <c r="Q356" s="252">
        <v>1.0597380000000001</v>
      </c>
      <c r="R356" s="252">
        <f>Q356*H356</f>
        <v>0.20240995800000003</v>
      </c>
      <c r="S356" s="252">
        <v>0</v>
      </c>
      <c r="T356" s="253">
        <f>S356*H356</f>
        <v>0</v>
      </c>
      <c r="U356" s="38"/>
      <c r="V356" s="38"/>
      <c r="W356" s="38"/>
      <c r="X356" s="38"/>
      <c r="Y356" s="38"/>
      <c r="Z356" s="38"/>
      <c r="AA356" s="38"/>
      <c r="AB356" s="38"/>
      <c r="AC356" s="38"/>
      <c r="AD356" s="38"/>
      <c r="AE356" s="38"/>
      <c r="AR356" s="254" t="s">
        <v>168</v>
      </c>
      <c r="AT356" s="254" t="s">
        <v>163</v>
      </c>
      <c r="AU356" s="254" t="s">
        <v>82</v>
      </c>
      <c r="AY356" s="17" t="s">
        <v>161</v>
      </c>
      <c r="BE356" s="255">
        <f>IF(N356="základní",J356,0)</f>
        <v>0</v>
      </c>
      <c r="BF356" s="255">
        <f>IF(N356="snížená",J356,0)</f>
        <v>0</v>
      </c>
      <c r="BG356" s="255">
        <f>IF(N356="zákl. přenesená",J356,0)</f>
        <v>0</v>
      </c>
      <c r="BH356" s="255">
        <f>IF(N356="sníž. přenesená",J356,0)</f>
        <v>0</v>
      </c>
      <c r="BI356" s="255">
        <f>IF(N356="nulová",J356,0)</f>
        <v>0</v>
      </c>
      <c r="BJ356" s="17" t="s">
        <v>80</v>
      </c>
      <c r="BK356" s="255">
        <f>ROUND(I356*H356,2)</f>
        <v>0</v>
      </c>
      <c r="BL356" s="17" t="s">
        <v>168</v>
      </c>
      <c r="BM356" s="254" t="s">
        <v>996</v>
      </c>
    </row>
    <row r="357" s="2" customFormat="1">
      <c r="A357" s="38"/>
      <c r="B357" s="39"/>
      <c r="C357" s="40"/>
      <c r="D357" s="256" t="s">
        <v>170</v>
      </c>
      <c r="E357" s="40"/>
      <c r="F357" s="257" t="s">
        <v>453</v>
      </c>
      <c r="G357" s="40"/>
      <c r="H357" s="40"/>
      <c r="I357" s="154"/>
      <c r="J357" s="40"/>
      <c r="K357" s="40"/>
      <c r="L357" s="44"/>
      <c r="M357" s="258"/>
      <c r="N357" s="259"/>
      <c r="O357" s="91"/>
      <c r="P357" s="91"/>
      <c r="Q357" s="91"/>
      <c r="R357" s="91"/>
      <c r="S357" s="91"/>
      <c r="T357" s="92"/>
      <c r="U357" s="38"/>
      <c r="V357" s="38"/>
      <c r="W357" s="38"/>
      <c r="X357" s="38"/>
      <c r="Y357" s="38"/>
      <c r="Z357" s="38"/>
      <c r="AA357" s="38"/>
      <c r="AB357" s="38"/>
      <c r="AC357" s="38"/>
      <c r="AD357" s="38"/>
      <c r="AE357" s="38"/>
      <c r="AT357" s="17" t="s">
        <v>170</v>
      </c>
      <c r="AU357" s="17" t="s">
        <v>82</v>
      </c>
    </row>
    <row r="358" s="2" customFormat="1">
      <c r="A358" s="38"/>
      <c r="B358" s="39"/>
      <c r="C358" s="40"/>
      <c r="D358" s="256" t="s">
        <v>172</v>
      </c>
      <c r="E358" s="40"/>
      <c r="F358" s="260" t="s">
        <v>454</v>
      </c>
      <c r="G358" s="40"/>
      <c r="H358" s="40"/>
      <c r="I358" s="154"/>
      <c r="J358" s="40"/>
      <c r="K358" s="40"/>
      <c r="L358" s="44"/>
      <c r="M358" s="258"/>
      <c r="N358" s="259"/>
      <c r="O358" s="91"/>
      <c r="P358" s="91"/>
      <c r="Q358" s="91"/>
      <c r="R358" s="91"/>
      <c r="S358" s="91"/>
      <c r="T358" s="92"/>
      <c r="U358" s="38"/>
      <c r="V358" s="38"/>
      <c r="W358" s="38"/>
      <c r="X358" s="38"/>
      <c r="Y358" s="38"/>
      <c r="Z358" s="38"/>
      <c r="AA358" s="38"/>
      <c r="AB358" s="38"/>
      <c r="AC358" s="38"/>
      <c r="AD358" s="38"/>
      <c r="AE358" s="38"/>
      <c r="AT358" s="17" t="s">
        <v>172</v>
      </c>
      <c r="AU358" s="17" t="s">
        <v>82</v>
      </c>
    </row>
    <row r="359" s="13" customFormat="1">
      <c r="A359" s="13"/>
      <c r="B359" s="261"/>
      <c r="C359" s="262"/>
      <c r="D359" s="256" t="s">
        <v>174</v>
      </c>
      <c r="E359" s="263" t="s">
        <v>1</v>
      </c>
      <c r="F359" s="264" t="s">
        <v>455</v>
      </c>
      <c r="G359" s="262"/>
      <c r="H359" s="263" t="s">
        <v>1</v>
      </c>
      <c r="I359" s="265"/>
      <c r="J359" s="262"/>
      <c r="K359" s="262"/>
      <c r="L359" s="266"/>
      <c r="M359" s="267"/>
      <c r="N359" s="268"/>
      <c r="O359" s="268"/>
      <c r="P359" s="268"/>
      <c r="Q359" s="268"/>
      <c r="R359" s="268"/>
      <c r="S359" s="268"/>
      <c r="T359" s="269"/>
      <c r="U359" s="13"/>
      <c r="V359" s="13"/>
      <c r="W359" s="13"/>
      <c r="X359" s="13"/>
      <c r="Y359" s="13"/>
      <c r="Z359" s="13"/>
      <c r="AA359" s="13"/>
      <c r="AB359" s="13"/>
      <c r="AC359" s="13"/>
      <c r="AD359" s="13"/>
      <c r="AE359" s="13"/>
      <c r="AT359" s="270" t="s">
        <v>174</v>
      </c>
      <c r="AU359" s="270" t="s">
        <v>82</v>
      </c>
      <c r="AV359" s="13" t="s">
        <v>80</v>
      </c>
      <c r="AW359" s="13" t="s">
        <v>30</v>
      </c>
      <c r="AX359" s="13" t="s">
        <v>73</v>
      </c>
      <c r="AY359" s="270" t="s">
        <v>161</v>
      </c>
    </row>
    <row r="360" s="14" customFormat="1">
      <c r="A360" s="14"/>
      <c r="B360" s="271"/>
      <c r="C360" s="272"/>
      <c r="D360" s="256" t="s">
        <v>174</v>
      </c>
      <c r="E360" s="273" t="s">
        <v>1</v>
      </c>
      <c r="F360" s="274" t="s">
        <v>997</v>
      </c>
      <c r="G360" s="272"/>
      <c r="H360" s="275">
        <v>0.191</v>
      </c>
      <c r="I360" s="276"/>
      <c r="J360" s="272"/>
      <c r="K360" s="272"/>
      <c r="L360" s="277"/>
      <c r="M360" s="278"/>
      <c r="N360" s="279"/>
      <c r="O360" s="279"/>
      <c r="P360" s="279"/>
      <c r="Q360" s="279"/>
      <c r="R360" s="279"/>
      <c r="S360" s="279"/>
      <c r="T360" s="280"/>
      <c r="U360" s="14"/>
      <c r="V360" s="14"/>
      <c r="W360" s="14"/>
      <c r="X360" s="14"/>
      <c r="Y360" s="14"/>
      <c r="Z360" s="14"/>
      <c r="AA360" s="14"/>
      <c r="AB360" s="14"/>
      <c r="AC360" s="14"/>
      <c r="AD360" s="14"/>
      <c r="AE360" s="14"/>
      <c r="AT360" s="281" t="s">
        <v>174</v>
      </c>
      <c r="AU360" s="281" t="s">
        <v>82</v>
      </c>
      <c r="AV360" s="14" t="s">
        <v>82</v>
      </c>
      <c r="AW360" s="14" t="s">
        <v>30</v>
      </c>
      <c r="AX360" s="14" t="s">
        <v>73</v>
      </c>
      <c r="AY360" s="281" t="s">
        <v>161</v>
      </c>
    </row>
    <row r="361" s="15" customFormat="1">
      <c r="A361" s="15"/>
      <c r="B361" s="282"/>
      <c r="C361" s="283"/>
      <c r="D361" s="256" t="s">
        <v>174</v>
      </c>
      <c r="E361" s="284" t="s">
        <v>1</v>
      </c>
      <c r="F361" s="285" t="s">
        <v>180</v>
      </c>
      <c r="G361" s="283"/>
      <c r="H361" s="286">
        <v>0.191</v>
      </c>
      <c r="I361" s="287"/>
      <c r="J361" s="283"/>
      <c r="K361" s="283"/>
      <c r="L361" s="288"/>
      <c r="M361" s="289"/>
      <c r="N361" s="290"/>
      <c r="O361" s="290"/>
      <c r="P361" s="290"/>
      <c r="Q361" s="290"/>
      <c r="R361" s="290"/>
      <c r="S361" s="290"/>
      <c r="T361" s="291"/>
      <c r="U361" s="15"/>
      <c r="V361" s="15"/>
      <c r="W361" s="15"/>
      <c r="X361" s="15"/>
      <c r="Y361" s="15"/>
      <c r="Z361" s="15"/>
      <c r="AA361" s="15"/>
      <c r="AB361" s="15"/>
      <c r="AC361" s="15"/>
      <c r="AD361" s="15"/>
      <c r="AE361" s="15"/>
      <c r="AT361" s="292" t="s">
        <v>174</v>
      </c>
      <c r="AU361" s="292" t="s">
        <v>82</v>
      </c>
      <c r="AV361" s="15" t="s">
        <v>168</v>
      </c>
      <c r="AW361" s="15" t="s">
        <v>30</v>
      </c>
      <c r="AX361" s="15" t="s">
        <v>80</v>
      </c>
      <c r="AY361" s="292" t="s">
        <v>161</v>
      </c>
    </row>
    <row r="362" s="12" customFormat="1" ht="22.8" customHeight="1">
      <c r="A362" s="12"/>
      <c r="B362" s="227"/>
      <c r="C362" s="228"/>
      <c r="D362" s="229" t="s">
        <v>72</v>
      </c>
      <c r="E362" s="241" t="s">
        <v>211</v>
      </c>
      <c r="F362" s="241" t="s">
        <v>457</v>
      </c>
      <c r="G362" s="228"/>
      <c r="H362" s="228"/>
      <c r="I362" s="231"/>
      <c r="J362" s="242">
        <f>BK362</f>
        <v>0</v>
      </c>
      <c r="K362" s="228"/>
      <c r="L362" s="233"/>
      <c r="M362" s="234"/>
      <c r="N362" s="235"/>
      <c r="O362" s="235"/>
      <c r="P362" s="236">
        <f>SUM(P363:P371)</f>
        <v>0</v>
      </c>
      <c r="Q362" s="235"/>
      <c r="R362" s="236">
        <f>SUM(R363:R371)</f>
        <v>1.2737725817000001</v>
      </c>
      <c r="S362" s="235"/>
      <c r="T362" s="237">
        <f>SUM(T363:T371)</f>
        <v>1.3950749999999998</v>
      </c>
      <c r="U362" s="12"/>
      <c r="V362" s="12"/>
      <c r="W362" s="12"/>
      <c r="X362" s="12"/>
      <c r="Y362" s="12"/>
      <c r="Z362" s="12"/>
      <c r="AA362" s="12"/>
      <c r="AB362" s="12"/>
      <c r="AC362" s="12"/>
      <c r="AD362" s="12"/>
      <c r="AE362" s="12"/>
      <c r="AR362" s="238" t="s">
        <v>80</v>
      </c>
      <c r="AT362" s="239" t="s">
        <v>72</v>
      </c>
      <c r="AU362" s="239" t="s">
        <v>80</v>
      </c>
      <c r="AY362" s="238" t="s">
        <v>161</v>
      </c>
      <c r="BK362" s="240">
        <f>SUM(BK363:BK371)</f>
        <v>0</v>
      </c>
    </row>
    <row r="363" s="2" customFormat="1" ht="24" customHeight="1">
      <c r="A363" s="38"/>
      <c r="B363" s="39"/>
      <c r="C363" s="243" t="s">
        <v>500</v>
      </c>
      <c r="D363" s="243" t="s">
        <v>163</v>
      </c>
      <c r="E363" s="244" t="s">
        <v>459</v>
      </c>
      <c r="F363" s="245" t="s">
        <v>460</v>
      </c>
      <c r="G363" s="246" t="s">
        <v>166</v>
      </c>
      <c r="H363" s="247">
        <v>18.600999999999999</v>
      </c>
      <c r="I363" s="248"/>
      <c r="J363" s="249">
        <f>ROUND(I363*H363,2)</f>
        <v>0</v>
      </c>
      <c r="K363" s="245" t="s">
        <v>167</v>
      </c>
      <c r="L363" s="44"/>
      <c r="M363" s="250" t="s">
        <v>1</v>
      </c>
      <c r="N363" s="251" t="s">
        <v>38</v>
      </c>
      <c r="O363" s="91"/>
      <c r="P363" s="252">
        <f>O363*H363</f>
        <v>0</v>
      </c>
      <c r="Q363" s="252">
        <v>0.066961699999999999</v>
      </c>
      <c r="R363" s="252">
        <f>Q363*H363</f>
        <v>1.2455545817</v>
      </c>
      <c r="S363" s="252">
        <v>0.074999999999999997</v>
      </c>
      <c r="T363" s="253">
        <f>S363*H363</f>
        <v>1.3950749999999998</v>
      </c>
      <c r="U363" s="38"/>
      <c r="V363" s="38"/>
      <c r="W363" s="38"/>
      <c r="X363" s="38"/>
      <c r="Y363" s="38"/>
      <c r="Z363" s="38"/>
      <c r="AA363" s="38"/>
      <c r="AB363" s="38"/>
      <c r="AC363" s="38"/>
      <c r="AD363" s="38"/>
      <c r="AE363" s="38"/>
      <c r="AR363" s="254" t="s">
        <v>168</v>
      </c>
      <c r="AT363" s="254" t="s">
        <v>163</v>
      </c>
      <c r="AU363" s="254" t="s">
        <v>82</v>
      </c>
      <c r="AY363" s="17" t="s">
        <v>161</v>
      </c>
      <c r="BE363" s="255">
        <f>IF(N363="základní",J363,0)</f>
        <v>0</v>
      </c>
      <c r="BF363" s="255">
        <f>IF(N363="snížená",J363,0)</f>
        <v>0</v>
      </c>
      <c r="BG363" s="255">
        <f>IF(N363="zákl. přenesená",J363,0)</f>
        <v>0</v>
      </c>
      <c r="BH363" s="255">
        <f>IF(N363="sníž. přenesená",J363,0)</f>
        <v>0</v>
      </c>
      <c r="BI363" s="255">
        <f>IF(N363="nulová",J363,0)</f>
        <v>0</v>
      </c>
      <c r="BJ363" s="17" t="s">
        <v>80</v>
      </c>
      <c r="BK363" s="255">
        <f>ROUND(I363*H363,2)</f>
        <v>0</v>
      </c>
      <c r="BL363" s="17" t="s">
        <v>168</v>
      </c>
      <c r="BM363" s="254" t="s">
        <v>998</v>
      </c>
    </row>
    <row r="364" s="2" customFormat="1">
      <c r="A364" s="38"/>
      <c r="B364" s="39"/>
      <c r="C364" s="40"/>
      <c r="D364" s="256" t="s">
        <v>170</v>
      </c>
      <c r="E364" s="40"/>
      <c r="F364" s="257" t="s">
        <v>462</v>
      </c>
      <c r="G364" s="40"/>
      <c r="H364" s="40"/>
      <c r="I364" s="154"/>
      <c r="J364" s="40"/>
      <c r="K364" s="40"/>
      <c r="L364" s="44"/>
      <c r="M364" s="258"/>
      <c r="N364" s="259"/>
      <c r="O364" s="91"/>
      <c r="P364" s="91"/>
      <c r="Q364" s="91"/>
      <c r="R364" s="91"/>
      <c r="S364" s="91"/>
      <c r="T364" s="92"/>
      <c r="U364" s="38"/>
      <c r="V364" s="38"/>
      <c r="W364" s="38"/>
      <c r="X364" s="38"/>
      <c r="Y364" s="38"/>
      <c r="Z364" s="38"/>
      <c r="AA364" s="38"/>
      <c r="AB364" s="38"/>
      <c r="AC364" s="38"/>
      <c r="AD364" s="38"/>
      <c r="AE364" s="38"/>
      <c r="AT364" s="17" t="s">
        <v>170</v>
      </c>
      <c r="AU364" s="17" t="s">
        <v>82</v>
      </c>
    </row>
    <row r="365" s="2" customFormat="1">
      <c r="A365" s="38"/>
      <c r="B365" s="39"/>
      <c r="C365" s="40"/>
      <c r="D365" s="256" t="s">
        <v>172</v>
      </c>
      <c r="E365" s="40"/>
      <c r="F365" s="260" t="s">
        <v>463</v>
      </c>
      <c r="G365" s="40"/>
      <c r="H365" s="40"/>
      <c r="I365" s="154"/>
      <c r="J365" s="40"/>
      <c r="K365" s="40"/>
      <c r="L365" s="44"/>
      <c r="M365" s="258"/>
      <c r="N365" s="259"/>
      <c r="O365" s="91"/>
      <c r="P365" s="91"/>
      <c r="Q365" s="91"/>
      <c r="R365" s="91"/>
      <c r="S365" s="91"/>
      <c r="T365" s="92"/>
      <c r="U365" s="38"/>
      <c r="V365" s="38"/>
      <c r="W365" s="38"/>
      <c r="X365" s="38"/>
      <c r="Y365" s="38"/>
      <c r="Z365" s="38"/>
      <c r="AA365" s="38"/>
      <c r="AB365" s="38"/>
      <c r="AC365" s="38"/>
      <c r="AD365" s="38"/>
      <c r="AE365" s="38"/>
      <c r="AT365" s="17" t="s">
        <v>172</v>
      </c>
      <c r="AU365" s="17" t="s">
        <v>82</v>
      </c>
    </row>
    <row r="366" s="2" customFormat="1">
      <c r="A366" s="38"/>
      <c r="B366" s="39"/>
      <c r="C366" s="40"/>
      <c r="D366" s="256" t="s">
        <v>195</v>
      </c>
      <c r="E366" s="40"/>
      <c r="F366" s="260" t="s">
        <v>464</v>
      </c>
      <c r="G366" s="40"/>
      <c r="H366" s="40"/>
      <c r="I366" s="154"/>
      <c r="J366" s="40"/>
      <c r="K366" s="40"/>
      <c r="L366" s="44"/>
      <c r="M366" s="258"/>
      <c r="N366" s="259"/>
      <c r="O366" s="91"/>
      <c r="P366" s="91"/>
      <c r="Q366" s="91"/>
      <c r="R366" s="91"/>
      <c r="S366" s="91"/>
      <c r="T366" s="92"/>
      <c r="U366" s="38"/>
      <c r="V366" s="38"/>
      <c r="W366" s="38"/>
      <c r="X366" s="38"/>
      <c r="Y366" s="38"/>
      <c r="Z366" s="38"/>
      <c r="AA366" s="38"/>
      <c r="AB366" s="38"/>
      <c r="AC366" s="38"/>
      <c r="AD366" s="38"/>
      <c r="AE366" s="38"/>
      <c r="AT366" s="17" t="s">
        <v>195</v>
      </c>
      <c r="AU366" s="17" t="s">
        <v>82</v>
      </c>
    </row>
    <row r="367" s="13" customFormat="1">
      <c r="A367" s="13"/>
      <c r="B367" s="261"/>
      <c r="C367" s="262"/>
      <c r="D367" s="256" t="s">
        <v>174</v>
      </c>
      <c r="E367" s="263" t="s">
        <v>1</v>
      </c>
      <c r="F367" s="264" t="s">
        <v>465</v>
      </c>
      <c r="G367" s="262"/>
      <c r="H367" s="263" t="s">
        <v>1</v>
      </c>
      <c r="I367" s="265"/>
      <c r="J367" s="262"/>
      <c r="K367" s="262"/>
      <c r="L367" s="266"/>
      <c r="M367" s="267"/>
      <c r="N367" s="268"/>
      <c r="O367" s="268"/>
      <c r="P367" s="268"/>
      <c r="Q367" s="268"/>
      <c r="R367" s="268"/>
      <c r="S367" s="268"/>
      <c r="T367" s="269"/>
      <c r="U367" s="13"/>
      <c r="V367" s="13"/>
      <c r="W367" s="13"/>
      <c r="X367" s="13"/>
      <c r="Y367" s="13"/>
      <c r="Z367" s="13"/>
      <c r="AA367" s="13"/>
      <c r="AB367" s="13"/>
      <c r="AC367" s="13"/>
      <c r="AD367" s="13"/>
      <c r="AE367" s="13"/>
      <c r="AT367" s="270" t="s">
        <v>174</v>
      </c>
      <c r="AU367" s="270" t="s">
        <v>82</v>
      </c>
      <c r="AV367" s="13" t="s">
        <v>80</v>
      </c>
      <c r="AW367" s="13" t="s">
        <v>30</v>
      </c>
      <c r="AX367" s="13" t="s">
        <v>73</v>
      </c>
      <c r="AY367" s="270" t="s">
        <v>161</v>
      </c>
    </row>
    <row r="368" s="14" customFormat="1">
      <c r="A368" s="14"/>
      <c r="B368" s="271"/>
      <c r="C368" s="272"/>
      <c r="D368" s="256" t="s">
        <v>174</v>
      </c>
      <c r="E368" s="273" t="s">
        <v>1</v>
      </c>
      <c r="F368" s="274" t="s">
        <v>999</v>
      </c>
      <c r="G368" s="272"/>
      <c r="H368" s="275">
        <v>18.600999999999999</v>
      </c>
      <c r="I368" s="276"/>
      <c r="J368" s="272"/>
      <c r="K368" s="272"/>
      <c r="L368" s="277"/>
      <c r="M368" s="278"/>
      <c r="N368" s="279"/>
      <c r="O368" s="279"/>
      <c r="P368" s="279"/>
      <c r="Q368" s="279"/>
      <c r="R368" s="279"/>
      <c r="S368" s="279"/>
      <c r="T368" s="280"/>
      <c r="U368" s="14"/>
      <c r="V368" s="14"/>
      <c r="W368" s="14"/>
      <c r="X368" s="14"/>
      <c r="Y368" s="14"/>
      <c r="Z368" s="14"/>
      <c r="AA368" s="14"/>
      <c r="AB368" s="14"/>
      <c r="AC368" s="14"/>
      <c r="AD368" s="14"/>
      <c r="AE368" s="14"/>
      <c r="AT368" s="281" t="s">
        <v>174</v>
      </c>
      <c r="AU368" s="281" t="s">
        <v>82</v>
      </c>
      <c r="AV368" s="14" t="s">
        <v>82</v>
      </c>
      <c r="AW368" s="14" t="s">
        <v>30</v>
      </c>
      <c r="AX368" s="14" t="s">
        <v>80</v>
      </c>
      <c r="AY368" s="281" t="s">
        <v>161</v>
      </c>
    </row>
    <row r="369" s="2" customFormat="1" ht="16.5" customHeight="1">
      <c r="A369" s="38"/>
      <c r="B369" s="39"/>
      <c r="C369" s="293" t="s">
        <v>507</v>
      </c>
      <c r="D369" s="293" t="s">
        <v>296</v>
      </c>
      <c r="E369" s="294" t="s">
        <v>468</v>
      </c>
      <c r="F369" s="295" t="s">
        <v>469</v>
      </c>
      <c r="G369" s="296" t="s">
        <v>317</v>
      </c>
      <c r="H369" s="297">
        <v>28.218</v>
      </c>
      <c r="I369" s="298"/>
      <c r="J369" s="299">
        <f>ROUND(I369*H369,2)</f>
        <v>0</v>
      </c>
      <c r="K369" s="295" t="s">
        <v>167</v>
      </c>
      <c r="L369" s="300"/>
      <c r="M369" s="301" t="s">
        <v>1</v>
      </c>
      <c r="N369" s="302" t="s">
        <v>38</v>
      </c>
      <c r="O369" s="91"/>
      <c r="P369" s="252">
        <f>O369*H369</f>
        <v>0</v>
      </c>
      <c r="Q369" s="252">
        <v>0.001</v>
      </c>
      <c r="R369" s="252">
        <f>Q369*H369</f>
        <v>0.028218</v>
      </c>
      <c r="S369" s="252">
        <v>0</v>
      </c>
      <c r="T369" s="253">
        <f>S369*H369</f>
        <v>0</v>
      </c>
      <c r="U369" s="38"/>
      <c r="V369" s="38"/>
      <c r="W369" s="38"/>
      <c r="X369" s="38"/>
      <c r="Y369" s="38"/>
      <c r="Z369" s="38"/>
      <c r="AA369" s="38"/>
      <c r="AB369" s="38"/>
      <c r="AC369" s="38"/>
      <c r="AD369" s="38"/>
      <c r="AE369" s="38"/>
      <c r="AR369" s="254" t="s">
        <v>227</v>
      </c>
      <c r="AT369" s="254" t="s">
        <v>296</v>
      </c>
      <c r="AU369" s="254" t="s">
        <v>82</v>
      </c>
      <c r="AY369" s="17" t="s">
        <v>161</v>
      </c>
      <c r="BE369" s="255">
        <f>IF(N369="základní",J369,0)</f>
        <v>0</v>
      </c>
      <c r="BF369" s="255">
        <f>IF(N369="snížená",J369,0)</f>
        <v>0</v>
      </c>
      <c r="BG369" s="255">
        <f>IF(N369="zákl. přenesená",J369,0)</f>
        <v>0</v>
      </c>
      <c r="BH369" s="255">
        <f>IF(N369="sníž. přenesená",J369,0)</f>
        <v>0</v>
      </c>
      <c r="BI369" s="255">
        <f>IF(N369="nulová",J369,0)</f>
        <v>0</v>
      </c>
      <c r="BJ369" s="17" t="s">
        <v>80</v>
      </c>
      <c r="BK369" s="255">
        <f>ROUND(I369*H369,2)</f>
        <v>0</v>
      </c>
      <c r="BL369" s="17" t="s">
        <v>168</v>
      </c>
      <c r="BM369" s="254" t="s">
        <v>1000</v>
      </c>
    </row>
    <row r="370" s="2" customFormat="1">
      <c r="A370" s="38"/>
      <c r="B370" s="39"/>
      <c r="C370" s="40"/>
      <c r="D370" s="256" t="s">
        <v>170</v>
      </c>
      <c r="E370" s="40"/>
      <c r="F370" s="257" t="s">
        <v>469</v>
      </c>
      <c r="G370" s="40"/>
      <c r="H370" s="40"/>
      <c r="I370" s="154"/>
      <c r="J370" s="40"/>
      <c r="K370" s="40"/>
      <c r="L370" s="44"/>
      <c r="M370" s="258"/>
      <c r="N370" s="259"/>
      <c r="O370" s="91"/>
      <c r="P370" s="91"/>
      <c r="Q370" s="91"/>
      <c r="R370" s="91"/>
      <c r="S370" s="91"/>
      <c r="T370" s="92"/>
      <c r="U370" s="38"/>
      <c r="V370" s="38"/>
      <c r="W370" s="38"/>
      <c r="X370" s="38"/>
      <c r="Y370" s="38"/>
      <c r="Z370" s="38"/>
      <c r="AA370" s="38"/>
      <c r="AB370" s="38"/>
      <c r="AC370" s="38"/>
      <c r="AD370" s="38"/>
      <c r="AE370" s="38"/>
      <c r="AT370" s="17" t="s">
        <v>170</v>
      </c>
      <c r="AU370" s="17" t="s">
        <v>82</v>
      </c>
    </row>
    <row r="371" s="14" customFormat="1">
      <c r="A371" s="14"/>
      <c r="B371" s="271"/>
      <c r="C371" s="272"/>
      <c r="D371" s="256" t="s">
        <v>174</v>
      </c>
      <c r="E371" s="273" t="s">
        <v>1</v>
      </c>
      <c r="F371" s="274" t="s">
        <v>1001</v>
      </c>
      <c r="G371" s="272"/>
      <c r="H371" s="275">
        <v>28.218</v>
      </c>
      <c r="I371" s="276"/>
      <c r="J371" s="272"/>
      <c r="K371" s="272"/>
      <c r="L371" s="277"/>
      <c r="M371" s="278"/>
      <c r="N371" s="279"/>
      <c r="O371" s="279"/>
      <c r="P371" s="279"/>
      <c r="Q371" s="279"/>
      <c r="R371" s="279"/>
      <c r="S371" s="279"/>
      <c r="T371" s="280"/>
      <c r="U371" s="14"/>
      <c r="V371" s="14"/>
      <c r="W371" s="14"/>
      <c r="X371" s="14"/>
      <c r="Y371" s="14"/>
      <c r="Z371" s="14"/>
      <c r="AA371" s="14"/>
      <c r="AB371" s="14"/>
      <c r="AC371" s="14"/>
      <c r="AD371" s="14"/>
      <c r="AE371" s="14"/>
      <c r="AT371" s="281" t="s">
        <v>174</v>
      </c>
      <c r="AU371" s="281" t="s">
        <v>82</v>
      </c>
      <c r="AV371" s="14" t="s">
        <v>82</v>
      </c>
      <c r="AW371" s="14" t="s">
        <v>30</v>
      </c>
      <c r="AX371" s="14" t="s">
        <v>80</v>
      </c>
      <c r="AY371" s="281" t="s">
        <v>161</v>
      </c>
    </row>
    <row r="372" s="12" customFormat="1" ht="22.8" customHeight="1">
      <c r="A372" s="12"/>
      <c r="B372" s="227"/>
      <c r="C372" s="228"/>
      <c r="D372" s="229" t="s">
        <v>72</v>
      </c>
      <c r="E372" s="241" t="s">
        <v>233</v>
      </c>
      <c r="F372" s="241" t="s">
        <v>472</v>
      </c>
      <c r="G372" s="228"/>
      <c r="H372" s="228"/>
      <c r="I372" s="231"/>
      <c r="J372" s="242">
        <f>BK372</f>
        <v>0</v>
      </c>
      <c r="K372" s="228"/>
      <c r="L372" s="233"/>
      <c r="M372" s="234"/>
      <c r="N372" s="235"/>
      <c r="O372" s="235"/>
      <c r="P372" s="236">
        <f>SUM(P373:P536)</f>
        <v>0</v>
      </c>
      <c r="Q372" s="235"/>
      <c r="R372" s="236">
        <f>SUM(R373:R536)</f>
        <v>13.271734422</v>
      </c>
      <c r="S372" s="235"/>
      <c r="T372" s="237">
        <f>SUM(T373:T536)</f>
        <v>52.141089000000001</v>
      </c>
      <c r="U372" s="12"/>
      <c r="V372" s="12"/>
      <c r="W372" s="12"/>
      <c r="X372" s="12"/>
      <c r="Y372" s="12"/>
      <c r="Z372" s="12"/>
      <c r="AA372" s="12"/>
      <c r="AB372" s="12"/>
      <c r="AC372" s="12"/>
      <c r="AD372" s="12"/>
      <c r="AE372" s="12"/>
      <c r="AR372" s="238" t="s">
        <v>80</v>
      </c>
      <c r="AT372" s="239" t="s">
        <v>72</v>
      </c>
      <c r="AU372" s="239" t="s">
        <v>80</v>
      </c>
      <c r="AY372" s="238" t="s">
        <v>161</v>
      </c>
      <c r="BK372" s="240">
        <f>SUM(BK373:BK536)</f>
        <v>0</v>
      </c>
    </row>
    <row r="373" s="2" customFormat="1" ht="16.5" customHeight="1">
      <c r="A373" s="38"/>
      <c r="B373" s="39"/>
      <c r="C373" s="243" t="s">
        <v>514</v>
      </c>
      <c r="D373" s="243" t="s">
        <v>163</v>
      </c>
      <c r="E373" s="244" t="s">
        <v>474</v>
      </c>
      <c r="F373" s="245" t="s">
        <v>475</v>
      </c>
      <c r="G373" s="246" t="s">
        <v>191</v>
      </c>
      <c r="H373" s="247">
        <v>16.920000000000002</v>
      </c>
      <c r="I373" s="248"/>
      <c r="J373" s="249">
        <f>ROUND(I373*H373,2)</f>
        <v>0</v>
      </c>
      <c r="K373" s="245" t="s">
        <v>167</v>
      </c>
      <c r="L373" s="44"/>
      <c r="M373" s="250" t="s">
        <v>1</v>
      </c>
      <c r="N373" s="251" t="s">
        <v>38</v>
      </c>
      <c r="O373" s="91"/>
      <c r="P373" s="252">
        <f>O373*H373</f>
        <v>0</v>
      </c>
      <c r="Q373" s="252">
        <v>0.00117</v>
      </c>
      <c r="R373" s="252">
        <f>Q373*H373</f>
        <v>0.019796400000000002</v>
      </c>
      <c r="S373" s="252">
        <v>0</v>
      </c>
      <c r="T373" s="253">
        <f>S373*H373</f>
        <v>0</v>
      </c>
      <c r="U373" s="38"/>
      <c r="V373" s="38"/>
      <c r="W373" s="38"/>
      <c r="X373" s="38"/>
      <c r="Y373" s="38"/>
      <c r="Z373" s="38"/>
      <c r="AA373" s="38"/>
      <c r="AB373" s="38"/>
      <c r="AC373" s="38"/>
      <c r="AD373" s="38"/>
      <c r="AE373" s="38"/>
      <c r="AR373" s="254" t="s">
        <v>168</v>
      </c>
      <c r="AT373" s="254" t="s">
        <v>163</v>
      </c>
      <c r="AU373" s="254" t="s">
        <v>82</v>
      </c>
      <c r="AY373" s="17" t="s">
        <v>161</v>
      </c>
      <c r="BE373" s="255">
        <f>IF(N373="základní",J373,0)</f>
        <v>0</v>
      </c>
      <c r="BF373" s="255">
        <f>IF(N373="snížená",J373,0)</f>
        <v>0</v>
      </c>
      <c r="BG373" s="255">
        <f>IF(N373="zákl. přenesená",J373,0)</f>
        <v>0</v>
      </c>
      <c r="BH373" s="255">
        <f>IF(N373="sníž. přenesená",J373,0)</f>
        <v>0</v>
      </c>
      <c r="BI373" s="255">
        <f>IF(N373="nulová",J373,0)</f>
        <v>0</v>
      </c>
      <c r="BJ373" s="17" t="s">
        <v>80</v>
      </c>
      <c r="BK373" s="255">
        <f>ROUND(I373*H373,2)</f>
        <v>0</v>
      </c>
      <c r="BL373" s="17" t="s">
        <v>168</v>
      </c>
      <c r="BM373" s="254" t="s">
        <v>1002</v>
      </c>
    </row>
    <row r="374" s="2" customFormat="1">
      <c r="A374" s="38"/>
      <c r="B374" s="39"/>
      <c r="C374" s="40"/>
      <c r="D374" s="256" t="s">
        <v>170</v>
      </c>
      <c r="E374" s="40"/>
      <c r="F374" s="257" t="s">
        <v>477</v>
      </c>
      <c r="G374" s="40"/>
      <c r="H374" s="40"/>
      <c r="I374" s="154"/>
      <c r="J374" s="40"/>
      <c r="K374" s="40"/>
      <c r="L374" s="44"/>
      <c r="M374" s="258"/>
      <c r="N374" s="259"/>
      <c r="O374" s="91"/>
      <c r="P374" s="91"/>
      <c r="Q374" s="91"/>
      <c r="R374" s="91"/>
      <c r="S374" s="91"/>
      <c r="T374" s="92"/>
      <c r="U374" s="38"/>
      <c r="V374" s="38"/>
      <c r="W374" s="38"/>
      <c r="X374" s="38"/>
      <c r="Y374" s="38"/>
      <c r="Z374" s="38"/>
      <c r="AA374" s="38"/>
      <c r="AB374" s="38"/>
      <c r="AC374" s="38"/>
      <c r="AD374" s="38"/>
      <c r="AE374" s="38"/>
      <c r="AT374" s="17" t="s">
        <v>170</v>
      </c>
      <c r="AU374" s="17" t="s">
        <v>82</v>
      </c>
    </row>
    <row r="375" s="2" customFormat="1">
      <c r="A375" s="38"/>
      <c r="B375" s="39"/>
      <c r="C375" s="40"/>
      <c r="D375" s="256" t="s">
        <v>172</v>
      </c>
      <c r="E375" s="40"/>
      <c r="F375" s="260" t="s">
        <v>478</v>
      </c>
      <c r="G375" s="40"/>
      <c r="H375" s="40"/>
      <c r="I375" s="154"/>
      <c r="J375" s="40"/>
      <c r="K375" s="40"/>
      <c r="L375" s="44"/>
      <c r="M375" s="258"/>
      <c r="N375" s="259"/>
      <c r="O375" s="91"/>
      <c r="P375" s="91"/>
      <c r="Q375" s="91"/>
      <c r="R375" s="91"/>
      <c r="S375" s="91"/>
      <c r="T375" s="92"/>
      <c r="U375" s="38"/>
      <c r="V375" s="38"/>
      <c r="W375" s="38"/>
      <c r="X375" s="38"/>
      <c r="Y375" s="38"/>
      <c r="Z375" s="38"/>
      <c r="AA375" s="38"/>
      <c r="AB375" s="38"/>
      <c r="AC375" s="38"/>
      <c r="AD375" s="38"/>
      <c r="AE375" s="38"/>
      <c r="AT375" s="17" t="s">
        <v>172</v>
      </c>
      <c r="AU375" s="17" t="s">
        <v>82</v>
      </c>
    </row>
    <row r="376" s="14" customFormat="1">
      <c r="A376" s="14"/>
      <c r="B376" s="271"/>
      <c r="C376" s="272"/>
      <c r="D376" s="256" t="s">
        <v>174</v>
      </c>
      <c r="E376" s="273" t="s">
        <v>1</v>
      </c>
      <c r="F376" s="274" t="s">
        <v>1003</v>
      </c>
      <c r="G376" s="272"/>
      <c r="H376" s="275">
        <v>16.920000000000002</v>
      </c>
      <c r="I376" s="276"/>
      <c r="J376" s="272"/>
      <c r="K376" s="272"/>
      <c r="L376" s="277"/>
      <c r="M376" s="278"/>
      <c r="N376" s="279"/>
      <c r="O376" s="279"/>
      <c r="P376" s="279"/>
      <c r="Q376" s="279"/>
      <c r="R376" s="279"/>
      <c r="S376" s="279"/>
      <c r="T376" s="280"/>
      <c r="U376" s="14"/>
      <c r="V376" s="14"/>
      <c r="W376" s="14"/>
      <c r="X376" s="14"/>
      <c r="Y376" s="14"/>
      <c r="Z376" s="14"/>
      <c r="AA376" s="14"/>
      <c r="AB376" s="14"/>
      <c r="AC376" s="14"/>
      <c r="AD376" s="14"/>
      <c r="AE376" s="14"/>
      <c r="AT376" s="281" t="s">
        <v>174</v>
      </c>
      <c r="AU376" s="281" t="s">
        <v>82</v>
      </c>
      <c r="AV376" s="14" t="s">
        <v>82</v>
      </c>
      <c r="AW376" s="14" t="s">
        <v>30</v>
      </c>
      <c r="AX376" s="14" t="s">
        <v>80</v>
      </c>
      <c r="AY376" s="281" t="s">
        <v>161</v>
      </c>
    </row>
    <row r="377" s="2" customFormat="1" ht="16.5" customHeight="1">
      <c r="A377" s="38"/>
      <c r="B377" s="39"/>
      <c r="C377" s="243" t="s">
        <v>521</v>
      </c>
      <c r="D377" s="243" t="s">
        <v>163</v>
      </c>
      <c r="E377" s="244" t="s">
        <v>481</v>
      </c>
      <c r="F377" s="245" t="s">
        <v>482</v>
      </c>
      <c r="G377" s="246" t="s">
        <v>191</v>
      </c>
      <c r="H377" s="247">
        <v>16.920000000000002</v>
      </c>
      <c r="I377" s="248"/>
      <c r="J377" s="249">
        <f>ROUND(I377*H377,2)</f>
        <v>0</v>
      </c>
      <c r="K377" s="245" t="s">
        <v>167</v>
      </c>
      <c r="L377" s="44"/>
      <c r="M377" s="250" t="s">
        <v>1</v>
      </c>
      <c r="N377" s="251" t="s">
        <v>38</v>
      </c>
      <c r="O377" s="91"/>
      <c r="P377" s="252">
        <f>O377*H377</f>
        <v>0</v>
      </c>
      <c r="Q377" s="252">
        <v>0.00066399999999999999</v>
      </c>
      <c r="R377" s="252">
        <f>Q377*H377</f>
        <v>0.011234880000000001</v>
      </c>
      <c r="S377" s="252">
        <v>0</v>
      </c>
      <c r="T377" s="253">
        <f>S377*H377</f>
        <v>0</v>
      </c>
      <c r="U377" s="38"/>
      <c r="V377" s="38"/>
      <c r="W377" s="38"/>
      <c r="X377" s="38"/>
      <c r="Y377" s="38"/>
      <c r="Z377" s="38"/>
      <c r="AA377" s="38"/>
      <c r="AB377" s="38"/>
      <c r="AC377" s="38"/>
      <c r="AD377" s="38"/>
      <c r="AE377" s="38"/>
      <c r="AR377" s="254" t="s">
        <v>168</v>
      </c>
      <c r="AT377" s="254" t="s">
        <v>163</v>
      </c>
      <c r="AU377" s="254" t="s">
        <v>82</v>
      </c>
      <c r="AY377" s="17" t="s">
        <v>161</v>
      </c>
      <c r="BE377" s="255">
        <f>IF(N377="základní",J377,0)</f>
        <v>0</v>
      </c>
      <c r="BF377" s="255">
        <f>IF(N377="snížená",J377,0)</f>
        <v>0</v>
      </c>
      <c r="BG377" s="255">
        <f>IF(N377="zákl. přenesená",J377,0)</f>
        <v>0</v>
      </c>
      <c r="BH377" s="255">
        <f>IF(N377="sníž. přenesená",J377,0)</f>
        <v>0</v>
      </c>
      <c r="BI377" s="255">
        <f>IF(N377="nulová",J377,0)</f>
        <v>0</v>
      </c>
      <c r="BJ377" s="17" t="s">
        <v>80</v>
      </c>
      <c r="BK377" s="255">
        <f>ROUND(I377*H377,2)</f>
        <v>0</v>
      </c>
      <c r="BL377" s="17" t="s">
        <v>168</v>
      </c>
      <c r="BM377" s="254" t="s">
        <v>1004</v>
      </c>
    </row>
    <row r="378" s="2" customFormat="1">
      <c r="A378" s="38"/>
      <c r="B378" s="39"/>
      <c r="C378" s="40"/>
      <c r="D378" s="256" t="s">
        <v>170</v>
      </c>
      <c r="E378" s="40"/>
      <c r="F378" s="257" t="s">
        <v>484</v>
      </c>
      <c r="G378" s="40"/>
      <c r="H378" s="40"/>
      <c r="I378" s="154"/>
      <c r="J378" s="40"/>
      <c r="K378" s="40"/>
      <c r="L378" s="44"/>
      <c r="M378" s="258"/>
      <c r="N378" s="259"/>
      <c r="O378" s="91"/>
      <c r="P378" s="91"/>
      <c r="Q378" s="91"/>
      <c r="R378" s="91"/>
      <c r="S378" s="91"/>
      <c r="T378" s="92"/>
      <c r="U378" s="38"/>
      <c r="V378" s="38"/>
      <c r="W378" s="38"/>
      <c r="X378" s="38"/>
      <c r="Y378" s="38"/>
      <c r="Z378" s="38"/>
      <c r="AA378" s="38"/>
      <c r="AB378" s="38"/>
      <c r="AC378" s="38"/>
      <c r="AD378" s="38"/>
      <c r="AE378" s="38"/>
      <c r="AT378" s="17" t="s">
        <v>170</v>
      </c>
      <c r="AU378" s="17" t="s">
        <v>82</v>
      </c>
    </row>
    <row r="379" s="2" customFormat="1">
      <c r="A379" s="38"/>
      <c r="B379" s="39"/>
      <c r="C379" s="40"/>
      <c r="D379" s="256" t="s">
        <v>172</v>
      </c>
      <c r="E379" s="40"/>
      <c r="F379" s="260" t="s">
        <v>478</v>
      </c>
      <c r="G379" s="40"/>
      <c r="H379" s="40"/>
      <c r="I379" s="154"/>
      <c r="J379" s="40"/>
      <c r="K379" s="40"/>
      <c r="L379" s="44"/>
      <c r="M379" s="258"/>
      <c r="N379" s="259"/>
      <c r="O379" s="91"/>
      <c r="P379" s="91"/>
      <c r="Q379" s="91"/>
      <c r="R379" s="91"/>
      <c r="S379" s="91"/>
      <c r="T379" s="92"/>
      <c r="U379" s="38"/>
      <c r="V379" s="38"/>
      <c r="W379" s="38"/>
      <c r="X379" s="38"/>
      <c r="Y379" s="38"/>
      <c r="Z379" s="38"/>
      <c r="AA379" s="38"/>
      <c r="AB379" s="38"/>
      <c r="AC379" s="38"/>
      <c r="AD379" s="38"/>
      <c r="AE379" s="38"/>
      <c r="AT379" s="17" t="s">
        <v>172</v>
      </c>
      <c r="AU379" s="17" t="s">
        <v>82</v>
      </c>
    </row>
    <row r="380" s="2" customFormat="1">
      <c r="A380" s="38"/>
      <c r="B380" s="39"/>
      <c r="C380" s="40"/>
      <c r="D380" s="256" t="s">
        <v>195</v>
      </c>
      <c r="E380" s="40"/>
      <c r="F380" s="260" t="s">
        <v>485</v>
      </c>
      <c r="G380" s="40"/>
      <c r="H380" s="40"/>
      <c r="I380" s="154"/>
      <c r="J380" s="40"/>
      <c r="K380" s="40"/>
      <c r="L380" s="44"/>
      <c r="M380" s="258"/>
      <c r="N380" s="259"/>
      <c r="O380" s="91"/>
      <c r="P380" s="91"/>
      <c r="Q380" s="91"/>
      <c r="R380" s="91"/>
      <c r="S380" s="91"/>
      <c r="T380" s="92"/>
      <c r="U380" s="38"/>
      <c r="V380" s="38"/>
      <c r="W380" s="38"/>
      <c r="X380" s="38"/>
      <c r="Y380" s="38"/>
      <c r="Z380" s="38"/>
      <c r="AA380" s="38"/>
      <c r="AB380" s="38"/>
      <c r="AC380" s="38"/>
      <c r="AD380" s="38"/>
      <c r="AE380" s="38"/>
      <c r="AT380" s="17" t="s">
        <v>195</v>
      </c>
      <c r="AU380" s="17" t="s">
        <v>82</v>
      </c>
    </row>
    <row r="381" s="14" customFormat="1">
      <c r="A381" s="14"/>
      <c r="B381" s="271"/>
      <c r="C381" s="272"/>
      <c r="D381" s="256" t="s">
        <v>174</v>
      </c>
      <c r="E381" s="273" t="s">
        <v>1</v>
      </c>
      <c r="F381" s="274" t="s">
        <v>1003</v>
      </c>
      <c r="G381" s="272"/>
      <c r="H381" s="275">
        <v>16.920000000000002</v>
      </c>
      <c r="I381" s="276"/>
      <c r="J381" s="272"/>
      <c r="K381" s="272"/>
      <c r="L381" s="277"/>
      <c r="M381" s="278"/>
      <c r="N381" s="279"/>
      <c r="O381" s="279"/>
      <c r="P381" s="279"/>
      <c r="Q381" s="279"/>
      <c r="R381" s="279"/>
      <c r="S381" s="279"/>
      <c r="T381" s="280"/>
      <c r="U381" s="14"/>
      <c r="V381" s="14"/>
      <c r="W381" s="14"/>
      <c r="X381" s="14"/>
      <c r="Y381" s="14"/>
      <c r="Z381" s="14"/>
      <c r="AA381" s="14"/>
      <c r="AB381" s="14"/>
      <c r="AC381" s="14"/>
      <c r="AD381" s="14"/>
      <c r="AE381" s="14"/>
      <c r="AT381" s="281" t="s">
        <v>174</v>
      </c>
      <c r="AU381" s="281" t="s">
        <v>82</v>
      </c>
      <c r="AV381" s="14" t="s">
        <v>82</v>
      </c>
      <c r="AW381" s="14" t="s">
        <v>30</v>
      </c>
      <c r="AX381" s="14" t="s">
        <v>80</v>
      </c>
      <c r="AY381" s="281" t="s">
        <v>161</v>
      </c>
    </row>
    <row r="382" s="2" customFormat="1" ht="24" customHeight="1">
      <c r="A382" s="38"/>
      <c r="B382" s="39"/>
      <c r="C382" s="293" t="s">
        <v>528</v>
      </c>
      <c r="D382" s="293" t="s">
        <v>296</v>
      </c>
      <c r="E382" s="294" t="s">
        <v>501</v>
      </c>
      <c r="F382" s="295" t="s">
        <v>502</v>
      </c>
      <c r="G382" s="296" t="s">
        <v>282</v>
      </c>
      <c r="H382" s="297">
        <v>0.126</v>
      </c>
      <c r="I382" s="298"/>
      <c r="J382" s="299">
        <f>ROUND(I382*H382,2)</f>
        <v>0</v>
      </c>
      <c r="K382" s="295" t="s">
        <v>167</v>
      </c>
      <c r="L382" s="300"/>
      <c r="M382" s="301" t="s">
        <v>1</v>
      </c>
      <c r="N382" s="302" t="s">
        <v>38</v>
      </c>
      <c r="O382" s="91"/>
      <c r="P382" s="252">
        <f>O382*H382</f>
        <v>0</v>
      </c>
      <c r="Q382" s="252">
        <v>1</v>
      </c>
      <c r="R382" s="252">
        <f>Q382*H382</f>
        <v>0.126</v>
      </c>
      <c r="S382" s="252">
        <v>0</v>
      </c>
      <c r="T382" s="253">
        <f>S382*H382</f>
        <v>0</v>
      </c>
      <c r="U382" s="38"/>
      <c r="V382" s="38"/>
      <c r="W382" s="38"/>
      <c r="X382" s="38"/>
      <c r="Y382" s="38"/>
      <c r="Z382" s="38"/>
      <c r="AA382" s="38"/>
      <c r="AB382" s="38"/>
      <c r="AC382" s="38"/>
      <c r="AD382" s="38"/>
      <c r="AE382" s="38"/>
      <c r="AR382" s="254" t="s">
        <v>227</v>
      </c>
      <c r="AT382" s="254" t="s">
        <v>296</v>
      </c>
      <c r="AU382" s="254" t="s">
        <v>82</v>
      </c>
      <c r="AY382" s="17" t="s">
        <v>161</v>
      </c>
      <c r="BE382" s="255">
        <f>IF(N382="základní",J382,0)</f>
        <v>0</v>
      </c>
      <c r="BF382" s="255">
        <f>IF(N382="snížená",J382,0)</f>
        <v>0</v>
      </c>
      <c r="BG382" s="255">
        <f>IF(N382="zákl. přenesená",J382,0)</f>
        <v>0</v>
      </c>
      <c r="BH382" s="255">
        <f>IF(N382="sníž. přenesená",J382,0)</f>
        <v>0</v>
      </c>
      <c r="BI382" s="255">
        <f>IF(N382="nulová",J382,0)</f>
        <v>0</v>
      </c>
      <c r="BJ382" s="17" t="s">
        <v>80</v>
      </c>
      <c r="BK382" s="255">
        <f>ROUND(I382*H382,2)</f>
        <v>0</v>
      </c>
      <c r="BL382" s="17" t="s">
        <v>168</v>
      </c>
      <c r="BM382" s="254" t="s">
        <v>1005</v>
      </c>
    </row>
    <row r="383" s="2" customFormat="1">
      <c r="A383" s="38"/>
      <c r="B383" s="39"/>
      <c r="C383" s="40"/>
      <c r="D383" s="256" t="s">
        <v>170</v>
      </c>
      <c r="E383" s="40"/>
      <c r="F383" s="257" t="s">
        <v>502</v>
      </c>
      <c r="G383" s="40"/>
      <c r="H383" s="40"/>
      <c r="I383" s="154"/>
      <c r="J383" s="40"/>
      <c r="K383" s="40"/>
      <c r="L383" s="44"/>
      <c r="M383" s="258"/>
      <c r="N383" s="259"/>
      <c r="O383" s="91"/>
      <c r="P383" s="91"/>
      <c r="Q383" s="91"/>
      <c r="R383" s="91"/>
      <c r="S383" s="91"/>
      <c r="T383" s="92"/>
      <c r="U383" s="38"/>
      <c r="V383" s="38"/>
      <c r="W383" s="38"/>
      <c r="X383" s="38"/>
      <c r="Y383" s="38"/>
      <c r="Z383" s="38"/>
      <c r="AA383" s="38"/>
      <c r="AB383" s="38"/>
      <c r="AC383" s="38"/>
      <c r="AD383" s="38"/>
      <c r="AE383" s="38"/>
      <c r="AT383" s="17" t="s">
        <v>170</v>
      </c>
      <c r="AU383" s="17" t="s">
        <v>82</v>
      </c>
    </row>
    <row r="384" s="2" customFormat="1">
      <c r="A384" s="38"/>
      <c r="B384" s="39"/>
      <c r="C384" s="40"/>
      <c r="D384" s="256" t="s">
        <v>195</v>
      </c>
      <c r="E384" s="40"/>
      <c r="F384" s="260" t="s">
        <v>504</v>
      </c>
      <c r="G384" s="40"/>
      <c r="H384" s="40"/>
      <c r="I384" s="154"/>
      <c r="J384" s="40"/>
      <c r="K384" s="40"/>
      <c r="L384" s="44"/>
      <c r="M384" s="258"/>
      <c r="N384" s="259"/>
      <c r="O384" s="91"/>
      <c r="P384" s="91"/>
      <c r="Q384" s="91"/>
      <c r="R384" s="91"/>
      <c r="S384" s="91"/>
      <c r="T384" s="92"/>
      <c r="U384" s="38"/>
      <c r="V384" s="38"/>
      <c r="W384" s="38"/>
      <c r="X384" s="38"/>
      <c r="Y384" s="38"/>
      <c r="Z384" s="38"/>
      <c r="AA384" s="38"/>
      <c r="AB384" s="38"/>
      <c r="AC384" s="38"/>
      <c r="AD384" s="38"/>
      <c r="AE384" s="38"/>
      <c r="AT384" s="17" t="s">
        <v>195</v>
      </c>
      <c r="AU384" s="17" t="s">
        <v>82</v>
      </c>
    </row>
    <row r="385" s="14" customFormat="1">
      <c r="A385" s="14"/>
      <c r="B385" s="271"/>
      <c r="C385" s="272"/>
      <c r="D385" s="256" t="s">
        <v>174</v>
      </c>
      <c r="E385" s="273" t="s">
        <v>1</v>
      </c>
      <c r="F385" s="274" t="s">
        <v>1006</v>
      </c>
      <c r="G385" s="272"/>
      <c r="H385" s="275">
        <v>0.126</v>
      </c>
      <c r="I385" s="276"/>
      <c r="J385" s="272"/>
      <c r="K385" s="272"/>
      <c r="L385" s="277"/>
      <c r="M385" s="278"/>
      <c r="N385" s="279"/>
      <c r="O385" s="279"/>
      <c r="P385" s="279"/>
      <c r="Q385" s="279"/>
      <c r="R385" s="279"/>
      <c r="S385" s="279"/>
      <c r="T385" s="280"/>
      <c r="U385" s="14"/>
      <c r="V385" s="14"/>
      <c r="W385" s="14"/>
      <c r="X385" s="14"/>
      <c r="Y385" s="14"/>
      <c r="Z385" s="14"/>
      <c r="AA385" s="14"/>
      <c r="AB385" s="14"/>
      <c r="AC385" s="14"/>
      <c r="AD385" s="14"/>
      <c r="AE385" s="14"/>
      <c r="AT385" s="281" t="s">
        <v>174</v>
      </c>
      <c r="AU385" s="281" t="s">
        <v>82</v>
      </c>
      <c r="AV385" s="14" t="s">
        <v>82</v>
      </c>
      <c r="AW385" s="14" t="s">
        <v>30</v>
      </c>
      <c r="AX385" s="14" t="s">
        <v>80</v>
      </c>
      <c r="AY385" s="281" t="s">
        <v>161</v>
      </c>
    </row>
    <row r="386" s="2" customFormat="1" ht="24" customHeight="1">
      <c r="A386" s="38"/>
      <c r="B386" s="39"/>
      <c r="C386" s="293" t="s">
        <v>536</v>
      </c>
      <c r="D386" s="293" t="s">
        <v>296</v>
      </c>
      <c r="E386" s="294" t="s">
        <v>487</v>
      </c>
      <c r="F386" s="295" t="s">
        <v>488</v>
      </c>
      <c r="G386" s="296" t="s">
        <v>282</v>
      </c>
      <c r="H386" s="297">
        <v>0.42499999999999999</v>
      </c>
      <c r="I386" s="298"/>
      <c r="J386" s="299">
        <f>ROUND(I386*H386,2)</f>
        <v>0</v>
      </c>
      <c r="K386" s="295" t="s">
        <v>167</v>
      </c>
      <c r="L386" s="300"/>
      <c r="M386" s="301" t="s">
        <v>1</v>
      </c>
      <c r="N386" s="302" t="s">
        <v>38</v>
      </c>
      <c r="O386" s="91"/>
      <c r="P386" s="252">
        <f>O386*H386</f>
        <v>0</v>
      </c>
      <c r="Q386" s="252">
        <v>1</v>
      </c>
      <c r="R386" s="252">
        <f>Q386*H386</f>
        <v>0.42499999999999999</v>
      </c>
      <c r="S386" s="252">
        <v>0</v>
      </c>
      <c r="T386" s="253">
        <f>S386*H386</f>
        <v>0</v>
      </c>
      <c r="U386" s="38"/>
      <c r="V386" s="38"/>
      <c r="W386" s="38"/>
      <c r="X386" s="38"/>
      <c r="Y386" s="38"/>
      <c r="Z386" s="38"/>
      <c r="AA386" s="38"/>
      <c r="AB386" s="38"/>
      <c r="AC386" s="38"/>
      <c r="AD386" s="38"/>
      <c r="AE386" s="38"/>
      <c r="AR386" s="254" t="s">
        <v>227</v>
      </c>
      <c r="AT386" s="254" t="s">
        <v>296</v>
      </c>
      <c r="AU386" s="254" t="s">
        <v>82</v>
      </c>
      <c r="AY386" s="17" t="s">
        <v>161</v>
      </c>
      <c r="BE386" s="255">
        <f>IF(N386="základní",J386,0)</f>
        <v>0</v>
      </c>
      <c r="BF386" s="255">
        <f>IF(N386="snížená",J386,0)</f>
        <v>0</v>
      </c>
      <c r="BG386" s="255">
        <f>IF(N386="zákl. přenesená",J386,0)</f>
        <v>0</v>
      </c>
      <c r="BH386" s="255">
        <f>IF(N386="sníž. přenesená",J386,0)</f>
        <v>0</v>
      </c>
      <c r="BI386" s="255">
        <f>IF(N386="nulová",J386,0)</f>
        <v>0</v>
      </c>
      <c r="BJ386" s="17" t="s">
        <v>80</v>
      </c>
      <c r="BK386" s="255">
        <f>ROUND(I386*H386,2)</f>
        <v>0</v>
      </c>
      <c r="BL386" s="17" t="s">
        <v>168</v>
      </c>
      <c r="BM386" s="254" t="s">
        <v>1007</v>
      </c>
    </row>
    <row r="387" s="2" customFormat="1">
      <c r="A387" s="38"/>
      <c r="B387" s="39"/>
      <c r="C387" s="40"/>
      <c r="D387" s="256" t="s">
        <v>170</v>
      </c>
      <c r="E387" s="40"/>
      <c r="F387" s="257" t="s">
        <v>488</v>
      </c>
      <c r="G387" s="40"/>
      <c r="H387" s="40"/>
      <c r="I387" s="154"/>
      <c r="J387" s="40"/>
      <c r="K387" s="40"/>
      <c r="L387" s="44"/>
      <c r="M387" s="258"/>
      <c r="N387" s="259"/>
      <c r="O387" s="91"/>
      <c r="P387" s="91"/>
      <c r="Q387" s="91"/>
      <c r="R387" s="91"/>
      <c r="S387" s="91"/>
      <c r="T387" s="92"/>
      <c r="U387" s="38"/>
      <c r="V387" s="38"/>
      <c r="W387" s="38"/>
      <c r="X387" s="38"/>
      <c r="Y387" s="38"/>
      <c r="Z387" s="38"/>
      <c r="AA387" s="38"/>
      <c r="AB387" s="38"/>
      <c r="AC387" s="38"/>
      <c r="AD387" s="38"/>
      <c r="AE387" s="38"/>
      <c r="AT387" s="17" t="s">
        <v>170</v>
      </c>
      <c r="AU387" s="17" t="s">
        <v>82</v>
      </c>
    </row>
    <row r="388" s="2" customFormat="1">
      <c r="A388" s="38"/>
      <c r="B388" s="39"/>
      <c r="C388" s="40"/>
      <c r="D388" s="256" t="s">
        <v>195</v>
      </c>
      <c r="E388" s="40"/>
      <c r="F388" s="260" t="s">
        <v>490</v>
      </c>
      <c r="G388" s="40"/>
      <c r="H388" s="40"/>
      <c r="I388" s="154"/>
      <c r="J388" s="40"/>
      <c r="K388" s="40"/>
      <c r="L388" s="44"/>
      <c r="M388" s="258"/>
      <c r="N388" s="259"/>
      <c r="O388" s="91"/>
      <c r="P388" s="91"/>
      <c r="Q388" s="91"/>
      <c r="R388" s="91"/>
      <c r="S388" s="91"/>
      <c r="T388" s="92"/>
      <c r="U388" s="38"/>
      <c r="V388" s="38"/>
      <c r="W388" s="38"/>
      <c r="X388" s="38"/>
      <c r="Y388" s="38"/>
      <c r="Z388" s="38"/>
      <c r="AA388" s="38"/>
      <c r="AB388" s="38"/>
      <c r="AC388" s="38"/>
      <c r="AD388" s="38"/>
      <c r="AE388" s="38"/>
      <c r="AT388" s="17" t="s">
        <v>195</v>
      </c>
      <c r="AU388" s="17" t="s">
        <v>82</v>
      </c>
    </row>
    <row r="389" s="14" customFormat="1">
      <c r="A389" s="14"/>
      <c r="B389" s="271"/>
      <c r="C389" s="272"/>
      <c r="D389" s="256" t="s">
        <v>174</v>
      </c>
      <c r="E389" s="273" t="s">
        <v>1</v>
      </c>
      <c r="F389" s="274" t="s">
        <v>1008</v>
      </c>
      <c r="G389" s="272"/>
      <c r="H389" s="275">
        <v>0.42499999999999999</v>
      </c>
      <c r="I389" s="276"/>
      <c r="J389" s="272"/>
      <c r="K389" s="272"/>
      <c r="L389" s="277"/>
      <c r="M389" s="278"/>
      <c r="N389" s="279"/>
      <c r="O389" s="279"/>
      <c r="P389" s="279"/>
      <c r="Q389" s="279"/>
      <c r="R389" s="279"/>
      <c r="S389" s="279"/>
      <c r="T389" s="280"/>
      <c r="U389" s="14"/>
      <c r="V389" s="14"/>
      <c r="W389" s="14"/>
      <c r="X389" s="14"/>
      <c r="Y389" s="14"/>
      <c r="Z389" s="14"/>
      <c r="AA389" s="14"/>
      <c r="AB389" s="14"/>
      <c r="AC389" s="14"/>
      <c r="AD389" s="14"/>
      <c r="AE389" s="14"/>
      <c r="AT389" s="281" t="s">
        <v>174</v>
      </c>
      <c r="AU389" s="281" t="s">
        <v>82</v>
      </c>
      <c r="AV389" s="14" t="s">
        <v>82</v>
      </c>
      <c r="AW389" s="14" t="s">
        <v>30</v>
      </c>
      <c r="AX389" s="14" t="s">
        <v>80</v>
      </c>
      <c r="AY389" s="281" t="s">
        <v>161</v>
      </c>
    </row>
    <row r="390" s="2" customFormat="1" ht="16.5" customHeight="1">
      <c r="A390" s="38"/>
      <c r="B390" s="39"/>
      <c r="C390" s="293" t="s">
        <v>542</v>
      </c>
      <c r="D390" s="293" t="s">
        <v>296</v>
      </c>
      <c r="E390" s="294" t="s">
        <v>494</v>
      </c>
      <c r="F390" s="295" t="s">
        <v>495</v>
      </c>
      <c r="G390" s="296" t="s">
        <v>282</v>
      </c>
      <c r="H390" s="297">
        <v>0.059999999999999998</v>
      </c>
      <c r="I390" s="298"/>
      <c r="J390" s="299">
        <f>ROUND(I390*H390,2)</f>
        <v>0</v>
      </c>
      <c r="K390" s="295" t="s">
        <v>1</v>
      </c>
      <c r="L390" s="300"/>
      <c r="M390" s="301" t="s">
        <v>1</v>
      </c>
      <c r="N390" s="302" t="s">
        <v>38</v>
      </c>
      <c r="O390" s="91"/>
      <c r="P390" s="252">
        <f>O390*H390</f>
        <v>0</v>
      </c>
      <c r="Q390" s="252">
        <v>1</v>
      </c>
      <c r="R390" s="252">
        <f>Q390*H390</f>
        <v>0.059999999999999998</v>
      </c>
      <c r="S390" s="252">
        <v>0</v>
      </c>
      <c r="T390" s="253">
        <f>S390*H390</f>
        <v>0</v>
      </c>
      <c r="U390" s="38"/>
      <c r="V390" s="38"/>
      <c r="W390" s="38"/>
      <c r="X390" s="38"/>
      <c r="Y390" s="38"/>
      <c r="Z390" s="38"/>
      <c r="AA390" s="38"/>
      <c r="AB390" s="38"/>
      <c r="AC390" s="38"/>
      <c r="AD390" s="38"/>
      <c r="AE390" s="38"/>
      <c r="AR390" s="254" t="s">
        <v>227</v>
      </c>
      <c r="AT390" s="254" t="s">
        <v>296</v>
      </c>
      <c r="AU390" s="254" t="s">
        <v>82</v>
      </c>
      <c r="AY390" s="17" t="s">
        <v>161</v>
      </c>
      <c r="BE390" s="255">
        <f>IF(N390="základní",J390,0)</f>
        <v>0</v>
      </c>
      <c r="BF390" s="255">
        <f>IF(N390="snížená",J390,0)</f>
        <v>0</v>
      </c>
      <c r="BG390" s="255">
        <f>IF(N390="zákl. přenesená",J390,0)</f>
        <v>0</v>
      </c>
      <c r="BH390" s="255">
        <f>IF(N390="sníž. přenesená",J390,0)</f>
        <v>0</v>
      </c>
      <c r="BI390" s="255">
        <f>IF(N390="nulová",J390,0)</f>
        <v>0</v>
      </c>
      <c r="BJ390" s="17" t="s">
        <v>80</v>
      </c>
      <c r="BK390" s="255">
        <f>ROUND(I390*H390,2)</f>
        <v>0</v>
      </c>
      <c r="BL390" s="17" t="s">
        <v>168</v>
      </c>
      <c r="BM390" s="254" t="s">
        <v>1009</v>
      </c>
    </row>
    <row r="391" s="2" customFormat="1">
      <c r="A391" s="38"/>
      <c r="B391" s="39"/>
      <c r="C391" s="40"/>
      <c r="D391" s="256" t="s">
        <v>170</v>
      </c>
      <c r="E391" s="40"/>
      <c r="F391" s="257" t="s">
        <v>497</v>
      </c>
      <c r="G391" s="40"/>
      <c r="H391" s="40"/>
      <c r="I391" s="154"/>
      <c r="J391" s="40"/>
      <c r="K391" s="40"/>
      <c r="L391" s="44"/>
      <c r="M391" s="258"/>
      <c r="N391" s="259"/>
      <c r="O391" s="91"/>
      <c r="P391" s="91"/>
      <c r="Q391" s="91"/>
      <c r="R391" s="91"/>
      <c r="S391" s="91"/>
      <c r="T391" s="92"/>
      <c r="U391" s="38"/>
      <c r="V391" s="38"/>
      <c r="W391" s="38"/>
      <c r="X391" s="38"/>
      <c r="Y391" s="38"/>
      <c r="Z391" s="38"/>
      <c r="AA391" s="38"/>
      <c r="AB391" s="38"/>
      <c r="AC391" s="38"/>
      <c r="AD391" s="38"/>
      <c r="AE391" s="38"/>
      <c r="AT391" s="17" t="s">
        <v>170</v>
      </c>
      <c r="AU391" s="17" t="s">
        <v>82</v>
      </c>
    </row>
    <row r="392" s="14" customFormat="1">
      <c r="A392" s="14"/>
      <c r="B392" s="271"/>
      <c r="C392" s="272"/>
      <c r="D392" s="256" t="s">
        <v>174</v>
      </c>
      <c r="E392" s="273" t="s">
        <v>1</v>
      </c>
      <c r="F392" s="274" t="s">
        <v>1010</v>
      </c>
      <c r="G392" s="272"/>
      <c r="H392" s="275">
        <v>0.059999999999999998</v>
      </c>
      <c r="I392" s="276"/>
      <c r="J392" s="272"/>
      <c r="K392" s="272"/>
      <c r="L392" s="277"/>
      <c r="M392" s="278"/>
      <c r="N392" s="279"/>
      <c r="O392" s="279"/>
      <c r="P392" s="279"/>
      <c r="Q392" s="279"/>
      <c r="R392" s="279"/>
      <c r="S392" s="279"/>
      <c r="T392" s="280"/>
      <c r="U392" s="14"/>
      <c r="V392" s="14"/>
      <c r="W392" s="14"/>
      <c r="X392" s="14"/>
      <c r="Y392" s="14"/>
      <c r="Z392" s="14"/>
      <c r="AA392" s="14"/>
      <c r="AB392" s="14"/>
      <c r="AC392" s="14"/>
      <c r="AD392" s="14"/>
      <c r="AE392" s="14"/>
      <c r="AT392" s="281" t="s">
        <v>174</v>
      </c>
      <c r="AU392" s="281" t="s">
        <v>82</v>
      </c>
      <c r="AV392" s="14" t="s">
        <v>82</v>
      </c>
      <c r="AW392" s="14" t="s">
        <v>30</v>
      </c>
      <c r="AX392" s="14" t="s">
        <v>80</v>
      </c>
      <c r="AY392" s="281" t="s">
        <v>161</v>
      </c>
    </row>
    <row r="393" s="2" customFormat="1" ht="24" customHeight="1">
      <c r="A393" s="38"/>
      <c r="B393" s="39"/>
      <c r="C393" s="243" t="s">
        <v>548</v>
      </c>
      <c r="D393" s="243" t="s">
        <v>163</v>
      </c>
      <c r="E393" s="244" t="s">
        <v>515</v>
      </c>
      <c r="F393" s="245" t="s">
        <v>516</v>
      </c>
      <c r="G393" s="246" t="s">
        <v>517</v>
      </c>
      <c r="H393" s="247">
        <v>2</v>
      </c>
      <c r="I393" s="248"/>
      <c r="J393" s="249">
        <f>ROUND(I393*H393,2)</f>
        <v>0</v>
      </c>
      <c r="K393" s="245" t="s">
        <v>167</v>
      </c>
      <c r="L393" s="44"/>
      <c r="M393" s="250" t="s">
        <v>1</v>
      </c>
      <c r="N393" s="251" t="s">
        <v>38</v>
      </c>
      <c r="O393" s="91"/>
      <c r="P393" s="252">
        <f>O393*H393</f>
        <v>0</v>
      </c>
      <c r="Q393" s="252">
        <v>0.0064850000000000003</v>
      </c>
      <c r="R393" s="252">
        <f>Q393*H393</f>
        <v>0.012970000000000001</v>
      </c>
      <c r="S393" s="252">
        <v>0</v>
      </c>
      <c r="T393" s="253">
        <f>S393*H393</f>
        <v>0</v>
      </c>
      <c r="U393" s="38"/>
      <c r="V393" s="38"/>
      <c r="W393" s="38"/>
      <c r="X393" s="38"/>
      <c r="Y393" s="38"/>
      <c r="Z393" s="38"/>
      <c r="AA393" s="38"/>
      <c r="AB393" s="38"/>
      <c r="AC393" s="38"/>
      <c r="AD393" s="38"/>
      <c r="AE393" s="38"/>
      <c r="AR393" s="254" t="s">
        <v>168</v>
      </c>
      <c r="AT393" s="254" t="s">
        <v>163</v>
      </c>
      <c r="AU393" s="254" t="s">
        <v>82</v>
      </c>
      <c r="AY393" s="17" t="s">
        <v>161</v>
      </c>
      <c r="BE393" s="255">
        <f>IF(N393="základní",J393,0)</f>
        <v>0</v>
      </c>
      <c r="BF393" s="255">
        <f>IF(N393="snížená",J393,0)</f>
        <v>0</v>
      </c>
      <c r="BG393" s="255">
        <f>IF(N393="zákl. přenesená",J393,0)</f>
        <v>0</v>
      </c>
      <c r="BH393" s="255">
        <f>IF(N393="sníž. přenesená",J393,0)</f>
        <v>0</v>
      </c>
      <c r="BI393" s="255">
        <f>IF(N393="nulová",J393,0)</f>
        <v>0</v>
      </c>
      <c r="BJ393" s="17" t="s">
        <v>80</v>
      </c>
      <c r="BK393" s="255">
        <f>ROUND(I393*H393,2)</f>
        <v>0</v>
      </c>
      <c r="BL393" s="17" t="s">
        <v>168</v>
      </c>
      <c r="BM393" s="254" t="s">
        <v>1011</v>
      </c>
    </row>
    <row r="394" s="2" customFormat="1">
      <c r="A394" s="38"/>
      <c r="B394" s="39"/>
      <c r="C394" s="40"/>
      <c r="D394" s="256" t="s">
        <v>170</v>
      </c>
      <c r="E394" s="40"/>
      <c r="F394" s="257" t="s">
        <v>519</v>
      </c>
      <c r="G394" s="40"/>
      <c r="H394" s="40"/>
      <c r="I394" s="154"/>
      <c r="J394" s="40"/>
      <c r="K394" s="40"/>
      <c r="L394" s="44"/>
      <c r="M394" s="258"/>
      <c r="N394" s="259"/>
      <c r="O394" s="91"/>
      <c r="P394" s="91"/>
      <c r="Q394" s="91"/>
      <c r="R394" s="91"/>
      <c r="S394" s="91"/>
      <c r="T394" s="92"/>
      <c r="U394" s="38"/>
      <c r="V394" s="38"/>
      <c r="W394" s="38"/>
      <c r="X394" s="38"/>
      <c r="Y394" s="38"/>
      <c r="Z394" s="38"/>
      <c r="AA394" s="38"/>
      <c r="AB394" s="38"/>
      <c r="AC394" s="38"/>
      <c r="AD394" s="38"/>
      <c r="AE394" s="38"/>
      <c r="AT394" s="17" t="s">
        <v>170</v>
      </c>
      <c r="AU394" s="17" t="s">
        <v>82</v>
      </c>
    </row>
    <row r="395" s="2" customFormat="1">
      <c r="A395" s="38"/>
      <c r="B395" s="39"/>
      <c r="C395" s="40"/>
      <c r="D395" s="256" t="s">
        <v>195</v>
      </c>
      <c r="E395" s="40"/>
      <c r="F395" s="260" t="s">
        <v>520</v>
      </c>
      <c r="G395" s="40"/>
      <c r="H395" s="40"/>
      <c r="I395" s="154"/>
      <c r="J395" s="40"/>
      <c r="K395" s="40"/>
      <c r="L395" s="44"/>
      <c r="M395" s="258"/>
      <c r="N395" s="259"/>
      <c r="O395" s="91"/>
      <c r="P395" s="91"/>
      <c r="Q395" s="91"/>
      <c r="R395" s="91"/>
      <c r="S395" s="91"/>
      <c r="T395" s="92"/>
      <c r="U395" s="38"/>
      <c r="V395" s="38"/>
      <c r="W395" s="38"/>
      <c r="X395" s="38"/>
      <c r="Y395" s="38"/>
      <c r="Z395" s="38"/>
      <c r="AA395" s="38"/>
      <c r="AB395" s="38"/>
      <c r="AC395" s="38"/>
      <c r="AD395" s="38"/>
      <c r="AE395" s="38"/>
      <c r="AT395" s="17" t="s">
        <v>195</v>
      </c>
      <c r="AU395" s="17" t="s">
        <v>82</v>
      </c>
    </row>
    <row r="396" s="2" customFormat="1" ht="24" customHeight="1">
      <c r="A396" s="38"/>
      <c r="B396" s="39"/>
      <c r="C396" s="243" t="s">
        <v>555</v>
      </c>
      <c r="D396" s="243" t="s">
        <v>163</v>
      </c>
      <c r="E396" s="244" t="s">
        <v>522</v>
      </c>
      <c r="F396" s="245" t="s">
        <v>523</v>
      </c>
      <c r="G396" s="246" t="s">
        <v>166</v>
      </c>
      <c r="H396" s="247">
        <v>33.128</v>
      </c>
      <c r="I396" s="248"/>
      <c r="J396" s="249">
        <f>ROUND(I396*H396,2)</f>
        <v>0</v>
      </c>
      <c r="K396" s="245" t="s">
        <v>167</v>
      </c>
      <c r="L396" s="44"/>
      <c r="M396" s="250" t="s">
        <v>1</v>
      </c>
      <c r="N396" s="251" t="s">
        <v>38</v>
      </c>
      <c r="O396" s="91"/>
      <c r="P396" s="252">
        <f>O396*H396</f>
        <v>0</v>
      </c>
      <c r="Q396" s="252">
        <v>0</v>
      </c>
      <c r="R396" s="252">
        <f>Q396*H396</f>
        <v>0</v>
      </c>
      <c r="S396" s="252">
        <v>0.00050000000000000001</v>
      </c>
      <c r="T396" s="253">
        <f>S396*H396</f>
        <v>0.016563999999999999</v>
      </c>
      <c r="U396" s="38"/>
      <c r="V396" s="38"/>
      <c r="W396" s="38"/>
      <c r="X396" s="38"/>
      <c r="Y396" s="38"/>
      <c r="Z396" s="38"/>
      <c r="AA396" s="38"/>
      <c r="AB396" s="38"/>
      <c r="AC396" s="38"/>
      <c r="AD396" s="38"/>
      <c r="AE396" s="38"/>
      <c r="AR396" s="254" t="s">
        <v>168</v>
      </c>
      <c r="AT396" s="254" t="s">
        <v>163</v>
      </c>
      <c r="AU396" s="254" t="s">
        <v>82</v>
      </c>
      <c r="AY396" s="17" t="s">
        <v>161</v>
      </c>
      <c r="BE396" s="255">
        <f>IF(N396="základní",J396,0)</f>
        <v>0</v>
      </c>
      <c r="BF396" s="255">
        <f>IF(N396="snížená",J396,0)</f>
        <v>0</v>
      </c>
      <c r="BG396" s="255">
        <f>IF(N396="zákl. přenesená",J396,0)</f>
        <v>0</v>
      </c>
      <c r="BH396" s="255">
        <f>IF(N396="sníž. přenesená",J396,0)</f>
        <v>0</v>
      </c>
      <c r="BI396" s="255">
        <f>IF(N396="nulová",J396,0)</f>
        <v>0</v>
      </c>
      <c r="BJ396" s="17" t="s">
        <v>80</v>
      </c>
      <c r="BK396" s="255">
        <f>ROUND(I396*H396,2)</f>
        <v>0</v>
      </c>
      <c r="BL396" s="17" t="s">
        <v>168</v>
      </c>
      <c r="BM396" s="254" t="s">
        <v>1012</v>
      </c>
    </row>
    <row r="397" s="2" customFormat="1">
      <c r="A397" s="38"/>
      <c r="B397" s="39"/>
      <c r="C397" s="40"/>
      <c r="D397" s="256" t="s">
        <v>170</v>
      </c>
      <c r="E397" s="40"/>
      <c r="F397" s="257" t="s">
        <v>525</v>
      </c>
      <c r="G397" s="40"/>
      <c r="H397" s="40"/>
      <c r="I397" s="154"/>
      <c r="J397" s="40"/>
      <c r="K397" s="40"/>
      <c r="L397" s="44"/>
      <c r="M397" s="258"/>
      <c r="N397" s="259"/>
      <c r="O397" s="91"/>
      <c r="P397" s="91"/>
      <c r="Q397" s="91"/>
      <c r="R397" s="91"/>
      <c r="S397" s="91"/>
      <c r="T397" s="92"/>
      <c r="U397" s="38"/>
      <c r="V397" s="38"/>
      <c r="W397" s="38"/>
      <c r="X397" s="38"/>
      <c r="Y397" s="38"/>
      <c r="Z397" s="38"/>
      <c r="AA397" s="38"/>
      <c r="AB397" s="38"/>
      <c r="AC397" s="38"/>
      <c r="AD397" s="38"/>
      <c r="AE397" s="38"/>
      <c r="AT397" s="17" t="s">
        <v>170</v>
      </c>
      <c r="AU397" s="17" t="s">
        <v>82</v>
      </c>
    </row>
    <row r="398" s="13" customFormat="1">
      <c r="A398" s="13"/>
      <c r="B398" s="261"/>
      <c r="C398" s="262"/>
      <c r="D398" s="256" t="s">
        <v>174</v>
      </c>
      <c r="E398" s="263" t="s">
        <v>1</v>
      </c>
      <c r="F398" s="264" t="s">
        <v>1013</v>
      </c>
      <c r="G398" s="262"/>
      <c r="H398" s="263" t="s">
        <v>1</v>
      </c>
      <c r="I398" s="265"/>
      <c r="J398" s="262"/>
      <c r="K398" s="262"/>
      <c r="L398" s="266"/>
      <c r="M398" s="267"/>
      <c r="N398" s="268"/>
      <c r="O398" s="268"/>
      <c r="P398" s="268"/>
      <c r="Q398" s="268"/>
      <c r="R398" s="268"/>
      <c r="S398" s="268"/>
      <c r="T398" s="269"/>
      <c r="U398" s="13"/>
      <c r="V398" s="13"/>
      <c r="W398" s="13"/>
      <c r="X398" s="13"/>
      <c r="Y398" s="13"/>
      <c r="Z398" s="13"/>
      <c r="AA398" s="13"/>
      <c r="AB398" s="13"/>
      <c r="AC398" s="13"/>
      <c r="AD398" s="13"/>
      <c r="AE398" s="13"/>
      <c r="AT398" s="270" t="s">
        <v>174</v>
      </c>
      <c r="AU398" s="270" t="s">
        <v>82</v>
      </c>
      <c r="AV398" s="13" t="s">
        <v>80</v>
      </c>
      <c r="AW398" s="13" t="s">
        <v>30</v>
      </c>
      <c r="AX398" s="13" t="s">
        <v>73</v>
      </c>
      <c r="AY398" s="270" t="s">
        <v>161</v>
      </c>
    </row>
    <row r="399" s="13" customFormat="1">
      <c r="A399" s="13"/>
      <c r="B399" s="261"/>
      <c r="C399" s="262"/>
      <c r="D399" s="256" t="s">
        <v>174</v>
      </c>
      <c r="E399" s="263" t="s">
        <v>1</v>
      </c>
      <c r="F399" s="264" t="s">
        <v>175</v>
      </c>
      <c r="G399" s="262"/>
      <c r="H399" s="263" t="s">
        <v>1</v>
      </c>
      <c r="I399" s="265"/>
      <c r="J399" s="262"/>
      <c r="K399" s="262"/>
      <c r="L399" s="266"/>
      <c r="M399" s="267"/>
      <c r="N399" s="268"/>
      <c r="O399" s="268"/>
      <c r="P399" s="268"/>
      <c r="Q399" s="268"/>
      <c r="R399" s="268"/>
      <c r="S399" s="268"/>
      <c r="T399" s="269"/>
      <c r="U399" s="13"/>
      <c r="V399" s="13"/>
      <c r="W399" s="13"/>
      <c r="X399" s="13"/>
      <c r="Y399" s="13"/>
      <c r="Z399" s="13"/>
      <c r="AA399" s="13"/>
      <c r="AB399" s="13"/>
      <c r="AC399" s="13"/>
      <c r="AD399" s="13"/>
      <c r="AE399" s="13"/>
      <c r="AT399" s="270" t="s">
        <v>174</v>
      </c>
      <c r="AU399" s="270" t="s">
        <v>82</v>
      </c>
      <c r="AV399" s="13" t="s">
        <v>80</v>
      </c>
      <c r="AW399" s="13" t="s">
        <v>30</v>
      </c>
      <c r="AX399" s="13" t="s">
        <v>73</v>
      </c>
      <c r="AY399" s="270" t="s">
        <v>161</v>
      </c>
    </row>
    <row r="400" s="14" customFormat="1">
      <c r="A400" s="14"/>
      <c r="B400" s="271"/>
      <c r="C400" s="272"/>
      <c r="D400" s="256" t="s">
        <v>174</v>
      </c>
      <c r="E400" s="273" t="s">
        <v>1</v>
      </c>
      <c r="F400" s="274" t="s">
        <v>1014</v>
      </c>
      <c r="G400" s="272"/>
      <c r="H400" s="275">
        <v>33.128</v>
      </c>
      <c r="I400" s="276"/>
      <c r="J400" s="272"/>
      <c r="K400" s="272"/>
      <c r="L400" s="277"/>
      <c r="M400" s="278"/>
      <c r="N400" s="279"/>
      <c r="O400" s="279"/>
      <c r="P400" s="279"/>
      <c r="Q400" s="279"/>
      <c r="R400" s="279"/>
      <c r="S400" s="279"/>
      <c r="T400" s="280"/>
      <c r="U400" s="14"/>
      <c r="V400" s="14"/>
      <c r="W400" s="14"/>
      <c r="X400" s="14"/>
      <c r="Y400" s="14"/>
      <c r="Z400" s="14"/>
      <c r="AA400" s="14"/>
      <c r="AB400" s="14"/>
      <c r="AC400" s="14"/>
      <c r="AD400" s="14"/>
      <c r="AE400" s="14"/>
      <c r="AT400" s="281" t="s">
        <v>174</v>
      </c>
      <c r="AU400" s="281" t="s">
        <v>82</v>
      </c>
      <c r="AV400" s="14" t="s">
        <v>82</v>
      </c>
      <c r="AW400" s="14" t="s">
        <v>30</v>
      </c>
      <c r="AX400" s="14" t="s">
        <v>80</v>
      </c>
      <c r="AY400" s="281" t="s">
        <v>161</v>
      </c>
    </row>
    <row r="401" s="2" customFormat="1" ht="24" customHeight="1">
      <c r="A401" s="38"/>
      <c r="B401" s="39"/>
      <c r="C401" s="243" t="s">
        <v>561</v>
      </c>
      <c r="D401" s="243" t="s">
        <v>163</v>
      </c>
      <c r="E401" s="244" t="s">
        <v>529</v>
      </c>
      <c r="F401" s="245" t="s">
        <v>530</v>
      </c>
      <c r="G401" s="246" t="s">
        <v>166</v>
      </c>
      <c r="H401" s="247">
        <v>179.46000000000001</v>
      </c>
      <c r="I401" s="248"/>
      <c r="J401" s="249">
        <f>ROUND(I401*H401,2)</f>
        <v>0</v>
      </c>
      <c r="K401" s="245" t="s">
        <v>167</v>
      </c>
      <c r="L401" s="44"/>
      <c r="M401" s="250" t="s">
        <v>1</v>
      </c>
      <c r="N401" s="251" t="s">
        <v>38</v>
      </c>
      <c r="O401" s="91"/>
      <c r="P401" s="252">
        <f>O401*H401</f>
        <v>0</v>
      </c>
      <c r="Q401" s="252">
        <v>0</v>
      </c>
      <c r="R401" s="252">
        <f>Q401*H401</f>
        <v>0</v>
      </c>
      <c r="S401" s="252">
        <v>0</v>
      </c>
      <c r="T401" s="253">
        <f>S401*H401</f>
        <v>0</v>
      </c>
      <c r="U401" s="38"/>
      <c r="V401" s="38"/>
      <c r="W401" s="38"/>
      <c r="X401" s="38"/>
      <c r="Y401" s="38"/>
      <c r="Z401" s="38"/>
      <c r="AA401" s="38"/>
      <c r="AB401" s="38"/>
      <c r="AC401" s="38"/>
      <c r="AD401" s="38"/>
      <c r="AE401" s="38"/>
      <c r="AR401" s="254" t="s">
        <v>168</v>
      </c>
      <c r="AT401" s="254" t="s">
        <v>163</v>
      </c>
      <c r="AU401" s="254" t="s">
        <v>82</v>
      </c>
      <c r="AY401" s="17" t="s">
        <v>161</v>
      </c>
      <c r="BE401" s="255">
        <f>IF(N401="základní",J401,0)</f>
        <v>0</v>
      </c>
      <c r="BF401" s="255">
        <f>IF(N401="snížená",J401,0)</f>
        <v>0</v>
      </c>
      <c r="BG401" s="255">
        <f>IF(N401="zákl. přenesená",J401,0)</f>
        <v>0</v>
      </c>
      <c r="BH401" s="255">
        <f>IF(N401="sníž. přenesená",J401,0)</f>
        <v>0</v>
      </c>
      <c r="BI401" s="255">
        <f>IF(N401="nulová",J401,0)</f>
        <v>0</v>
      </c>
      <c r="BJ401" s="17" t="s">
        <v>80</v>
      </c>
      <c r="BK401" s="255">
        <f>ROUND(I401*H401,2)</f>
        <v>0</v>
      </c>
      <c r="BL401" s="17" t="s">
        <v>168</v>
      </c>
      <c r="BM401" s="254" t="s">
        <v>1015</v>
      </c>
    </row>
    <row r="402" s="2" customFormat="1">
      <c r="A402" s="38"/>
      <c r="B402" s="39"/>
      <c r="C402" s="40"/>
      <c r="D402" s="256" t="s">
        <v>170</v>
      </c>
      <c r="E402" s="40"/>
      <c r="F402" s="257" t="s">
        <v>532</v>
      </c>
      <c r="G402" s="40"/>
      <c r="H402" s="40"/>
      <c r="I402" s="154"/>
      <c r="J402" s="40"/>
      <c r="K402" s="40"/>
      <c r="L402" s="44"/>
      <c r="M402" s="258"/>
      <c r="N402" s="259"/>
      <c r="O402" s="91"/>
      <c r="P402" s="91"/>
      <c r="Q402" s="91"/>
      <c r="R402" s="91"/>
      <c r="S402" s="91"/>
      <c r="T402" s="92"/>
      <c r="U402" s="38"/>
      <c r="V402" s="38"/>
      <c r="W402" s="38"/>
      <c r="X402" s="38"/>
      <c r="Y402" s="38"/>
      <c r="Z402" s="38"/>
      <c r="AA402" s="38"/>
      <c r="AB402" s="38"/>
      <c r="AC402" s="38"/>
      <c r="AD402" s="38"/>
      <c r="AE402" s="38"/>
      <c r="AT402" s="17" t="s">
        <v>170</v>
      </c>
      <c r="AU402" s="17" t="s">
        <v>82</v>
      </c>
    </row>
    <row r="403" s="2" customFormat="1">
      <c r="A403" s="38"/>
      <c r="B403" s="39"/>
      <c r="C403" s="40"/>
      <c r="D403" s="256" t="s">
        <v>172</v>
      </c>
      <c r="E403" s="40"/>
      <c r="F403" s="260" t="s">
        <v>533</v>
      </c>
      <c r="G403" s="40"/>
      <c r="H403" s="40"/>
      <c r="I403" s="154"/>
      <c r="J403" s="40"/>
      <c r="K403" s="40"/>
      <c r="L403" s="44"/>
      <c r="M403" s="258"/>
      <c r="N403" s="259"/>
      <c r="O403" s="91"/>
      <c r="P403" s="91"/>
      <c r="Q403" s="91"/>
      <c r="R403" s="91"/>
      <c r="S403" s="91"/>
      <c r="T403" s="92"/>
      <c r="U403" s="38"/>
      <c r="V403" s="38"/>
      <c r="W403" s="38"/>
      <c r="X403" s="38"/>
      <c r="Y403" s="38"/>
      <c r="Z403" s="38"/>
      <c r="AA403" s="38"/>
      <c r="AB403" s="38"/>
      <c r="AC403" s="38"/>
      <c r="AD403" s="38"/>
      <c r="AE403" s="38"/>
      <c r="AT403" s="17" t="s">
        <v>172</v>
      </c>
      <c r="AU403" s="17" t="s">
        <v>82</v>
      </c>
    </row>
    <row r="404" s="14" customFormat="1">
      <c r="A404" s="14"/>
      <c r="B404" s="271"/>
      <c r="C404" s="272"/>
      <c r="D404" s="256" t="s">
        <v>174</v>
      </c>
      <c r="E404" s="273" t="s">
        <v>1</v>
      </c>
      <c r="F404" s="274" t="s">
        <v>1016</v>
      </c>
      <c r="G404" s="272"/>
      <c r="H404" s="275">
        <v>86.444000000000003</v>
      </c>
      <c r="I404" s="276"/>
      <c r="J404" s="272"/>
      <c r="K404" s="272"/>
      <c r="L404" s="277"/>
      <c r="M404" s="278"/>
      <c r="N404" s="279"/>
      <c r="O404" s="279"/>
      <c r="P404" s="279"/>
      <c r="Q404" s="279"/>
      <c r="R404" s="279"/>
      <c r="S404" s="279"/>
      <c r="T404" s="280"/>
      <c r="U404" s="14"/>
      <c r="V404" s="14"/>
      <c r="W404" s="14"/>
      <c r="X404" s="14"/>
      <c r="Y404" s="14"/>
      <c r="Z404" s="14"/>
      <c r="AA404" s="14"/>
      <c r="AB404" s="14"/>
      <c r="AC404" s="14"/>
      <c r="AD404" s="14"/>
      <c r="AE404" s="14"/>
      <c r="AT404" s="281" t="s">
        <v>174</v>
      </c>
      <c r="AU404" s="281" t="s">
        <v>82</v>
      </c>
      <c r="AV404" s="14" t="s">
        <v>82</v>
      </c>
      <c r="AW404" s="14" t="s">
        <v>30</v>
      </c>
      <c r="AX404" s="14" t="s">
        <v>73</v>
      </c>
      <c r="AY404" s="281" t="s">
        <v>161</v>
      </c>
    </row>
    <row r="405" s="14" customFormat="1">
      <c r="A405" s="14"/>
      <c r="B405" s="271"/>
      <c r="C405" s="272"/>
      <c r="D405" s="256" t="s">
        <v>174</v>
      </c>
      <c r="E405" s="273" t="s">
        <v>1</v>
      </c>
      <c r="F405" s="274" t="s">
        <v>1017</v>
      </c>
      <c r="G405" s="272"/>
      <c r="H405" s="275">
        <v>93.016000000000005</v>
      </c>
      <c r="I405" s="276"/>
      <c r="J405" s="272"/>
      <c r="K405" s="272"/>
      <c r="L405" s="277"/>
      <c r="M405" s="278"/>
      <c r="N405" s="279"/>
      <c r="O405" s="279"/>
      <c r="P405" s="279"/>
      <c r="Q405" s="279"/>
      <c r="R405" s="279"/>
      <c r="S405" s="279"/>
      <c r="T405" s="280"/>
      <c r="U405" s="14"/>
      <c r="V405" s="14"/>
      <c r="W405" s="14"/>
      <c r="X405" s="14"/>
      <c r="Y405" s="14"/>
      <c r="Z405" s="14"/>
      <c r="AA405" s="14"/>
      <c r="AB405" s="14"/>
      <c r="AC405" s="14"/>
      <c r="AD405" s="14"/>
      <c r="AE405" s="14"/>
      <c r="AT405" s="281" t="s">
        <v>174</v>
      </c>
      <c r="AU405" s="281" t="s">
        <v>82</v>
      </c>
      <c r="AV405" s="14" t="s">
        <v>82</v>
      </c>
      <c r="AW405" s="14" t="s">
        <v>30</v>
      </c>
      <c r="AX405" s="14" t="s">
        <v>73</v>
      </c>
      <c r="AY405" s="281" t="s">
        <v>161</v>
      </c>
    </row>
    <row r="406" s="15" customFormat="1">
      <c r="A406" s="15"/>
      <c r="B406" s="282"/>
      <c r="C406" s="283"/>
      <c r="D406" s="256" t="s">
        <v>174</v>
      </c>
      <c r="E406" s="284" t="s">
        <v>1</v>
      </c>
      <c r="F406" s="285" t="s">
        <v>180</v>
      </c>
      <c r="G406" s="283"/>
      <c r="H406" s="286">
        <v>179.46000000000001</v>
      </c>
      <c r="I406" s="287"/>
      <c r="J406" s="283"/>
      <c r="K406" s="283"/>
      <c r="L406" s="288"/>
      <c r="M406" s="289"/>
      <c r="N406" s="290"/>
      <c r="O406" s="290"/>
      <c r="P406" s="290"/>
      <c r="Q406" s="290"/>
      <c r="R406" s="290"/>
      <c r="S406" s="290"/>
      <c r="T406" s="291"/>
      <c r="U406" s="15"/>
      <c r="V406" s="15"/>
      <c r="W406" s="15"/>
      <c r="X406" s="15"/>
      <c r="Y406" s="15"/>
      <c r="Z406" s="15"/>
      <c r="AA406" s="15"/>
      <c r="AB406" s="15"/>
      <c r="AC406" s="15"/>
      <c r="AD406" s="15"/>
      <c r="AE406" s="15"/>
      <c r="AT406" s="292" t="s">
        <v>174</v>
      </c>
      <c r="AU406" s="292" t="s">
        <v>82</v>
      </c>
      <c r="AV406" s="15" t="s">
        <v>168</v>
      </c>
      <c r="AW406" s="15" t="s">
        <v>4</v>
      </c>
      <c r="AX406" s="15" t="s">
        <v>80</v>
      </c>
      <c r="AY406" s="292" t="s">
        <v>161</v>
      </c>
    </row>
    <row r="407" s="2" customFormat="1" ht="24" customHeight="1">
      <c r="A407" s="38"/>
      <c r="B407" s="39"/>
      <c r="C407" s="243" t="s">
        <v>567</v>
      </c>
      <c r="D407" s="243" t="s">
        <v>163</v>
      </c>
      <c r="E407" s="244" t="s">
        <v>537</v>
      </c>
      <c r="F407" s="245" t="s">
        <v>538</v>
      </c>
      <c r="G407" s="246" t="s">
        <v>166</v>
      </c>
      <c r="H407" s="247">
        <v>7178.3999999999996</v>
      </c>
      <c r="I407" s="248"/>
      <c r="J407" s="249">
        <f>ROUND(I407*H407,2)</f>
        <v>0</v>
      </c>
      <c r="K407" s="245" t="s">
        <v>167</v>
      </c>
      <c r="L407" s="44"/>
      <c r="M407" s="250" t="s">
        <v>1</v>
      </c>
      <c r="N407" s="251" t="s">
        <v>38</v>
      </c>
      <c r="O407" s="91"/>
      <c r="P407" s="252">
        <f>O407*H407</f>
        <v>0</v>
      </c>
      <c r="Q407" s="252">
        <v>0</v>
      </c>
      <c r="R407" s="252">
        <f>Q407*H407</f>
        <v>0</v>
      </c>
      <c r="S407" s="252">
        <v>0</v>
      </c>
      <c r="T407" s="253">
        <f>S407*H407</f>
        <v>0</v>
      </c>
      <c r="U407" s="38"/>
      <c r="V407" s="38"/>
      <c r="W407" s="38"/>
      <c r="X407" s="38"/>
      <c r="Y407" s="38"/>
      <c r="Z407" s="38"/>
      <c r="AA407" s="38"/>
      <c r="AB407" s="38"/>
      <c r="AC407" s="38"/>
      <c r="AD407" s="38"/>
      <c r="AE407" s="38"/>
      <c r="AR407" s="254" t="s">
        <v>168</v>
      </c>
      <c r="AT407" s="254" t="s">
        <v>163</v>
      </c>
      <c r="AU407" s="254" t="s">
        <v>82</v>
      </c>
      <c r="AY407" s="17" t="s">
        <v>161</v>
      </c>
      <c r="BE407" s="255">
        <f>IF(N407="základní",J407,0)</f>
        <v>0</v>
      </c>
      <c r="BF407" s="255">
        <f>IF(N407="snížená",J407,0)</f>
        <v>0</v>
      </c>
      <c r="BG407" s="255">
        <f>IF(N407="zákl. přenesená",J407,0)</f>
        <v>0</v>
      </c>
      <c r="BH407" s="255">
        <f>IF(N407="sníž. přenesená",J407,0)</f>
        <v>0</v>
      </c>
      <c r="BI407" s="255">
        <f>IF(N407="nulová",J407,0)</f>
        <v>0</v>
      </c>
      <c r="BJ407" s="17" t="s">
        <v>80</v>
      </c>
      <c r="BK407" s="255">
        <f>ROUND(I407*H407,2)</f>
        <v>0</v>
      </c>
      <c r="BL407" s="17" t="s">
        <v>168</v>
      </c>
      <c r="BM407" s="254" t="s">
        <v>1018</v>
      </c>
    </row>
    <row r="408" s="2" customFormat="1">
      <c r="A408" s="38"/>
      <c r="B408" s="39"/>
      <c r="C408" s="40"/>
      <c r="D408" s="256" t="s">
        <v>170</v>
      </c>
      <c r="E408" s="40"/>
      <c r="F408" s="257" t="s">
        <v>540</v>
      </c>
      <c r="G408" s="40"/>
      <c r="H408" s="40"/>
      <c r="I408" s="154"/>
      <c r="J408" s="40"/>
      <c r="K408" s="40"/>
      <c r="L408" s="44"/>
      <c r="M408" s="258"/>
      <c r="N408" s="259"/>
      <c r="O408" s="91"/>
      <c r="P408" s="91"/>
      <c r="Q408" s="91"/>
      <c r="R408" s="91"/>
      <c r="S408" s="91"/>
      <c r="T408" s="92"/>
      <c r="U408" s="38"/>
      <c r="V408" s="38"/>
      <c r="W408" s="38"/>
      <c r="X408" s="38"/>
      <c r="Y408" s="38"/>
      <c r="Z408" s="38"/>
      <c r="AA408" s="38"/>
      <c r="AB408" s="38"/>
      <c r="AC408" s="38"/>
      <c r="AD408" s="38"/>
      <c r="AE408" s="38"/>
      <c r="AT408" s="17" t="s">
        <v>170</v>
      </c>
      <c r="AU408" s="17" t="s">
        <v>82</v>
      </c>
    </row>
    <row r="409" s="2" customFormat="1">
      <c r="A409" s="38"/>
      <c r="B409" s="39"/>
      <c r="C409" s="40"/>
      <c r="D409" s="256" t="s">
        <v>172</v>
      </c>
      <c r="E409" s="40"/>
      <c r="F409" s="260" t="s">
        <v>533</v>
      </c>
      <c r="G409" s="40"/>
      <c r="H409" s="40"/>
      <c r="I409" s="154"/>
      <c r="J409" s="40"/>
      <c r="K409" s="40"/>
      <c r="L409" s="44"/>
      <c r="M409" s="258"/>
      <c r="N409" s="259"/>
      <c r="O409" s="91"/>
      <c r="P409" s="91"/>
      <c r="Q409" s="91"/>
      <c r="R409" s="91"/>
      <c r="S409" s="91"/>
      <c r="T409" s="92"/>
      <c r="U409" s="38"/>
      <c r="V409" s="38"/>
      <c r="W409" s="38"/>
      <c r="X409" s="38"/>
      <c r="Y409" s="38"/>
      <c r="Z409" s="38"/>
      <c r="AA409" s="38"/>
      <c r="AB409" s="38"/>
      <c r="AC409" s="38"/>
      <c r="AD409" s="38"/>
      <c r="AE409" s="38"/>
      <c r="AT409" s="17" t="s">
        <v>172</v>
      </c>
      <c r="AU409" s="17" t="s">
        <v>82</v>
      </c>
    </row>
    <row r="410" s="14" customFormat="1">
      <c r="A410" s="14"/>
      <c r="B410" s="271"/>
      <c r="C410" s="272"/>
      <c r="D410" s="256" t="s">
        <v>174</v>
      </c>
      <c r="E410" s="273" t="s">
        <v>1</v>
      </c>
      <c r="F410" s="274" t="s">
        <v>1019</v>
      </c>
      <c r="G410" s="272"/>
      <c r="H410" s="275">
        <v>7178.3999999999996</v>
      </c>
      <c r="I410" s="276"/>
      <c r="J410" s="272"/>
      <c r="K410" s="272"/>
      <c r="L410" s="277"/>
      <c r="M410" s="278"/>
      <c r="N410" s="279"/>
      <c r="O410" s="279"/>
      <c r="P410" s="279"/>
      <c r="Q410" s="279"/>
      <c r="R410" s="279"/>
      <c r="S410" s="279"/>
      <c r="T410" s="280"/>
      <c r="U410" s="14"/>
      <c r="V410" s="14"/>
      <c r="W410" s="14"/>
      <c r="X410" s="14"/>
      <c r="Y410" s="14"/>
      <c r="Z410" s="14"/>
      <c r="AA410" s="14"/>
      <c r="AB410" s="14"/>
      <c r="AC410" s="14"/>
      <c r="AD410" s="14"/>
      <c r="AE410" s="14"/>
      <c r="AT410" s="281" t="s">
        <v>174</v>
      </c>
      <c r="AU410" s="281" t="s">
        <v>82</v>
      </c>
      <c r="AV410" s="14" t="s">
        <v>82</v>
      </c>
      <c r="AW410" s="14" t="s">
        <v>30</v>
      </c>
      <c r="AX410" s="14" t="s">
        <v>73</v>
      </c>
      <c r="AY410" s="281" t="s">
        <v>161</v>
      </c>
    </row>
    <row r="411" s="15" customFormat="1">
      <c r="A411" s="15"/>
      <c r="B411" s="282"/>
      <c r="C411" s="283"/>
      <c r="D411" s="256" t="s">
        <v>174</v>
      </c>
      <c r="E411" s="284" t="s">
        <v>1</v>
      </c>
      <c r="F411" s="285" t="s">
        <v>180</v>
      </c>
      <c r="G411" s="283"/>
      <c r="H411" s="286">
        <v>7178.3999999999996</v>
      </c>
      <c r="I411" s="287"/>
      <c r="J411" s="283"/>
      <c r="K411" s="283"/>
      <c r="L411" s="288"/>
      <c r="M411" s="289"/>
      <c r="N411" s="290"/>
      <c r="O411" s="290"/>
      <c r="P411" s="290"/>
      <c r="Q411" s="290"/>
      <c r="R411" s="290"/>
      <c r="S411" s="290"/>
      <c r="T411" s="291"/>
      <c r="U411" s="15"/>
      <c r="V411" s="15"/>
      <c r="W411" s="15"/>
      <c r="X411" s="15"/>
      <c r="Y411" s="15"/>
      <c r="Z411" s="15"/>
      <c r="AA411" s="15"/>
      <c r="AB411" s="15"/>
      <c r="AC411" s="15"/>
      <c r="AD411" s="15"/>
      <c r="AE411" s="15"/>
      <c r="AT411" s="292" t="s">
        <v>174</v>
      </c>
      <c r="AU411" s="292" t="s">
        <v>82</v>
      </c>
      <c r="AV411" s="15" t="s">
        <v>168</v>
      </c>
      <c r="AW411" s="15" t="s">
        <v>4</v>
      </c>
      <c r="AX411" s="15" t="s">
        <v>80</v>
      </c>
      <c r="AY411" s="292" t="s">
        <v>161</v>
      </c>
    </row>
    <row r="412" s="2" customFormat="1" ht="24" customHeight="1">
      <c r="A412" s="38"/>
      <c r="B412" s="39"/>
      <c r="C412" s="243" t="s">
        <v>575</v>
      </c>
      <c r="D412" s="243" t="s">
        <v>163</v>
      </c>
      <c r="E412" s="244" t="s">
        <v>543</v>
      </c>
      <c r="F412" s="245" t="s">
        <v>544</v>
      </c>
      <c r="G412" s="246" t="s">
        <v>166</v>
      </c>
      <c r="H412" s="247">
        <v>179.46000000000001</v>
      </c>
      <c r="I412" s="248"/>
      <c r="J412" s="249">
        <f>ROUND(I412*H412,2)</f>
        <v>0</v>
      </c>
      <c r="K412" s="245" t="s">
        <v>167</v>
      </c>
      <c r="L412" s="44"/>
      <c r="M412" s="250" t="s">
        <v>1</v>
      </c>
      <c r="N412" s="251" t="s">
        <v>38</v>
      </c>
      <c r="O412" s="91"/>
      <c r="P412" s="252">
        <f>O412*H412</f>
        <v>0</v>
      </c>
      <c r="Q412" s="252">
        <v>0</v>
      </c>
      <c r="R412" s="252">
        <f>Q412*H412</f>
        <v>0</v>
      </c>
      <c r="S412" s="252">
        <v>0</v>
      </c>
      <c r="T412" s="253">
        <f>S412*H412</f>
        <v>0</v>
      </c>
      <c r="U412" s="38"/>
      <c r="V412" s="38"/>
      <c r="W412" s="38"/>
      <c r="X412" s="38"/>
      <c r="Y412" s="38"/>
      <c r="Z412" s="38"/>
      <c r="AA412" s="38"/>
      <c r="AB412" s="38"/>
      <c r="AC412" s="38"/>
      <c r="AD412" s="38"/>
      <c r="AE412" s="38"/>
      <c r="AR412" s="254" t="s">
        <v>168</v>
      </c>
      <c r="AT412" s="254" t="s">
        <v>163</v>
      </c>
      <c r="AU412" s="254" t="s">
        <v>82</v>
      </c>
      <c r="AY412" s="17" t="s">
        <v>161</v>
      </c>
      <c r="BE412" s="255">
        <f>IF(N412="základní",J412,0)</f>
        <v>0</v>
      </c>
      <c r="BF412" s="255">
        <f>IF(N412="snížená",J412,0)</f>
        <v>0</v>
      </c>
      <c r="BG412" s="255">
        <f>IF(N412="zákl. přenesená",J412,0)</f>
        <v>0</v>
      </c>
      <c r="BH412" s="255">
        <f>IF(N412="sníž. přenesená",J412,0)</f>
        <v>0</v>
      </c>
      <c r="BI412" s="255">
        <f>IF(N412="nulová",J412,0)</f>
        <v>0</v>
      </c>
      <c r="BJ412" s="17" t="s">
        <v>80</v>
      </c>
      <c r="BK412" s="255">
        <f>ROUND(I412*H412,2)</f>
        <v>0</v>
      </c>
      <c r="BL412" s="17" t="s">
        <v>168</v>
      </c>
      <c r="BM412" s="254" t="s">
        <v>1020</v>
      </c>
    </row>
    <row r="413" s="2" customFormat="1">
      <c r="A413" s="38"/>
      <c r="B413" s="39"/>
      <c r="C413" s="40"/>
      <c r="D413" s="256" t="s">
        <v>170</v>
      </c>
      <c r="E413" s="40"/>
      <c r="F413" s="257" t="s">
        <v>546</v>
      </c>
      <c r="G413" s="40"/>
      <c r="H413" s="40"/>
      <c r="I413" s="154"/>
      <c r="J413" s="40"/>
      <c r="K413" s="40"/>
      <c r="L413" s="44"/>
      <c r="M413" s="258"/>
      <c r="N413" s="259"/>
      <c r="O413" s="91"/>
      <c r="P413" s="91"/>
      <c r="Q413" s="91"/>
      <c r="R413" s="91"/>
      <c r="S413" s="91"/>
      <c r="T413" s="92"/>
      <c r="U413" s="38"/>
      <c r="V413" s="38"/>
      <c r="W413" s="38"/>
      <c r="X413" s="38"/>
      <c r="Y413" s="38"/>
      <c r="Z413" s="38"/>
      <c r="AA413" s="38"/>
      <c r="AB413" s="38"/>
      <c r="AC413" s="38"/>
      <c r="AD413" s="38"/>
      <c r="AE413" s="38"/>
      <c r="AT413" s="17" t="s">
        <v>170</v>
      </c>
      <c r="AU413" s="17" t="s">
        <v>82</v>
      </c>
    </row>
    <row r="414" s="2" customFormat="1">
      <c r="A414" s="38"/>
      <c r="B414" s="39"/>
      <c r="C414" s="40"/>
      <c r="D414" s="256" t="s">
        <v>172</v>
      </c>
      <c r="E414" s="40"/>
      <c r="F414" s="260" t="s">
        <v>547</v>
      </c>
      <c r="G414" s="40"/>
      <c r="H414" s="40"/>
      <c r="I414" s="154"/>
      <c r="J414" s="40"/>
      <c r="K414" s="40"/>
      <c r="L414" s="44"/>
      <c r="M414" s="258"/>
      <c r="N414" s="259"/>
      <c r="O414" s="91"/>
      <c r="P414" s="91"/>
      <c r="Q414" s="91"/>
      <c r="R414" s="91"/>
      <c r="S414" s="91"/>
      <c r="T414" s="92"/>
      <c r="U414" s="38"/>
      <c r="V414" s="38"/>
      <c r="W414" s="38"/>
      <c r="X414" s="38"/>
      <c r="Y414" s="38"/>
      <c r="Z414" s="38"/>
      <c r="AA414" s="38"/>
      <c r="AB414" s="38"/>
      <c r="AC414" s="38"/>
      <c r="AD414" s="38"/>
      <c r="AE414" s="38"/>
      <c r="AT414" s="17" t="s">
        <v>172</v>
      </c>
      <c r="AU414" s="17" t="s">
        <v>82</v>
      </c>
    </row>
    <row r="415" s="14" customFormat="1">
      <c r="A415" s="14"/>
      <c r="B415" s="271"/>
      <c r="C415" s="272"/>
      <c r="D415" s="256" t="s">
        <v>174</v>
      </c>
      <c r="E415" s="273" t="s">
        <v>1</v>
      </c>
      <c r="F415" s="274" t="s">
        <v>1016</v>
      </c>
      <c r="G415" s="272"/>
      <c r="H415" s="275">
        <v>86.444000000000003</v>
      </c>
      <c r="I415" s="276"/>
      <c r="J415" s="272"/>
      <c r="K415" s="272"/>
      <c r="L415" s="277"/>
      <c r="M415" s="278"/>
      <c r="N415" s="279"/>
      <c r="O415" s="279"/>
      <c r="P415" s="279"/>
      <c r="Q415" s="279"/>
      <c r="R415" s="279"/>
      <c r="S415" s="279"/>
      <c r="T415" s="280"/>
      <c r="U415" s="14"/>
      <c r="V415" s="14"/>
      <c r="W415" s="14"/>
      <c r="X415" s="14"/>
      <c r="Y415" s="14"/>
      <c r="Z415" s="14"/>
      <c r="AA415" s="14"/>
      <c r="AB415" s="14"/>
      <c r="AC415" s="14"/>
      <c r="AD415" s="14"/>
      <c r="AE415" s="14"/>
      <c r="AT415" s="281" t="s">
        <v>174</v>
      </c>
      <c r="AU415" s="281" t="s">
        <v>82</v>
      </c>
      <c r="AV415" s="14" t="s">
        <v>82</v>
      </c>
      <c r="AW415" s="14" t="s">
        <v>30</v>
      </c>
      <c r="AX415" s="14" t="s">
        <v>73</v>
      </c>
      <c r="AY415" s="281" t="s">
        <v>161</v>
      </c>
    </row>
    <row r="416" s="14" customFormat="1">
      <c r="A416" s="14"/>
      <c r="B416" s="271"/>
      <c r="C416" s="272"/>
      <c r="D416" s="256" t="s">
        <v>174</v>
      </c>
      <c r="E416" s="273" t="s">
        <v>1</v>
      </c>
      <c r="F416" s="274" t="s">
        <v>1017</v>
      </c>
      <c r="G416" s="272"/>
      <c r="H416" s="275">
        <v>93.016000000000005</v>
      </c>
      <c r="I416" s="276"/>
      <c r="J416" s="272"/>
      <c r="K416" s="272"/>
      <c r="L416" s="277"/>
      <c r="M416" s="278"/>
      <c r="N416" s="279"/>
      <c r="O416" s="279"/>
      <c r="P416" s="279"/>
      <c r="Q416" s="279"/>
      <c r="R416" s="279"/>
      <c r="S416" s="279"/>
      <c r="T416" s="280"/>
      <c r="U416" s="14"/>
      <c r="V416" s="14"/>
      <c r="W416" s="14"/>
      <c r="X416" s="14"/>
      <c r="Y416" s="14"/>
      <c r="Z416" s="14"/>
      <c r="AA416" s="14"/>
      <c r="AB416" s="14"/>
      <c r="AC416" s="14"/>
      <c r="AD416" s="14"/>
      <c r="AE416" s="14"/>
      <c r="AT416" s="281" t="s">
        <v>174</v>
      </c>
      <c r="AU416" s="281" t="s">
        <v>82</v>
      </c>
      <c r="AV416" s="14" t="s">
        <v>82</v>
      </c>
      <c r="AW416" s="14" t="s">
        <v>30</v>
      </c>
      <c r="AX416" s="14" t="s">
        <v>73</v>
      </c>
      <c r="AY416" s="281" t="s">
        <v>161</v>
      </c>
    </row>
    <row r="417" s="15" customFormat="1">
      <c r="A417" s="15"/>
      <c r="B417" s="282"/>
      <c r="C417" s="283"/>
      <c r="D417" s="256" t="s">
        <v>174</v>
      </c>
      <c r="E417" s="284" t="s">
        <v>1</v>
      </c>
      <c r="F417" s="285" t="s">
        <v>180</v>
      </c>
      <c r="G417" s="283"/>
      <c r="H417" s="286">
        <v>179.46000000000001</v>
      </c>
      <c r="I417" s="287"/>
      <c r="J417" s="283"/>
      <c r="K417" s="283"/>
      <c r="L417" s="288"/>
      <c r="M417" s="289"/>
      <c r="N417" s="290"/>
      <c r="O417" s="290"/>
      <c r="P417" s="290"/>
      <c r="Q417" s="290"/>
      <c r="R417" s="290"/>
      <c r="S417" s="290"/>
      <c r="T417" s="291"/>
      <c r="U417" s="15"/>
      <c r="V417" s="15"/>
      <c r="W417" s="15"/>
      <c r="X417" s="15"/>
      <c r="Y417" s="15"/>
      <c r="Z417" s="15"/>
      <c r="AA417" s="15"/>
      <c r="AB417" s="15"/>
      <c r="AC417" s="15"/>
      <c r="AD417" s="15"/>
      <c r="AE417" s="15"/>
      <c r="AT417" s="292" t="s">
        <v>174</v>
      </c>
      <c r="AU417" s="292" t="s">
        <v>82</v>
      </c>
      <c r="AV417" s="15" t="s">
        <v>168</v>
      </c>
      <c r="AW417" s="15" t="s">
        <v>30</v>
      </c>
      <c r="AX417" s="15" t="s">
        <v>80</v>
      </c>
      <c r="AY417" s="292" t="s">
        <v>161</v>
      </c>
    </row>
    <row r="418" s="2" customFormat="1" ht="24" customHeight="1">
      <c r="A418" s="38"/>
      <c r="B418" s="39"/>
      <c r="C418" s="243" t="s">
        <v>584</v>
      </c>
      <c r="D418" s="243" t="s">
        <v>163</v>
      </c>
      <c r="E418" s="244" t="s">
        <v>549</v>
      </c>
      <c r="F418" s="245" t="s">
        <v>550</v>
      </c>
      <c r="G418" s="246" t="s">
        <v>183</v>
      </c>
      <c r="H418" s="247">
        <v>61.302</v>
      </c>
      <c r="I418" s="248"/>
      <c r="J418" s="249">
        <f>ROUND(I418*H418,2)</f>
        <v>0</v>
      </c>
      <c r="K418" s="245" t="s">
        <v>167</v>
      </c>
      <c r="L418" s="44"/>
      <c r="M418" s="250" t="s">
        <v>1</v>
      </c>
      <c r="N418" s="251" t="s">
        <v>38</v>
      </c>
      <c r="O418" s="91"/>
      <c r="P418" s="252">
        <f>O418*H418</f>
        <v>0</v>
      </c>
      <c r="Q418" s="252">
        <v>0</v>
      </c>
      <c r="R418" s="252">
        <f>Q418*H418</f>
        <v>0</v>
      </c>
      <c r="S418" s="252">
        <v>0</v>
      </c>
      <c r="T418" s="253">
        <f>S418*H418</f>
        <v>0</v>
      </c>
      <c r="U418" s="38"/>
      <c r="V418" s="38"/>
      <c r="W418" s="38"/>
      <c r="X418" s="38"/>
      <c r="Y418" s="38"/>
      <c r="Z418" s="38"/>
      <c r="AA418" s="38"/>
      <c r="AB418" s="38"/>
      <c r="AC418" s="38"/>
      <c r="AD418" s="38"/>
      <c r="AE418" s="38"/>
      <c r="AR418" s="254" t="s">
        <v>168</v>
      </c>
      <c r="AT418" s="254" t="s">
        <v>163</v>
      </c>
      <c r="AU418" s="254" t="s">
        <v>82</v>
      </c>
      <c r="AY418" s="17" t="s">
        <v>161</v>
      </c>
      <c r="BE418" s="255">
        <f>IF(N418="základní",J418,0)</f>
        <v>0</v>
      </c>
      <c r="BF418" s="255">
        <f>IF(N418="snížená",J418,0)</f>
        <v>0</v>
      </c>
      <c r="BG418" s="255">
        <f>IF(N418="zákl. přenesená",J418,0)</f>
        <v>0</v>
      </c>
      <c r="BH418" s="255">
        <f>IF(N418="sníž. přenesená",J418,0)</f>
        <v>0</v>
      </c>
      <c r="BI418" s="255">
        <f>IF(N418="nulová",J418,0)</f>
        <v>0</v>
      </c>
      <c r="BJ418" s="17" t="s">
        <v>80</v>
      </c>
      <c r="BK418" s="255">
        <f>ROUND(I418*H418,2)</f>
        <v>0</v>
      </c>
      <c r="BL418" s="17" t="s">
        <v>168</v>
      </c>
      <c r="BM418" s="254" t="s">
        <v>1021</v>
      </c>
    </row>
    <row r="419" s="2" customFormat="1">
      <c r="A419" s="38"/>
      <c r="B419" s="39"/>
      <c r="C419" s="40"/>
      <c r="D419" s="256" t="s">
        <v>170</v>
      </c>
      <c r="E419" s="40"/>
      <c r="F419" s="257" t="s">
        <v>552</v>
      </c>
      <c r="G419" s="40"/>
      <c r="H419" s="40"/>
      <c r="I419" s="154"/>
      <c r="J419" s="40"/>
      <c r="K419" s="40"/>
      <c r="L419" s="44"/>
      <c r="M419" s="258"/>
      <c r="N419" s="259"/>
      <c r="O419" s="91"/>
      <c r="P419" s="91"/>
      <c r="Q419" s="91"/>
      <c r="R419" s="91"/>
      <c r="S419" s="91"/>
      <c r="T419" s="92"/>
      <c r="U419" s="38"/>
      <c r="V419" s="38"/>
      <c r="W419" s="38"/>
      <c r="X419" s="38"/>
      <c r="Y419" s="38"/>
      <c r="Z419" s="38"/>
      <c r="AA419" s="38"/>
      <c r="AB419" s="38"/>
      <c r="AC419" s="38"/>
      <c r="AD419" s="38"/>
      <c r="AE419" s="38"/>
      <c r="AT419" s="17" t="s">
        <v>170</v>
      </c>
      <c r="AU419" s="17" t="s">
        <v>82</v>
      </c>
    </row>
    <row r="420" s="2" customFormat="1">
      <c r="A420" s="38"/>
      <c r="B420" s="39"/>
      <c r="C420" s="40"/>
      <c r="D420" s="256" t="s">
        <v>172</v>
      </c>
      <c r="E420" s="40"/>
      <c r="F420" s="260" t="s">
        <v>553</v>
      </c>
      <c r="G420" s="40"/>
      <c r="H420" s="40"/>
      <c r="I420" s="154"/>
      <c r="J420" s="40"/>
      <c r="K420" s="40"/>
      <c r="L420" s="44"/>
      <c r="M420" s="258"/>
      <c r="N420" s="259"/>
      <c r="O420" s="91"/>
      <c r="P420" s="91"/>
      <c r="Q420" s="91"/>
      <c r="R420" s="91"/>
      <c r="S420" s="91"/>
      <c r="T420" s="92"/>
      <c r="U420" s="38"/>
      <c r="V420" s="38"/>
      <c r="W420" s="38"/>
      <c r="X420" s="38"/>
      <c r="Y420" s="38"/>
      <c r="Z420" s="38"/>
      <c r="AA420" s="38"/>
      <c r="AB420" s="38"/>
      <c r="AC420" s="38"/>
      <c r="AD420" s="38"/>
      <c r="AE420" s="38"/>
      <c r="AT420" s="17" t="s">
        <v>172</v>
      </c>
      <c r="AU420" s="17" t="s">
        <v>82</v>
      </c>
    </row>
    <row r="421" s="14" customFormat="1">
      <c r="A421" s="14"/>
      <c r="B421" s="271"/>
      <c r="C421" s="272"/>
      <c r="D421" s="256" t="s">
        <v>174</v>
      </c>
      <c r="E421" s="273" t="s">
        <v>1</v>
      </c>
      <c r="F421" s="274" t="s">
        <v>1022</v>
      </c>
      <c r="G421" s="272"/>
      <c r="H421" s="275">
        <v>61.302</v>
      </c>
      <c r="I421" s="276"/>
      <c r="J421" s="272"/>
      <c r="K421" s="272"/>
      <c r="L421" s="277"/>
      <c r="M421" s="278"/>
      <c r="N421" s="279"/>
      <c r="O421" s="279"/>
      <c r="P421" s="279"/>
      <c r="Q421" s="279"/>
      <c r="R421" s="279"/>
      <c r="S421" s="279"/>
      <c r="T421" s="280"/>
      <c r="U421" s="14"/>
      <c r="V421" s="14"/>
      <c r="W421" s="14"/>
      <c r="X421" s="14"/>
      <c r="Y421" s="14"/>
      <c r="Z421" s="14"/>
      <c r="AA421" s="14"/>
      <c r="AB421" s="14"/>
      <c r="AC421" s="14"/>
      <c r="AD421" s="14"/>
      <c r="AE421" s="14"/>
      <c r="AT421" s="281" t="s">
        <v>174</v>
      </c>
      <c r="AU421" s="281" t="s">
        <v>82</v>
      </c>
      <c r="AV421" s="14" t="s">
        <v>82</v>
      </c>
      <c r="AW421" s="14" t="s">
        <v>30</v>
      </c>
      <c r="AX421" s="14" t="s">
        <v>80</v>
      </c>
      <c r="AY421" s="281" t="s">
        <v>161</v>
      </c>
    </row>
    <row r="422" s="2" customFormat="1" ht="24" customHeight="1">
      <c r="A422" s="38"/>
      <c r="B422" s="39"/>
      <c r="C422" s="243" t="s">
        <v>592</v>
      </c>
      <c r="D422" s="243" t="s">
        <v>163</v>
      </c>
      <c r="E422" s="244" t="s">
        <v>556</v>
      </c>
      <c r="F422" s="245" t="s">
        <v>557</v>
      </c>
      <c r="G422" s="246" t="s">
        <v>183</v>
      </c>
      <c r="H422" s="247">
        <v>2452.0680000000002</v>
      </c>
      <c r="I422" s="248"/>
      <c r="J422" s="249">
        <f>ROUND(I422*H422,2)</f>
        <v>0</v>
      </c>
      <c r="K422" s="245" t="s">
        <v>167</v>
      </c>
      <c r="L422" s="44"/>
      <c r="M422" s="250" t="s">
        <v>1</v>
      </c>
      <c r="N422" s="251" t="s">
        <v>38</v>
      </c>
      <c r="O422" s="91"/>
      <c r="P422" s="252">
        <f>O422*H422</f>
        <v>0</v>
      </c>
      <c r="Q422" s="252">
        <v>0</v>
      </c>
      <c r="R422" s="252">
        <f>Q422*H422</f>
        <v>0</v>
      </c>
      <c r="S422" s="252">
        <v>0</v>
      </c>
      <c r="T422" s="253">
        <f>S422*H422</f>
        <v>0</v>
      </c>
      <c r="U422" s="38"/>
      <c r="V422" s="38"/>
      <c r="W422" s="38"/>
      <c r="X422" s="38"/>
      <c r="Y422" s="38"/>
      <c r="Z422" s="38"/>
      <c r="AA422" s="38"/>
      <c r="AB422" s="38"/>
      <c r="AC422" s="38"/>
      <c r="AD422" s="38"/>
      <c r="AE422" s="38"/>
      <c r="AR422" s="254" t="s">
        <v>168</v>
      </c>
      <c r="AT422" s="254" t="s">
        <v>163</v>
      </c>
      <c r="AU422" s="254" t="s">
        <v>82</v>
      </c>
      <c r="AY422" s="17" t="s">
        <v>161</v>
      </c>
      <c r="BE422" s="255">
        <f>IF(N422="základní",J422,0)</f>
        <v>0</v>
      </c>
      <c r="BF422" s="255">
        <f>IF(N422="snížená",J422,0)</f>
        <v>0</v>
      </c>
      <c r="BG422" s="255">
        <f>IF(N422="zákl. přenesená",J422,0)</f>
        <v>0</v>
      </c>
      <c r="BH422" s="255">
        <f>IF(N422="sníž. přenesená",J422,0)</f>
        <v>0</v>
      </c>
      <c r="BI422" s="255">
        <f>IF(N422="nulová",J422,0)</f>
        <v>0</v>
      </c>
      <c r="BJ422" s="17" t="s">
        <v>80</v>
      </c>
      <c r="BK422" s="255">
        <f>ROUND(I422*H422,2)</f>
        <v>0</v>
      </c>
      <c r="BL422" s="17" t="s">
        <v>168</v>
      </c>
      <c r="BM422" s="254" t="s">
        <v>1023</v>
      </c>
    </row>
    <row r="423" s="2" customFormat="1">
      <c r="A423" s="38"/>
      <c r="B423" s="39"/>
      <c r="C423" s="40"/>
      <c r="D423" s="256" t="s">
        <v>170</v>
      </c>
      <c r="E423" s="40"/>
      <c r="F423" s="257" t="s">
        <v>559</v>
      </c>
      <c r="G423" s="40"/>
      <c r="H423" s="40"/>
      <c r="I423" s="154"/>
      <c r="J423" s="40"/>
      <c r="K423" s="40"/>
      <c r="L423" s="44"/>
      <c r="M423" s="258"/>
      <c r="N423" s="259"/>
      <c r="O423" s="91"/>
      <c r="P423" s="91"/>
      <c r="Q423" s="91"/>
      <c r="R423" s="91"/>
      <c r="S423" s="91"/>
      <c r="T423" s="92"/>
      <c r="U423" s="38"/>
      <c r="V423" s="38"/>
      <c r="W423" s="38"/>
      <c r="X423" s="38"/>
      <c r="Y423" s="38"/>
      <c r="Z423" s="38"/>
      <c r="AA423" s="38"/>
      <c r="AB423" s="38"/>
      <c r="AC423" s="38"/>
      <c r="AD423" s="38"/>
      <c r="AE423" s="38"/>
      <c r="AT423" s="17" t="s">
        <v>170</v>
      </c>
      <c r="AU423" s="17" t="s">
        <v>82</v>
      </c>
    </row>
    <row r="424" s="2" customFormat="1">
      <c r="A424" s="38"/>
      <c r="B424" s="39"/>
      <c r="C424" s="40"/>
      <c r="D424" s="256" t="s">
        <v>172</v>
      </c>
      <c r="E424" s="40"/>
      <c r="F424" s="260" t="s">
        <v>553</v>
      </c>
      <c r="G424" s="40"/>
      <c r="H424" s="40"/>
      <c r="I424" s="154"/>
      <c r="J424" s="40"/>
      <c r="K424" s="40"/>
      <c r="L424" s="44"/>
      <c r="M424" s="258"/>
      <c r="N424" s="259"/>
      <c r="O424" s="91"/>
      <c r="P424" s="91"/>
      <c r="Q424" s="91"/>
      <c r="R424" s="91"/>
      <c r="S424" s="91"/>
      <c r="T424" s="92"/>
      <c r="U424" s="38"/>
      <c r="V424" s="38"/>
      <c r="W424" s="38"/>
      <c r="X424" s="38"/>
      <c r="Y424" s="38"/>
      <c r="Z424" s="38"/>
      <c r="AA424" s="38"/>
      <c r="AB424" s="38"/>
      <c r="AC424" s="38"/>
      <c r="AD424" s="38"/>
      <c r="AE424" s="38"/>
      <c r="AT424" s="17" t="s">
        <v>172</v>
      </c>
      <c r="AU424" s="17" t="s">
        <v>82</v>
      </c>
    </row>
    <row r="425" s="14" customFormat="1">
      <c r="A425" s="14"/>
      <c r="B425" s="271"/>
      <c r="C425" s="272"/>
      <c r="D425" s="256" t="s">
        <v>174</v>
      </c>
      <c r="E425" s="273" t="s">
        <v>1</v>
      </c>
      <c r="F425" s="274" t="s">
        <v>1024</v>
      </c>
      <c r="G425" s="272"/>
      <c r="H425" s="275">
        <v>2452.0680000000002</v>
      </c>
      <c r="I425" s="276"/>
      <c r="J425" s="272"/>
      <c r="K425" s="272"/>
      <c r="L425" s="277"/>
      <c r="M425" s="278"/>
      <c r="N425" s="279"/>
      <c r="O425" s="279"/>
      <c r="P425" s="279"/>
      <c r="Q425" s="279"/>
      <c r="R425" s="279"/>
      <c r="S425" s="279"/>
      <c r="T425" s="280"/>
      <c r="U425" s="14"/>
      <c r="V425" s="14"/>
      <c r="W425" s="14"/>
      <c r="X425" s="14"/>
      <c r="Y425" s="14"/>
      <c r="Z425" s="14"/>
      <c r="AA425" s="14"/>
      <c r="AB425" s="14"/>
      <c r="AC425" s="14"/>
      <c r="AD425" s="14"/>
      <c r="AE425" s="14"/>
      <c r="AT425" s="281" t="s">
        <v>174</v>
      </c>
      <c r="AU425" s="281" t="s">
        <v>82</v>
      </c>
      <c r="AV425" s="14" t="s">
        <v>82</v>
      </c>
      <c r="AW425" s="14" t="s">
        <v>30</v>
      </c>
      <c r="AX425" s="14" t="s">
        <v>80</v>
      </c>
      <c r="AY425" s="281" t="s">
        <v>161</v>
      </c>
    </row>
    <row r="426" s="2" customFormat="1" ht="24" customHeight="1">
      <c r="A426" s="38"/>
      <c r="B426" s="39"/>
      <c r="C426" s="243" t="s">
        <v>599</v>
      </c>
      <c r="D426" s="243" t="s">
        <v>163</v>
      </c>
      <c r="E426" s="244" t="s">
        <v>562</v>
      </c>
      <c r="F426" s="245" t="s">
        <v>563</v>
      </c>
      <c r="G426" s="246" t="s">
        <v>183</v>
      </c>
      <c r="H426" s="247">
        <v>61.302</v>
      </c>
      <c r="I426" s="248"/>
      <c r="J426" s="249">
        <f>ROUND(I426*H426,2)</f>
        <v>0</v>
      </c>
      <c r="K426" s="245" t="s">
        <v>167</v>
      </c>
      <c r="L426" s="44"/>
      <c r="M426" s="250" t="s">
        <v>1</v>
      </c>
      <c r="N426" s="251" t="s">
        <v>38</v>
      </c>
      <c r="O426" s="91"/>
      <c r="P426" s="252">
        <f>O426*H426</f>
        <v>0</v>
      </c>
      <c r="Q426" s="252">
        <v>0</v>
      </c>
      <c r="R426" s="252">
        <f>Q426*H426</f>
        <v>0</v>
      </c>
      <c r="S426" s="252">
        <v>0</v>
      </c>
      <c r="T426" s="253">
        <f>S426*H426</f>
        <v>0</v>
      </c>
      <c r="U426" s="38"/>
      <c r="V426" s="38"/>
      <c r="W426" s="38"/>
      <c r="X426" s="38"/>
      <c r="Y426" s="38"/>
      <c r="Z426" s="38"/>
      <c r="AA426" s="38"/>
      <c r="AB426" s="38"/>
      <c r="AC426" s="38"/>
      <c r="AD426" s="38"/>
      <c r="AE426" s="38"/>
      <c r="AR426" s="254" t="s">
        <v>168</v>
      </c>
      <c r="AT426" s="254" t="s">
        <v>163</v>
      </c>
      <c r="AU426" s="254" t="s">
        <v>82</v>
      </c>
      <c r="AY426" s="17" t="s">
        <v>161</v>
      </c>
      <c r="BE426" s="255">
        <f>IF(N426="základní",J426,0)</f>
        <v>0</v>
      </c>
      <c r="BF426" s="255">
        <f>IF(N426="snížená",J426,0)</f>
        <v>0</v>
      </c>
      <c r="BG426" s="255">
        <f>IF(N426="zákl. přenesená",J426,0)</f>
        <v>0</v>
      </c>
      <c r="BH426" s="255">
        <f>IF(N426="sníž. přenesená",J426,0)</f>
        <v>0</v>
      </c>
      <c r="BI426" s="255">
        <f>IF(N426="nulová",J426,0)</f>
        <v>0</v>
      </c>
      <c r="BJ426" s="17" t="s">
        <v>80</v>
      </c>
      <c r="BK426" s="255">
        <f>ROUND(I426*H426,2)</f>
        <v>0</v>
      </c>
      <c r="BL426" s="17" t="s">
        <v>168</v>
      </c>
      <c r="BM426" s="254" t="s">
        <v>1025</v>
      </c>
    </row>
    <row r="427" s="2" customFormat="1">
      <c r="A427" s="38"/>
      <c r="B427" s="39"/>
      <c r="C427" s="40"/>
      <c r="D427" s="256" t="s">
        <v>170</v>
      </c>
      <c r="E427" s="40"/>
      <c r="F427" s="257" t="s">
        <v>565</v>
      </c>
      <c r="G427" s="40"/>
      <c r="H427" s="40"/>
      <c r="I427" s="154"/>
      <c r="J427" s="40"/>
      <c r="K427" s="40"/>
      <c r="L427" s="44"/>
      <c r="M427" s="258"/>
      <c r="N427" s="259"/>
      <c r="O427" s="91"/>
      <c r="P427" s="91"/>
      <c r="Q427" s="91"/>
      <c r="R427" s="91"/>
      <c r="S427" s="91"/>
      <c r="T427" s="92"/>
      <c r="U427" s="38"/>
      <c r="V427" s="38"/>
      <c r="W427" s="38"/>
      <c r="X427" s="38"/>
      <c r="Y427" s="38"/>
      <c r="Z427" s="38"/>
      <c r="AA427" s="38"/>
      <c r="AB427" s="38"/>
      <c r="AC427" s="38"/>
      <c r="AD427" s="38"/>
      <c r="AE427" s="38"/>
      <c r="AT427" s="17" t="s">
        <v>170</v>
      </c>
      <c r="AU427" s="17" t="s">
        <v>82</v>
      </c>
    </row>
    <row r="428" s="2" customFormat="1">
      <c r="A428" s="38"/>
      <c r="B428" s="39"/>
      <c r="C428" s="40"/>
      <c r="D428" s="256" t="s">
        <v>172</v>
      </c>
      <c r="E428" s="40"/>
      <c r="F428" s="260" t="s">
        <v>566</v>
      </c>
      <c r="G428" s="40"/>
      <c r="H428" s="40"/>
      <c r="I428" s="154"/>
      <c r="J428" s="40"/>
      <c r="K428" s="40"/>
      <c r="L428" s="44"/>
      <c r="M428" s="258"/>
      <c r="N428" s="259"/>
      <c r="O428" s="91"/>
      <c r="P428" s="91"/>
      <c r="Q428" s="91"/>
      <c r="R428" s="91"/>
      <c r="S428" s="91"/>
      <c r="T428" s="92"/>
      <c r="U428" s="38"/>
      <c r="V428" s="38"/>
      <c r="W428" s="38"/>
      <c r="X428" s="38"/>
      <c r="Y428" s="38"/>
      <c r="Z428" s="38"/>
      <c r="AA428" s="38"/>
      <c r="AB428" s="38"/>
      <c r="AC428" s="38"/>
      <c r="AD428" s="38"/>
      <c r="AE428" s="38"/>
      <c r="AT428" s="17" t="s">
        <v>172</v>
      </c>
      <c r="AU428" s="17" t="s">
        <v>82</v>
      </c>
    </row>
    <row r="429" s="14" customFormat="1">
      <c r="A429" s="14"/>
      <c r="B429" s="271"/>
      <c r="C429" s="272"/>
      <c r="D429" s="256" t="s">
        <v>174</v>
      </c>
      <c r="E429" s="273" t="s">
        <v>1</v>
      </c>
      <c r="F429" s="274" t="s">
        <v>1022</v>
      </c>
      <c r="G429" s="272"/>
      <c r="H429" s="275">
        <v>61.302</v>
      </c>
      <c r="I429" s="276"/>
      <c r="J429" s="272"/>
      <c r="K429" s="272"/>
      <c r="L429" s="277"/>
      <c r="M429" s="278"/>
      <c r="N429" s="279"/>
      <c r="O429" s="279"/>
      <c r="P429" s="279"/>
      <c r="Q429" s="279"/>
      <c r="R429" s="279"/>
      <c r="S429" s="279"/>
      <c r="T429" s="280"/>
      <c r="U429" s="14"/>
      <c r="V429" s="14"/>
      <c r="W429" s="14"/>
      <c r="X429" s="14"/>
      <c r="Y429" s="14"/>
      <c r="Z429" s="14"/>
      <c r="AA429" s="14"/>
      <c r="AB429" s="14"/>
      <c r="AC429" s="14"/>
      <c r="AD429" s="14"/>
      <c r="AE429" s="14"/>
      <c r="AT429" s="281" t="s">
        <v>174</v>
      </c>
      <c r="AU429" s="281" t="s">
        <v>82</v>
      </c>
      <c r="AV429" s="14" t="s">
        <v>82</v>
      </c>
      <c r="AW429" s="14" t="s">
        <v>30</v>
      </c>
      <c r="AX429" s="14" t="s">
        <v>80</v>
      </c>
      <c r="AY429" s="281" t="s">
        <v>161</v>
      </c>
    </row>
    <row r="430" s="2" customFormat="1" ht="24" customHeight="1">
      <c r="A430" s="38"/>
      <c r="B430" s="39"/>
      <c r="C430" s="243" t="s">
        <v>610</v>
      </c>
      <c r="D430" s="243" t="s">
        <v>163</v>
      </c>
      <c r="E430" s="244" t="s">
        <v>1026</v>
      </c>
      <c r="F430" s="245" t="s">
        <v>1027</v>
      </c>
      <c r="G430" s="246" t="s">
        <v>191</v>
      </c>
      <c r="H430" s="247">
        <v>17</v>
      </c>
      <c r="I430" s="248"/>
      <c r="J430" s="249">
        <f>ROUND(I430*H430,2)</f>
        <v>0</v>
      </c>
      <c r="K430" s="245" t="s">
        <v>167</v>
      </c>
      <c r="L430" s="44"/>
      <c r="M430" s="250" t="s">
        <v>1</v>
      </c>
      <c r="N430" s="251" t="s">
        <v>38</v>
      </c>
      <c r="O430" s="91"/>
      <c r="P430" s="252">
        <f>O430*H430</f>
        <v>0</v>
      </c>
      <c r="Q430" s="252">
        <v>0.008201</v>
      </c>
      <c r="R430" s="252">
        <f>Q430*H430</f>
        <v>0.13941700000000001</v>
      </c>
      <c r="S430" s="252">
        <v>0</v>
      </c>
      <c r="T430" s="253">
        <f>S430*H430</f>
        <v>0</v>
      </c>
      <c r="U430" s="38"/>
      <c r="V430" s="38"/>
      <c r="W430" s="38"/>
      <c r="X430" s="38"/>
      <c r="Y430" s="38"/>
      <c r="Z430" s="38"/>
      <c r="AA430" s="38"/>
      <c r="AB430" s="38"/>
      <c r="AC430" s="38"/>
      <c r="AD430" s="38"/>
      <c r="AE430" s="38"/>
      <c r="AR430" s="254" t="s">
        <v>168</v>
      </c>
      <c r="AT430" s="254" t="s">
        <v>163</v>
      </c>
      <c r="AU430" s="254" t="s">
        <v>82</v>
      </c>
      <c r="AY430" s="17" t="s">
        <v>161</v>
      </c>
      <c r="BE430" s="255">
        <f>IF(N430="základní",J430,0)</f>
        <v>0</v>
      </c>
      <c r="BF430" s="255">
        <f>IF(N430="snížená",J430,0)</f>
        <v>0</v>
      </c>
      <c r="BG430" s="255">
        <f>IF(N430="zákl. přenesená",J430,0)</f>
        <v>0</v>
      </c>
      <c r="BH430" s="255">
        <f>IF(N430="sníž. přenesená",J430,0)</f>
        <v>0</v>
      </c>
      <c r="BI430" s="255">
        <f>IF(N430="nulová",J430,0)</f>
        <v>0</v>
      </c>
      <c r="BJ430" s="17" t="s">
        <v>80</v>
      </c>
      <c r="BK430" s="255">
        <f>ROUND(I430*H430,2)</f>
        <v>0</v>
      </c>
      <c r="BL430" s="17" t="s">
        <v>168</v>
      </c>
      <c r="BM430" s="254" t="s">
        <v>1028</v>
      </c>
    </row>
    <row r="431" s="2" customFormat="1">
      <c r="A431" s="38"/>
      <c r="B431" s="39"/>
      <c r="C431" s="40"/>
      <c r="D431" s="256" t="s">
        <v>170</v>
      </c>
      <c r="E431" s="40"/>
      <c r="F431" s="257" t="s">
        <v>1029</v>
      </c>
      <c r="G431" s="40"/>
      <c r="H431" s="40"/>
      <c r="I431" s="154"/>
      <c r="J431" s="40"/>
      <c r="K431" s="40"/>
      <c r="L431" s="44"/>
      <c r="M431" s="258"/>
      <c r="N431" s="259"/>
      <c r="O431" s="91"/>
      <c r="P431" s="91"/>
      <c r="Q431" s="91"/>
      <c r="R431" s="91"/>
      <c r="S431" s="91"/>
      <c r="T431" s="92"/>
      <c r="U431" s="38"/>
      <c r="V431" s="38"/>
      <c r="W431" s="38"/>
      <c r="X431" s="38"/>
      <c r="Y431" s="38"/>
      <c r="Z431" s="38"/>
      <c r="AA431" s="38"/>
      <c r="AB431" s="38"/>
      <c r="AC431" s="38"/>
      <c r="AD431" s="38"/>
      <c r="AE431" s="38"/>
      <c r="AT431" s="17" t="s">
        <v>170</v>
      </c>
      <c r="AU431" s="17" t="s">
        <v>82</v>
      </c>
    </row>
    <row r="432" s="2" customFormat="1">
      <c r="A432" s="38"/>
      <c r="B432" s="39"/>
      <c r="C432" s="40"/>
      <c r="D432" s="256" t="s">
        <v>172</v>
      </c>
      <c r="E432" s="40"/>
      <c r="F432" s="260" t="s">
        <v>1030</v>
      </c>
      <c r="G432" s="40"/>
      <c r="H432" s="40"/>
      <c r="I432" s="154"/>
      <c r="J432" s="40"/>
      <c r="K432" s="40"/>
      <c r="L432" s="44"/>
      <c r="M432" s="258"/>
      <c r="N432" s="259"/>
      <c r="O432" s="91"/>
      <c r="P432" s="91"/>
      <c r="Q432" s="91"/>
      <c r="R432" s="91"/>
      <c r="S432" s="91"/>
      <c r="T432" s="92"/>
      <c r="U432" s="38"/>
      <c r="V432" s="38"/>
      <c r="W432" s="38"/>
      <c r="X432" s="38"/>
      <c r="Y432" s="38"/>
      <c r="Z432" s="38"/>
      <c r="AA432" s="38"/>
      <c r="AB432" s="38"/>
      <c r="AC432" s="38"/>
      <c r="AD432" s="38"/>
      <c r="AE432" s="38"/>
      <c r="AT432" s="17" t="s">
        <v>172</v>
      </c>
      <c r="AU432" s="17" t="s">
        <v>82</v>
      </c>
    </row>
    <row r="433" s="14" customFormat="1">
      <c r="A433" s="14"/>
      <c r="B433" s="271"/>
      <c r="C433" s="272"/>
      <c r="D433" s="256" t="s">
        <v>174</v>
      </c>
      <c r="E433" s="273" t="s">
        <v>1</v>
      </c>
      <c r="F433" s="274" t="s">
        <v>1031</v>
      </c>
      <c r="G433" s="272"/>
      <c r="H433" s="275">
        <v>17</v>
      </c>
      <c r="I433" s="276"/>
      <c r="J433" s="272"/>
      <c r="K433" s="272"/>
      <c r="L433" s="277"/>
      <c r="M433" s="278"/>
      <c r="N433" s="279"/>
      <c r="O433" s="279"/>
      <c r="P433" s="279"/>
      <c r="Q433" s="279"/>
      <c r="R433" s="279"/>
      <c r="S433" s="279"/>
      <c r="T433" s="280"/>
      <c r="U433" s="14"/>
      <c r="V433" s="14"/>
      <c r="W433" s="14"/>
      <c r="X433" s="14"/>
      <c r="Y433" s="14"/>
      <c r="Z433" s="14"/>
      <c r="AA433" s="14"/>
      <c r="AB433" s="14"/>
      <c r="AC433" s="14"/>
      <c r="AD433" s="14"/>
      <c r="AE433" s="14"/>
      <c r="AT433" s="281" t="s">
        <v>174</v>
      </c>
      <c r="AU433" s="281" t="s">
        <v>82</v>
      </c>
      <c r="AV433" s="14" t="s">
        <v>82</v>
      </c>
      <c r="AW433" s="14" t="s">
        <v>30</v>
      </c>
      <c r="AX433" s="14" t="s">
        <v>73</v>
      </c>
      <c r="AY433" s="281" t="s">
        <v>161</v>
      </c>
    </row>
    <row r="434" s="15" customFormat="1">
      <c r="A434" s="15"/>
      <c r="B434" s="282"/>
      <c r="C434" s="283"/>
      <c r="D434" s="256" t="s">
        <v>174</v>
      </c>
      <c r="E434" s="284" t="s">
        <v>1</v>
      </c>
      <c r="F434" s="285" t="s">
        <v>180</v>
      </c>
      <c r="G434" s="283"/>
      <c r="H434" s="286">
        <v>17</v>
      </c>
      <c r="I434" s="287"/>
      <c r="J434" s="283"/>
      <c r="K434" s="283"/>
      <c r="L434" s="288"/>
      <c r="M434" s="289"/>
      <c r="N434" s="290"/>
      <c r="O434" s="290"/>
      <c r="P434" s="290"/>
      <c r="Q434" s="290"/>
      <c r="R434" s="290"/>
      <c r="S434" s="290"/>
      <c r="T434" s="291"/>
      <c r="U434" s="15"/>
      <c r="V434" s="15"/>
      <c r="W434" s="15"/>
      <c r="X434" s="15"/>
      <c r="Y434" s="15"/>
      <c r="Z434" s="15"/>
      <c r="AA434" s="15"/>
      <c r="AB434" s="15"/>
      <c r="AC434" s="15"/>
      <c r="AD434" s="15"/>
      <c r="AE434" s="15"/>
      <c r="AT434" s="292" t="s">
        <v>174</v>
      </c>
      <c r="AU434" s="292" t="s">
        <v>82</v>
      </c>
      <c r="AV434" s="15" t="s">
        <v>168</v>
      </c>
      <c r="AW434" s="15" t="s">
        <v>4</v>
      </c>
      <c r="AX434" s="15" t="s">
        <v>80</v>
      </c>
      <c r="AY434" s="292" t="s">
        <v>161</v>
      </c>
    </row>
    <row r="435" s="2" customFormat="1" ht="24" customHeight="1">
      <c r="A435" s="38"/>
      <c r="B435" s="39"/>
      <c r="C435" s="243" t="s">
        <v>616</v>
      </c>
      <c r="D435" s="243" t="s">
        <v>163</v>
      </c>
      <c r="E435" s="244" t="s">
        <v>1032</v>
      </c>
      <c r="F435" s="245" t="s">
        <v>1033</v>
      </c>
      <c r="G435" s="246" t="s">
        <v>191</v>
      </c>
      <c r="H435" s="247">
        <v>17</v>
      </c>
      <c r="I435" s="248"/>
      <c r="J435" s="249">
        <f>ROUND(I435*H435,2)</f>
        <v>0</v>
      </c>
      <c r="K435" s="245" t="s">
        <v>167</v>
      </c>
      <c r="L435" s="44"/>
      <c r="M435" s="250" t="s">
        <v>1</v>
      </c>
      <c r="N435" s="251" t="s">
        <v>38</v>
      </c>
      <c r="O435" s="91"/>
      <c r="P435" s="252">
        <f>O435*H435</f>
        <v>0</v>
      </c>
      <c r="Q435" s="252">
        <v>0</v>
      </c>
      <c r="R435" s="252">
        <f>Q435*H435</f>
        <v>0</v>
      </c>
      <c r="S435" s="252">
        <v>0</v>
      </c>
      <c r="T435" s="253">
        <f>S435*H435</f>
        <v>0</v>
      </c>
      <c r="U435" s="38"/>
      <c r="V435" s="38"/>
      <c r="W435" s="38"/>
      <c r="X435" s="38"/>
      <c r="Y435" s="38"/>
      <c r="Z435" s="38"/>
      <c r="AA435" s="38"/>
      <c r="AB435" s="38"/>
      <c r="AC435" s="38"/>
      <c r="AD435" s="38"/>
      <c r="AE435" s="38"/>
      <c r="AR435" s="254" t="s">
        <v>168</v>
      </c>
      <c r="AT435" s="254" t="s">
        <v>163</v>
      </c>
      <c r="AU435" s="254" t="s">
        <v>82</v>
      </c>
      <c r="AY435" s="17" t="s">
        <v>161</v>
      </c>
      <c r="BE435" s="255">
        <f>IF(N435="základní",J435,0)</f>
        <v>0</v>
      </c>
      <c r="BF435" s="255">
        <f>IF(N435="snížená",J435,0)</f>
        <v>0</v>
      </c>
      <c r="BG435" s="255">
        <f>IF(N435="zákl. přenesená",J435,0)</f>
        <v>0</v>
      </c>
      <c r="BH435" s="255">
        <f>IF(N435="sníž. přenesená",J435,0)</f>
        <v>0</v>
      </c>
      <c r="BI435" s="255">
        <f>IF(N435="nulová",J435,0)</f>
        <v>0</v>
      </c>
      <c r="BJ435" s="17" t="s">
        <v>80</v>
      </c>
      <c r="BK435" s="255">
        <f>ROUND(I435*H435,2)</f>
        <v>0</v>
      </c>
      <c r="BL435" s="17" t="s">
        <v>168</v>
      </c>
      <c r="BM435" s="254" t="s">
        <v>1034</v>
      </c>
    </row>
    <row r="436" s="2" customFormat="1">
      <c r="A436" s="38"/>
      <c r="B436" s="39"/>
      <c r="C436" s="40"/>
      <c r="D436" s="256" t="s">
        <v>170</v>
      </c>
      <c r="E436" s="40"/>
      <c r="F436" s="257" t="s">
        <v>1035</v>
      </c>
      <c r="G436" s="40"/>
      <c r="H436" s="40"/>
      <c r="I436" s="154"/>
      <c r="J436" s="40"/>
      <c r="K436" s="40"/>
      <c r="L436" s="44"/>
      <c r="M436" s="258"/>
      <c r="N436" s="259"/>
      <c r="O436" s="91"/>
      <c r="P436" s="91"/>
      <c r="Q436" s="91"/>
      <c r="R436" s="91"/>
      <c r="S436" s="91"/>
      <c r="T436" s="92"/>
      <c r="U436" s="38"/>
      <c r="V436" s="38"/>
      <c r="W436" s="38"/>
      <c r="X436" s="38"/>
      <c r="Y436" s="38"/>
      <c r="Z436" s="38"/>
      <c r="AA436" s="38"/>
      <c r="AB436" s="38"/>
      <c r="AC436" s="38"/>
      <c r="AD436" s="38"/>
      <c r="AE436" s="38"/>
      <c r="AT436" s="17" t="s">
        <v>170</v>
      </c>
      <c r="AU436" s="17" t="s">
        <v>82</v>
      </c>
    </row>
    <row r="437" s="2" customFormat="1">
      <c r="A437" s="38"/>
      <c r="B437" s="39"/>
      <c r="C437" s="40"/>
      <c r="D437" s="256" t="s">
        <v>172</v>
      </c>
      <c r="E437" s="40"/>
      <c r="F437" s="260" t="s">
        <v>1030</v>
      </c>
      <c r="G437" s="40"/>
      <c r="H437" s="40"/>
      <c r="I437" s="154"/>
      <c r="J437" s="40"/>
      <c r="K437" s="40"/>
      <c r="L437" s="44"/>
      <c r="M437" s="258"/>
      <c r="N437" s="259"/>
      <c r="O437" s="91"/>
      <c r="P437" s="91"/>
      <c r="Q437" s="91"/>
      <c r="R437" s="91"/>
      <c r="S437" s="91"/>
      <c r="T437" s="92"/>
      <c r="U437" s="38"/>
      <c r="V437" s="38"/>
      <c r="W437" s="38"/>
      <c r="X437" s="38"/>
      <c r="Y437" s="38"/>
      <c r="Z437" s="38"/>
      <c r="AA437" s="38"/>
      <c r="AB437" s="38"/>
      <c r="AC437" s="38"/>
      <c r="AD437" s="38"/>
      <c r="AE437" s="38"/>
      <c r="AT437" s="17" t="s">
        <v>172</v>
      </c>
      <c r="AU437" s="17" t="s">
        <v>82</v>
      </c>
    </row>
    <row r="438" s="14" customFormat="1">
      <c r="A438" s="14"/>
      <c r="B438" s="271"/>
      <c r="C438" s="272"/>
      <c r="D438" s="256" t="s">
        <v>174</v>
      </c>
      <c r="E438" s="273" t="s">
        <v>1</v>
      </c>
      <c r="F438" s="274" t="s">
        <v>1031</v>
      </c>
      <c r="G438" s="272"/>
      <c r="H438" s="275">
        <v>17</v>
      </c>
      <c r="I438" s="276"/>
      <c r="J438" s="272"/>
      <c r="K438" s="272"/>
      <c r="L438" s="277"/>
      <c r="M438" s="278"/>
      <c r="N438" s="279"/>
      <c r="O438" s="279"/>
      <c r="P438" s="279"/>
      <c r="Q438" s="279"/>
      <c r="R438" s="279"/>
      <c r="S438" s="279"/>
      <c r="T438" s="280"/>
      <c r="U438" s="14"/>
      <c r="V438" s="14"/>
      <c r="W438" s="14"/>
      <c r="X438" s="14"/>
      <c r="Y438" s="14"/>
      <c r="Z438" s="14"/>
      <c r="AA438" s="14"/>
      <c r="AB438" s="14"/>
      <c r="AC438" s="14"/>
      <c r="AD438" s="14"/>
      <c r="AE438" s="14"/>
      <c r="AT438" s="281" t="s">
        <v>174</v>
      </c>
      <c r="AU438" s="281" t="s">
        <v>82</v>
      </c>
      <c r="AV438" s="14" t="s">
        <v>82</v>
      </c>
      <c r="AW438" s="14" t="s">
        <v>30</v>
      </c>
      <c r="AX438" s="14" t="s">
        <v>73</v>
      </c>
      <c r="AY438" s="281" t="s">
        <v>161</v>
      </c>
    </row>
    <row r="439" s="15" customFormat="1">
      <c r="A439" s="15"/>
      <c r="B439" s="282"/>
      <c r="C439" s="283"/>
      <c r="D439" s="256" t="s">
        <v>174</v>
      </c>
      <c r="E439" s="284" t="s">
        <v>1</v>
      </c>
      <c r="F439" s="285" t="s">
        <v>180</v>
      </c>
      <c r="G439" s="283"/>
      <c r="H439" s="286">
        <v>17</v>
      </c>
      <c r="I439" s="287"/>
      <c r="J439" s="283"/>
      <c r="K439" s="283"/>
      <c r="L439" s="288"/>
      <c r="M439" s="289"/>
      <c r="N439" s="290"/>
      <c r="O439" s="290"/>
      <c r="P439" s="290"/>
      <c r="Q439" s="290"/>
      <c r="R439" s="290"/>
      <c r="S439" s="290"/>
      <c r="T439" s="291"/>
      <c r="U439" s="15"/>
      <c r="V439" s="15"/>
      <c r="W439" s="15"/>
      <c r="X439" s="15"/>
      <c r="Y439" s="15"/>
      <c r="Z439" s="15"/>
      <c r="AA439" s="15"/>
      <c r="AB439" s="15"/>
      <c r="AC439" s="15"/>
      <c r="AD439" s="15"/>
      <c r="AE439" s="15"/>
      <c r="AT439" s="292" t="s">
        <v>174</v>
      </c>
      <c r="AU439" s="292" t="s">
        <v>82</v>
      </c>
      <c r="AV439" s="15" t="s">
        <v>168</v>
      </c>
      <c r="AW439" s="15" t="s">
        <v>4</v>
      </c>
      <c r="AX439" s="15" t="s">
        <v>80</v>
      </c>
      <c r="AY439" s="292" t="s">
        <v>161</v>
      </c>
    </row>
    <row r="440" s="2" customFormat="1" ht="24" customHeight="1">
      <c r="A440" s="38"/>
      <c r="B440" s="39"/>
      <c r="C440" s="243" t="s">
        <v>629</v>
      </c>
      <c r="D440" s="243" t="s">
        <v>163</v>
      </c>
      <c r="E440" s="244" t="s">
        <v>568</v>
      </c>
      <c r="F440" s="245" t="s">
        <v>569</v>
      </c>
      <c r="G440" s="246" t="s">
        <v>191</v>
      </c>
      <c r="H440" s="247">
        <v>9.0999999999999996</v>
      </c>
      <c r="I440" s="248"/>
      <c r="J440" s="249">
        <f>ROUND(I440*H440,2)</f>
        <v>0</v>
      </c>
      <c r="K440" s="245" t="s">
        <v>167</v>
      </c>
      <c r="L440" s="44"/>
      <c r="M440" s="250" t="s">
        <v>1</v>
      </c>
      <c r="N440" s="251" t="s">
        <v>38</v>
      </c>
      <c r="O440" s="91"/>
      <c r="P440" s="252">
        <f>O440*H440</f>
        <v>0</v>
      </c>
      <c r="Q440" s="252">
        <v>0</v>
      </c>
      <c r="R440" s="252">
        <f>Q440*H440</f>
        <v>0</v>
      </c>
      <c r="S440" s="252">
        <v>0.00050000000000000001</v>
      </c>
      <c r="T440" s="253">
        <f>S440*H440</f>
        <v>0.0045500000000000002</v>
      </c>
      <c r="U440" s="38"/>
      <c r="V440" s="38"/>
      <c r="W440" s="38"/>
      <c r="X440" s="38"/>
      <c r="Y440" s="38"/>
      <c r="Z440" s="38"/>
      <c r="AA440" s="38"/>
      <c r="AB440" s="38"/>
      <c r="AC440" s="38"/>
      <c r="AD440" s="38"/>
      <c r="AE440" s="38"/>
      <c r="AR440" s="254" t="s">
        <v>168</v>
      </c>
      <c r="AT440" s="254" t="s">
        <v>163</v>
      </c>
      <c r="AU440" s="254" t="s">
        <v>82</v>
      </c>
      <c r="AY440" s="17" t="s">
        <v>161</v>
      </c>
      <c r="BE440" s="255">
        <f>IF(N440="základní",J440,0)</f>
        <v>0</v>
      </c>
      <c r="BF440" s="255">
        <f>IF(N440="snížená",J440,0)</f>
        <v>0</v>
      </c>
      <c r="BG440" s="255">
        <f>IF(N440="zákl. přenesená",J440,0)</f>
        <v>0</v>
      </c>
      <c r="BH440" s="255">
        <f>IF(N440="sníž. přenesená",J440,0)</f>
        <v>0</v>
      </c>
      <c r="BI440" s="255">
        <f>IF(N440="nulová",J440,0)</f>
        <v>0</v>
      </c>
      <c r="BJ440" s="17" t="s">
        <v>80</v>
      </c>
      <c r="BK440" s="255">
        <f>ROUND(I440*H440,2)</f>
        <v>0</v>
      </c>
      <c r="BL440" s="17" t="s">
        <v>168</v>
      </c>
      <c r="BM440" s="254" t="s">
        <v>1036</v>
      </c>
    </row>
    <row r="441" s="2" customFormat="1">
      <c r="A441" s="38"/>
      <c r="B441" s="39"/>
      <c r="C441" s="40"/>
      <c r="D441" s="256" t="s">
        <v>170</v>
      </c>
      <c r="E441" s="40"/>
      <c r="F441" s="257" t="s">
        <v>571</v>
      </c>
      <c r="G441" s="40"/>
      <c r="H441" s="40"/>
      <c r="I441" s="154"/>
      <c r="J441" s="40"/>
      <c r="K441" s="40"/>
      <c r="L441" s="44"/>
      <c r="M441" s="258"/>
      <c r="N441" s="259"/>
      <c r="O441" s="91"/>
      <c r="P441" s="91"/>
      <c r="Q441" s="91"/>
      <c r="R441" s="91"/>
      <c r="S441" s="91"/>
      <c r="T441" s="92"/>
      <c r="U441" s="38"/>
      <c r="V441" s="38"/>
      <c r="W441" s="38"/>
      <c r="X441" s="38"/>
      <c r="Y441" s="38"/>
      <c r="Z441" s="38"/>
      <c r="AA441" s="38"/>
      <c r="AB441" s="38"/>
      <c r="AC441" s="38"/>
      <c r="AD441" s="38"/>
      <c r="AE441" s="38"/>
      <c r="AT441" s="17" t="s">
        <v>170</v>
      </c>
      <c r="AU441" s="17" t="s">
        <v>82</v>
      </c>
    </row>
    <row r="442" s="2" customFormat="1">
      <c r="A442" s="38"/>
      <c r="B442" s="39"/>
      <c r="C442" s="40"/>
      <c r="D442" s="256" t="s">
        <v>172</v>
      </c>
      <c r="E442" s="40"/>
      <c r="F442" s="260" t="s">
        <v>572</v>
      </c>
      <c r="G442" s="40"/>
      <c r="H442" s="40"/>
      <c r="I442" s="154"/>
      <c r="J442" s="40"/>
      <c r="K442" s="40"/>
      <c r="L442" s="44"/>
      <c r="M442" s="258"/>
      <c r="N442" s="259"/>
      <c r="O442" s="91"/>
      <c r="P442" s="91"/>
      <c r="Q442" s="91"/>
      <c r="R442" s="91"/>
      <c r="S442" s="91"/>
      <c r="T442" s="92"/>
      <c r="U442" s="38"/>
      <c r="V442" s="38"/>
      <c r="W442" s="38"/>
      <c r="X442" s="38"/>
      <c r="Y442" s="38"/>
      <c r="Z442" s="38"/>
      <c r="AA442" s="38"/>
      <c r="AB442" s="38"/>
      <c r="AC442" s="38"/>
      <c r="AD442" s="38"/>
      <c r="AE442" s="38"/>
      <c r="AT442" s="17" t="s">
        <v>172</v>
      </c>
      <c r="AU442" s="17" t="s">
        <v>82</v>
      </c>
    </row>
    <row r="443" s="13" customFormat="1">
      <c r="A443" s="13"/>
      <c r="B443" s="261"/>
      <c r="C443" s="262"/>
      <c r="D443" s="256" t="s">
        <v>174</v>
      </c>
      <c r="E443" s="263" t="s">
        <v>1</v>
      </c>
      <c r="F443" s="264" t="s">
        <v>573</v>
      </c>
      <c r="G443" s="262"/>
      <c r="H443" s="263" t="s">
        <v>1</v>
      </c>
      <c r="I443" s="265"/>
      <c r="J443" s="262"/>
      <c r="K443" s="262"/>
      <c r="L443" s="266"/>
      <c r="M443" s="267"/>
      <c r="N443" s="268"/>
      <c r="O443" s="268"/>
      <c r="P443" s="268"/>
      <c r="Q443" s="268"/>
      <c r="R443" s="268"/>
      <c r="S443" s="268"/>
      <c r="T443" s="269"/>
      <c r="U443" s="13"/>
      <c r="V443" s="13"/>
      <c r="W443" s="13"/>
      <c r="X443" s="13"/>
      <c r="Y443" s="13"/>
      <c r="Z443" s="13"/>
      <c r="AA443" s="13"/>
      <c r="AB443" s="13"/>
      <c r="AC443" s="13"/>
      <c r="AD443" s="13"/>
      <c r="AE443" s="13"/>
      <c r="AT443" s="270" t="s">
        <v>174</v>
      </c>
      <c r="AU443" s="270" t="s">
        <v>82</v>
      </c>
      <c r="AV443" s="13" t="s">
        <v>80</v>
      </c>
      <c r="AW443" s="13" t="s">
        <v>30</v>
      </c>
      <c r="AX443" s="13" t="s">
        <v>73</v>
      </c>
      <c r="AY443" s="270" t="s">
        <v>161</v>
      </c>
    </row>
    <row r="444" s="14" customFormat="1">
      <c r="A444" s="14"/>
      <c r="B444" s="271"/>
      <c r="C444" s="272"/>
      <c r="D444" s="256" t="s">
        <v>174</v>
      </c>
      <c r="E444" s="273" t="s">
        <v>1</v>
      </c>
      <c r="F444" s="274" t="s">
        <v>1037</v>
      </c>
      <c r="G444" s="272"/>
      <c r="H444" s="275">
        <v>5.2000000000000002</v>
      </c>
      <c r="I444" s="276"/>
      <c r="J444" s="272"/>
      <c r="K444" s="272"/>
      <c r="L444" s="277"/>
      <c r="M444" s="278"/>
      <c r="N444" s="279"/>
      <c r="O444" s="279"/>
      <c r="P444" s="279"/>
      <c r="Q444" s="279"/>
      <c r="R444" s="279"/>
      <c r="S444" s="279"/>
      <c r="T444" s="280"/>
      <c r="U444" s="14"/>
      <c r="V444" s="14"/>
      <c r="W444" s="14"/>
      <c r="X444" s="14"/>
      <c r="Y444" s="14"/>
      <c r="Z444" s="14"/>
      <c r="AA444" s="14"/>
      <c r="AB444" s="14"/>
      <c r="AC444" s="14"/>
      <c r="AD444" s="14"/>
      <c r="AE444" s="14"/>
      <c r="AT444" s="281" t="s">
        <v>174</v>
      </c>
      <c r="AU444" s="281" t="s">
        <v>82</v>
      </c>
      <c r="AV444" s="14" t="s">
        <v>82</v>
      </c>
      <c r="AW444" s="14" t="s">
        <v>30</v>
      </c>
      <c r="AX444" s="14" t="s">
        <v>73</v>
      </c>
      <c r="AY444" s="281" t="s">
        <v>161</v>
      </c>
    </row>
    <row r="445" s="13" customFormat="1">
      <c r="A445" s="13"/>
      <c r="B445" s="261"/>
      <c r="C445" s="262"/>
      <c r="D445" s="256" t="s">
        <v>174</v>
      </c>
      <c r="E445" s="263" t="s">
        <v>1</v>
      </c>
      <c r="F445" s="264" t="s">
        <v>1038</v>
      </c>
      <c r="G445" s="262"/>
      <c r="H445" s="263" t="s">
        <v>1</v>
      </c>
      <c r="I445" s="265"/>
      <c r="J445" s="262"/>
      <c r="K445" s="262"/>
      <c r="L445" s="266"/>
      <c r="M445" s="267"/>
      <c r="N445" s="268"/>
      <c r="O445" s="268"/>
      <c r="P445" s="268"/>
      <c r="Q445" s="268"/>
      <c r="R445" s="268"/>
      <c r="S445" s="268"/>
      <c r="T445" s="269"/>
      <c r="U445" s="13"/>
      <c r="V445" s="13"/>
      <c r="W445" s="13"/>
      <c r="X445" s="13"/>
      <c r="Y445" s="13"/>
      <c r="Z445" s="13"/>
      <c r="AA445" s="13"/>
      <c r="AB445" s="13"/>
      <c r="AC445" s="13"/>
      <c r="AD445" s="13"/>
      <c r="AE445" s="13"/>
      <c r="AT445" s="270" t="s">
        <v>174</v>
      </c>
      <c r="AU445" s="270" t="s">
        <v>82</v>
      </c>
      <c r="AV445" s="13" t="s">
        <v>80</v>
      </c>
      <c r="AW445" s="13" t="s">
        <v>30</v>
      </c>
      <c r="AX445" s="13" t="s">
        <v>73</v>
      </c>
      <c r="AY445" s="270" t="s">
        <v>161</v>
      </c>
    </row>
    <row r="446" s="14" customFormat="1">
      <c r="A446" s="14"/>
      <c r="B446" s="271"/>
      <c r="C446" s="272"/>
      <c r="D446" s="256" t="s">
        <v>174</v>
      </c>
      <c r="E446" s="273" t="s">
        <v>1</v>
      </c>
      <c r="F446" s="274" t="s">
        <v>1039</v>
      </c>
      <c r="G446" s="272"/>
      <c r="H446" s="275">
        <v>3.8999999999999999</v>
      </c>
      <c r="I446" s="276"/>
      <c r="J446" s="272"/>
      <c r="K446" s="272"/>
      <c r="L446" s="277"/>
      <c r="M446" s="278"/>
      <c r="N446" s="279"/>
      <c r="O446" s="279"/>
      <c r="P446" s="279"/>
      <c r="Q446" s="279"/>
      <c r="R446" s="279"/>
      <c r="S446" s="279"/>
      <c r="T446" s="280"/>
      <c r="U446" s="14"/>
      <c r="V446" s="14"/>
      <c r="W446" s="14"/>
      <c r="X446" s="14"/>
      <c r="Y446" s="14"/>
      <c r="Z446" s="14"/>
      <c r="AA446" s="14"/>
      <c r="AB446" s="14"/>
      <c r="AC446" s="14"/>
      <c r="AD446" s="14"/>
      <c r="AE446" s="14"/>
      <c r="AT446" s="281" t="s">
        <v>174</v>
      </c>
      <c r="AU446" s="281" t="s">
        <v>82</v>
      </c>
      <c r="AV446" s="14" t="s">
        <v>82</v>
      </c>
      <c r="AW446" s="14" t="s">
        <v>30</v>
      </c>
      <c r="AX446" s="14" t="s">
        <v>73</v>
      </c>
      <c r="AY446" s="281" t="s">
        <v>161</v>
      </c>
    </row>
    <row r="447" s="15" customFormat="1">
      <c r="A447" s="15"/>
      <c r="B447" s="282"/>
      <c r="C447" s="283"/>
      <c r="D447" s="256" t="s">
        <v>174</v>
      </c>
      <c r="E447" s="284" t="s">
        <v>1</v>
      </c>
      <c r="F447" s="285" t="s">
        <v>180</v>
      </c>
      <c r="G447" s="283"/>
      <c r="H447" s="286">
        <v>9.0999999999999996</v>
      </c>
      <c r="I447" s="287"/>
      <c r="J447" s="283"/>
      <c r="K447" s="283"/>
      <c r="L447" s="288"/>
      <c r="M447" s="289"/>
      <c r="N447" s="290"/>
      <c r="O447" s="290"/>
      <c r="P447" s="290"/>
      <c r="Q447" s="290"/>
      <c r="R447" s="290"/>
      <c r="S447" s="290"/>
      <c r="T447" s="291"/>
      <c r="U447" s="15"/>
      <c r="V447" s="15"/>
      <c r="W447" s="15"/>
      <c r="X447" s="15"/>
      <c r="Y447" s="15"/>
      <c r="Z447" s="15"/>
      <c r="AA447" s="15"/>
      <c r="AB447" s="15"/>
      <c r="AC447" s="15"/>
      <c r="AD447" s="15"/>
      <c r="AE447" s="15"/>
      <c r="AT447" s="292" t="s">
        <v>174</v>
      </c>
      <c r="AU447" s="292" t="s">
        <v>82</v>
      </c>
      <c r="AV447" s="15" t="s">
        <v>168</v>
      </c>
      <c r="AW447" s="15" t="s">
        <v>30</v>
      </c>
      <c r="AX447" s="15" t="s">
        <v>80</v>
      </c>
      <c r="AY447" s="292" t="s">
        <v>161</v>
      </c>
    </row>
    <row r="448" s="2" customFormat="1" ht="16.5" customHeight="1">
      <c r="A448" s="38"/>
      <c r="B448" s="39"/>
      <c r="C448" s="243" t="s">
        <v>636</v>
      </c>
      <c r="D448" s="243" t="s">
        <v>163</v>
      </c>
      <c r="E448" s="244" t="s">
        <v>576</v>
      </c>
      <c r="F448" s="245" t="s">
        <v>577</v>
      </c>
      <c r="G448" s="246" t="s">
        <v>517</v>
      </c>
      <c r="H448" s="247">
        <v>40</v>
      </c>
      <c r="I448" s="248"/>
      <c r="J448" s="249">
        <f>ROUND(I448*H448,2)</f>
        <v>0</v>
      </c>
      <c r="K448" s="245" t="s">
        <v>167</v>
      </c>
      <c r="L448" s="44"/>
      <c r="M448" s="250" t="s">
        <v>1</v>
      </c>
      <c r="N448" s="251" t="s">
        <v>38</v>
      </c>
      <c r="O448" s="91"/>
      <c r="P448" s="252">
        <f>O448*H448</f>
        <v>0</v>
      </c>
      <c r="Q448" s="252">
        <v>0.00029</v>
      </c>
      <c r="R448" s="252">
        <f>Q448*H448</f>
        <v>0.011599999999999999</v>
      </c>
      <c r="S448" s="252">
        <v>0</v>
      </c>
      <c r="T448" s="253">
        <f>S448*H448</f>
        <v>0</v>
      </c>
      <c r="U448" s="38"/>
      <c r="V448" s="38"/>
      <c r="W448" s="38"/>
      <c r="X448" s="38"/>
      <c r="Y448" s="38"/>
      <c r="Z448" s="38"/>
      <c r="AA448" s="38"/>
      <c r="AB448" s="38"/>
      <c r="AC448" s="38"/>
      <c r="AD448" s="38"/>
      <c r="AE448" s="38"/>
      <c r="AR448" s="254" t="s">
        <v>168</v>
      </c>
      <c r="AT448" s="254" t="s">
        <v>163</v>
      </c>
      <c r="AU448" s="254" t="s">
        <v>82</v>
      </c>
      <c r="AY448" s="17" t="s">
        <v>161</v>
      </c>
      <c r="BE448" s="255">
        <f>IF(N448="základní",J448,0)</f>
        <v>0</v>
      </c>
      <c r="BF448" s="255">
        <f>IF(N448="snížená",J448,0)</f>
        <v>0</v>
      </c>
      <c r="BG448" s="255">
        <f>IF(N448="zákl. přenesená",J448,0)</f>
        <v>0</v>
      </c>
      <c r="BH448" s="255">
        <f>IF(N448="sníž. přenesená",J448,0)</f>
        <v>0</v>
      </c>
      <c r="BI448" s="255">
        <f>IF(N448="nulová",J448,0)</f>
        <v>0</v>
      </c>
      <c r="BJ448" s="17" t="s">
        <v>80</v>
      </c>
      <c r="BK448" s="255">
        <f>ROUND(I448*H448,2)</f>
        <v>0</v>
      </c>
      <c r="BL448" s="17" t="s">
        <v>168</v>
      </c>
      <c r="BM448" s="254" t="s">
        <v>1040</v>
      </c>
    </row>
    <row r="449" s="2" customFormat="1">
      <c r="A449" s="38"/>
      <c r="B449" s="39"/>
      <c r="C449" s="40"/>
      <c r="D449" s="256" t="s">
        <v>170</v>
      </c>
      <c r="E449" s="40"/>
      <c r="F449" s="257" t="s">
        <v>579</v>
      </c>
      <c r="G449" s="40"/>
      <c r="H449" s="40"/>
      <c r="I449" s="154"/>
      <c r="J449" s="40"/>
      <c r="K449" s="40"/>
      <c r="L449" s="44"/>
      <c r="M449" s="258"/>
      <c r="N449" s="259"/>
      <c r="O449" s="91"/>
      <c r="P449" s="91"/>
      <c r="Q449" s="91"/>
      <c r="R449" s="91"/>
      <c r="S449" s="91"/>
      <c r="T449" s="92"/>
      <c r="U449" s="38"/>
      <c r="V449" s="38"/>
      <c r="W449" s="38"/>
      <c r="X449" s="38"/>
      <c r="Y449" s="38"/>
      <c r="Z449" s="38"/>
      <c r="AA449" s="38"/>
      <c r="AB449" s="38"/>
      <c r="AC449" s="38"/>
      <c r="AD449" s="38"/>
      <c r="AE449" s="38"/>
      <c r="AT449" s="17" t="s">
        <v>170</v>
      </c>
      <c r="AU449" s="17" t="s">
        <v>82</v>
      </c>
    </row>
    <row r="450" s="2" customFormat="1">
      <c r="A450" s="38"/>
      <c r="B450" s="39"/>
      <c r="C450" s="40"/>
      <c r="D450" s="256" t="s">
        <v>172</v>
      </c>
      <c r="E450" s="40"/>
      <c r="F450" s="260" t="s">
        <v>580</v>
      </c>
      <c r="G450" s="40"/>
      <c r="H450" s="40"/>
      <c r="I450" s="154"/>
      <c r="J450" s="40"/>
      <c r="K450" s="40"/>
      <c r="L450" s="44"/>
      <c r="M450" s="258"/>
      <c r="N450" s="259"/>
      <c r="O450" s="91"/>
      <c r="P450" s="91"/>
      <c r="Q450" s="91"/>
      <c r="R450" s="91"/>
      <c r="S450" s="91"/>
      <c r="T450" s="92"/>
      <c r="U450" s="38"/>
      <c r="V450" s="38"/>
      <c r="W450" s="38"/>
      <c r="X450" s="38"/>
      <c r="Y450" s="38"/>
      <c r="Z450" s="38"/>
      <c r="AA450" s="38"/>
      <c r="AB450" s="38"/>
      <c r="AC450" s="38"/>
      <c r="AD450" s="38"/>
      <c r="AE450" s="38"/>
      <c r="AT450" s="17" t="s">
        <v>172</v>
      </c>
      <c r="AU450" s="17" t="s">
        <v>82</v>
      </c>
    </row>
    <row r="451" s="2" customFormat="1">
      <c r="A451" s="38"/>
      <c r="B451" s="39"/>
      <c r="C451" s="40"/>
      <c r="D451" s="256" t="s">
        <v>195</v>
      </c>
      <c r="E451" s="40"/>
      <c r="F451" s="260" t="s">
        <v>581</v>
      </c>
      <c r="G451" s="40"/>
      <c r="H451" s="40"/>
      <c r="I451" s="154"/>
      <c r="J451" s="40"/>
      <c r="K451" s="40"/>
      <c r="L451" s="44"/>
      <c r="M451" s="258"/>
      <c r="N451" s="259"/>
      <c r="O451" s="91"/>
      <c r="P451" s="91"/>
      <c r="Q451" s="91"/>
      <c r="R451" s="91"/>
      <c r="S451" s="91"/>
      <c r="T451" s="92"/>
      <c r="U451" s="38"/>
      <c r="V451" s="38"/>
      <c r="W451" s="38"/>
      <c r="X451" s="38"/>
      <c r="Y451" s="38"/>
      <c r="Z451" s="38"/>
      <c r="AA451" s="38"/>
      <c r="AB451" s="38"/>
      <c r="AC451" s="38"/>
      <c r="AD451" s="38"/>
      <c r="AE451" s="38"/>
      <c r="AT451" s="17" t="s">
        <v>195</v>
      </c>
      <c r="AU451" s="17" t="s">
        <v>82</v>
      </c>
    </row>
    <row r="452" s="13" customFormat="1">
      <c r="A452" s="13"/>
      <c r="B452" s="261"/>
      <c r="C452" s="262"/>
      <c r="D452" s="256" t="s">
        <v>174</v>
      </c>
      <c r="E452" s="263" t="s">
        <v>1</v>
      </c>
      <c r="F452" s="264" t="s">
        <v>582</v>
      </c>
      <c r="G452" s="262"/>
      <c r="H452" s="263" t="s">
        <v>1</v>
      </c>
      <c r="I452" s="265"/>
      <c r="J452" s="262"/>
      <c r="K452" s="262"/>
      <c r="L452" s="266"/>
      <c r="M452" s="267"/>
      <c r="N452" s="268"/>
      <c r="O452" s="268"/>
      <c r="P452" s="268"/>
      <c r="Q452" s="268"/>
      <c r="R452" s="268"/>
      <c r="S452" s="268"/>
      <c r="T452" s="269"/>
      <c r="U452" s="13"/>
      <c r="V452" s="13"/>
      <c r="W452" s="13"/>
      <c r="X452" s="13"/>
      <c r="Y452" s="13"/>
      <c r="Z452" s="13"/>
      <c r="AA452" s="13"/>
      <c r="AB452" s="13"/>
      <c r="AC452" s="13"/>
      <c r="AD452" s="13"/>
      <c r="AE452" s="13"/>
      <c r="AT452" s="270" t="s">
        <v>174</v>
      </c>
      <c r="AU452" s="270" t="s">
        <v>82</v>
      </c>
      <c r="AV452" s="13" t="s">
        <v>80</v>
      </c>
      <c r="AW452" s="13" t="s">
        <v>30</v>
      </c>
      <c r="AX452" s="13" t="s">
        <v>73</v>
      </c>
      <c r="AY452" s="270" t="s">
        <v>161</v>
      </c>
    </row>
    <row r="453" s="14" customFormat="1">
      <c r="A453" s="14"/>
      <c r="B453" s="271"/>
      <c r="C453" s="272"/>
      <c r="D453" s="256" t="s">
        <v>174</v>
      </c>
      <c r="E453" s="273" t="s">
        <v>1</v>
      </c>
      <c r="F453" s="274" t="s">
        <v>1041</v>
      </c>
      <c r="G453" s="272"/>
      <c r="H453" s="275">
        <v>40</v>
      </c>
      <c r="I453" s="276"/>
      <c r="J453" s="272"/>
      <c r="K453" s="272"/>
      <c r="L453" s="277"/>
      <c r="M453" s="278"/>
      <c r="N453" s="279"/>
      <c r="O453" s="279"/>
      <c r="P453" s="279"/>
      <c r="Q453" s="279"/>
      <c r="R453" s="279"/>
      <c r="S453" s="279"/>
      <c r="T453" s="280"/>
      <c r="U453" s="14"/>
      <c r="V453" s="14"/>
      <c r="W453" s="14"/>
      <c r="X453" s="14"/>
      <c r="Y453" s="14"/>
      <c r="Z453" s="14"/>
      <c r="AA453" s="14"/>
      <c r="AB453" s="14"/>
      <c r="AC453" s="14"/>
      <c r="AD453" s="14"/>
      <c r="AE453" s="14"/>
      <c r="AT453" s="281" t="s">
        <v>174</v>
      </c>
      <c r="AU453" s="281" t="s">
        <v>82</v>
      </c>
      <c r="AV453" s="14" t="s">
        <v>82</v>
      </c>
      <c r="AW453" s="14" t="s">
        <v>30</v>
      </c>
      <c r="AX453" s="14" t="s">
        <v>80</v>
      </c>
      <c r="AY453" s="281" t="s">
        <v>161</v>
      </c>
    </row>
    <row r="454" s="2" customFormat="1" ht="24" customHeight="1">
      <c r="A454" s="38"/>
      <c r="B454" s="39"/>
      <c r="C454" s="243" t="s">
        <v>643</v>
      </c>
      <c r="D454" s="243" t="s">
        <v>163</v>
      </c>
      <c r="E454" s="244" t="s">
        <v>585</v>
      </c>
      <c r="F454" s="245" t="s">
        <v>586</v>
      </c>
      <c r="G454" s="246" t="s">
        <v>183</v>
      </c>
      <c r="H454" s="247">
        <v>6.7640000000000002</v>
      </c>
      <c r="I454" s="248"/>
      <c r="J454" s="249">
        <f>ROUND(I454*H454,2)</f>
        <v>0</v>
      </c>
      <c r="K454" s="245" t="s">
        <v>167</v>
      </c>
      <c r="L454" s="44"/>
      <c r="M454" s="250" t="s">
        <v>1</v>
      </c>
      <c r="N454" s="251" t="s">
        <v>38</v>
      </c>
      <c r="O454" s="91"/>
      <c r="P454" s="252">
        <f>O454*H454</f>
        <v>0</v>
      </c>
      <c r="Q454" s="252">
        <v>0</v>
      </c>
      <c r="R454" s="252">
        <f>Q454*H454</f>
        <v>0</v>
      </c>
      <c r="S454" s="252">
        <v>2.5</v>
      </c>
      <c r="T454" s="253">
        <f>S454*H454</f>
        <v>16.91</v>
      </c>
      <c r="U454" s="38"/>
      <c r="V454" s="38"/>
      <c r="W454" s="38"/>
      <c r="X454" s="38"/>
      <c r="Y454" s="38"/>
      <c r="Z454" s="38"/>
      <c r="AA454" s="38"/>
      <c r="AB454" s="38"/>
      <c r="AC454" s="38"/>
      <c r="AD454" s="38"/>
      <c r="AE454" s="38"/>
      <c r="AR454" s="254" t="s">
        <v>168</v>
      </c>
      <c r="AT454" s="254" t="s">
        <v>163</v>
      </c>
      <c r="AU454" s="254" t="s">
        <v>82</v>
      </c>
      <c r="AY454" s="17" t="s">
        <v>161</v>
      </c>
      <c r="BE454" s="255">
        <f>IF(N454="základní",J454,0)</f>
        <v>0</v>
      </c>
      <c r="BF454" s="255">
        <f>IF(N454="snížená",J454,0)</f>
        <v>0</v>
      </c>
      <c r="BG454" s="255">
        <f>IF(N454="zákl. přenesená",J454,0)</f>
        <v>0</v>
      </c>
      <c r="BH454" s="255">
        <f>IF(N454="sníž. přenesená",J454,0)</f>
        <v>0</v>
      </c>
      <c r="BI454" s="255">
        <f>IF(N454="nulová",J454,0)</f>
        <v>0</v>
      </c>
      <c r="BJ454" s="17" t="s">
        <v>80</v>
      </c>
      <c r="BK454" s="255">
        <f>ROUND(I454*H454,2)</f>
        <v>0</v>
      </c>
      <c r="BL454" s="17" t="s">
        <v>168</v>
      </c>
      <c r="BM454" s="254" t="s">
        <v>1042</v>
      </c>
    </row>
    <row r="455" s="2" customFormat="1">
      <c r="A455" s="38"/>
      <c r="B455" s="39"/>
      <c r="C455" s="40"/>
      <c r="D455" s="256" t="s">
        <v>170</v>
      </c>
      <c r="E455" s="40"/>
      <c r="F455" s="257" t="s">
        <v>588</v>
      </c>
      <c r="G455" s="40"/>
      <c r="H455" s="40"/>
      <c r="I455" s="154"/>
      <c r="J455" s="40"/>
      <c r="K455" s="40"/>
      <c r="L455" s="44"/>
      <c r="M455" s="258"/>
      <c r="N455" s="259"/>
      <c r="O455" s="91"/>
      <c r="P455" s="91"/>
      <c r="Q455" s="91"/>
      <c r="R455" s="91"/>
      <c r="S455" s="91"/>
      <c r="T455" s="92"/>
      <c r="U455" s="38"/>
      <c r="V455" s="38"/>
      <c r="W455" s="38"/>
      <c r="X455" s="38"/>
      <c r="Y455" s="38"/>
      <c r="Z455" s="38"/>
      <c r="AA455" s="38"/>
      <c r="AB455" s="38"/>
      <c r="AC455" s="38"/>
      <c r="AD455" s="38"/>
      <c r="AE455" s="38"/>
      <c r="AT455" s="17" t="s">
        <v>170</v>
      </c>
      <c r="AU455" s="17" t="s">
        <v>82</v>
      </c>
    </row>
    <row r="456" s="2" customFormat="1">
      <c r="A456" s="38"/>
      <c r="B456" s="39"/>
      <c r="C456" s="40"/>
      <c r="D456" s="256" t="s">
        <v>172</v>
      </c>
      <c r="E456" s="40"/>
      <c r="F456" s="260" t="s">
        <v>589</v>
      </c>
      <c r="G456" s="40"/>
      <c r="H456" s="40"/>
      <c r="I456" s="154"/>
      <c r="J456" s="40"/>
      <c r="K456" s="40"/>
      <c r="L456" s="44"/>
      <c r="M456" s="258"/>
      <c r="N456" s="259"/>
      <c r="O456" s="91"/>
      <c r="P456" s="91"/>
      <c r="Q456" s="91"/>
      <c r="R456" s="91"/>
      <c r="S456" s="91"/>
      <c r="T456" s="92"/>
      <c r="U456" s="38"/>
      <c r="V456" s="38"/>
      <c r="W456" s="38"/>
      <c r="X456" s="38"/>
      <c r="Y456" s="38"/>
      <c r="Z456" s="38"/>
      <c r="AA456" s="38"/>
      <c r="AB456" s="38"/>
      <c r="AC456" s="38"/>
      <c r="AD456" s="38"/>
      <c r="AE456" s="38"/>
      <c r="AT456" s="17" t="s">
        <v>172</v>
      </c>
      <c r="AU456" s="17" t="s">
        <v>82</v>
      </c>
    </row>
    <row r="457" s="14" customFormat="1">
      <c r="A457" s="14"/>
      <c r="B457" s="271"/>
      <c r="C457" s="272"/>
      <c r="D457" s="256" t="s">
        <v>174</v>
      </c>
      <c r="E457" s="273" t="s">
        <v>1</v>
      </c>
      <c r="F457" s="274" t="s">
        <v>1043</v>
      </c>
      <c r="G457" s="272"/>
      <c r="H457" s="275">
        <v>6.7640000000000002</v>
      </c>
      <c r="I457" s="276"/>
      <c r="J457" s="272"/>
      <c r="K457" s="272"/>
      <c r="L457" s="277"/>
      <c r="M457" s="278"/>
      <c r="N457" s="279"/>
      <c r="O457" s="279"/>
      <c r="P457" s="279"/>
      <c r="Q457" s="279"/>
      <c r="R457" s="279"/>
      <c r="S457" s="279"/>
      <c r="T457" s="280"/>
      <c r="U457" s="14"/>
      <c r="V457" s="14"/>
      <c r="W457" s="14"/>
      <c r="X457" s="14"/>
      <c r="Y457" s="14"/>
      <c r="Z457" s="14"/>
      <c r="AA457" s="14"/>
      <c r="AB457" s="14"/>
      <c r="AC457" s="14"/>
      <c r="AD457" s="14"/>
      <c r="AE457" s="14"/>
      <c r="AT457" s="281" t="s">
        <v>174</v>
      </c>
      <c r="AU457" s="281" t="s">
        <v>82</v>
      </c>
      <c r="AV457" s="14" t="s">
        <v>82</v>
      </c>
      <c r="AW457" s="14" t="s">
        <v>30</v>
      </c>
      <c r="AX457" s="14" t="s">
        <v>80</v>
      </c>
      <c r="AY457" s="281" t="s">
        <v>161</v>
      </c>
    </row>
    <row r="458" s="2" customFormat="1" ht="16.5" customHeight="1">
      <c r="A458" s="38"/>
      <c r="B458" s="39"/>
      <c r="C458" s="243" t="s">
        <v>650</v>
      </c>
      <c r="D458" s="243" t="s">
        <v>163</v>
      </c>
      <c r="E458" s="244" t="s">
        <v>1044</v>
      </c>
      <c r="F458" s="245" t="s">
        <v>1045</v>
      </c>
      <c r="G458" s="246" t="s">
        <v>183</v>
      </c>
      <c r="H458" s="247">
        <v>2.274</v>
      </c>
      <c r="I458" s="248"/>
      <c r="J458" s="249">
        <f>ROUND(I458*H458,2)</f>
        <v>0</v>
      </c>
      <c r="K458" s="245" t="s">
        <v>167</v>
      </c>
      <c r="L458" s="44"/>
      <c r="M458" s="250" t="s">
        <v>1</v>
      </c>
      <c r="N458" s="251" t="s">
        <v>38</v>
      </c>
      <c r="O458" s="91"/>
      <c r="P458" s="252">
        <f>O458*H458</f>
        <v>0</v>
      </c>
      <c r="Q458" s="252">
        <v>0</v>
      </c>
      <c r="R458" s="252">
        <f>Q458*H458</f>
        <v>0</v>
      </c>
      <c r="S458" s="252">
        <v>2.3999999999999999</v>
      </c>
      <c r="T458" s="253">
        <f>S458*H458</f>
        <v>5.4576000000000002</v>
      </c>
      <c r="U458" s="38"/>
      <c r="V458" s="38"/>
      <c r="W458" s="38"/>
      <c r="X458" s="38"/>
      <c r="Y458" s="38"/>
      <c r="Z458" s="38"/>
      <c r="AA458" s="38"/>
      <c r="AB458" s="38"/>
      <c r="AC458" s="38"/>
      <c r="AD458" s="38"/>
      <c r="AE458" s="38"/>
      <c r="AR458" s="254" t="s">
        <v>168</v>
      </c>
      <c r="AT458" s="254" t="s">
        <v>163</v>
      </c>
      <c r="AU458" s="254" t="s">
        <v>82</v>
      </c>
      <c r="AY458" s="17" t="s">
        <v>161</v>
      </c>
      <c r="BE458" s="255">
        <f>IF(N458="základní",J458,0)</f>
        <v>0</v>
      </c>
      <c r="BF458" s="255">
        <f>IF(N458="snížená",J458,0)</f>
        <v>0</v>
      </c>
      <c r="BG458" s="255">
        <f>IF(N458="zákl. přenesená",J458,0)</f>
        <v>0</v>
      </c>
      <c r="BH458" s="255">
        <f>IF(N458="sníž. přenesená",J458,0)</f>
        <v>0</v>
      </c>
      <c r="BI458" s="255">
        <f>IF(N458="nulová",J458,0)</f>
        <v>0</v>
      </c>
      <c r="BJ458" s="17" t="s">
        <v>80</v>
      </c>
      <c r="BK458" s="255">
        <f>ROUND(I458*H458,2)</f>
        <v>0</v>
      </c>
      <c r="BL458" s="17" t="s">
        <v>168</v>
      </c>
      <c r="BM458" s="254" t="s">
        <v>1046</v>
      </c>
    </row>
    <row r="459" s="2" customFormat="1">
      <c r="A459" s="38"/>
      <c r="B459" s="39"/>
      <c r="C459" s="40"/>
      <c r="D459" s="256" t="s">
        <v>170</v>
      </c>
      <c r="E459" s="40"/>
      <c r="F459" s="257" t="s">
        <v>1047</v>
      </c>
      <c r="G459" s="40"/>
      <c r="H459" s="40"/>
      <c r="I459" s="154"/>
      <c r="J459" s="40"/>
      <c r="K459" s="40"/>
      <c r="L459" s="44"/>
      <c r="M459" s="258"/>
      <c r="N459" s="259"/>
      <c r="O459" s="91"/>
      <c r="P459" s="91"/>
      <c r="Q459" s="91"/>
      <c r="R459" s="91"/>
      <c r="S459" s="91"/>
      <c r="T459" s="92"/>
      <c r="U459" s="38"/>
      <c r="V459" s="38"/>
      <c r="W459" s="38"/>
      <c r="X459" s="38"/>
      <c r="Y459" s="38"/>
      <c r="Z459" s="38"/>
      <c r="AA459" s="38"/>
      <c r="AB459" s="38"/>
      <c r="AC459" s="38"/>
      <c r="AD459" s="38"/>
      <c r="AE459" s="38"/>
      <c r="AT459" s="17" t="s">
        <v>170</v>
      </c>
      <c r="AU459" s="17" t="s">
        <v>82</v>
      </c>
    </row>
    <row r="460" s="2" customFormat="1">
      <c r="A460" s="38"/>
      <c r="B460" s="39"/>
      <c r="C460" s="40"/>
      <c r="D460" s="256" t="s">
        <v>172</v>
      </c>
      <c r="E460" s="40"/>
      <c r="F460" s="260" t="s">
        <v>1048</v>
      </c>
      <c r="G460" s="40"/>
      <c r="H460" s="40"/>
      <c r="I460" s="154"/>
      <c r="J460" s="40"/>
      <c r="K460" s="40"/>
      <c r="L460" s="44"/>
      <c r="M460" s="258"/>
      <c r="N460" s="259"/>
      <c r="O460" s="91"/>
      <c r="P460" s="91"/>
      <c r="Q460" s="91"/>
      <c r="R460" s="91"/>
      <c r="S460" s="91"/>
      <c r="T460" s="92"/>
      <c r="U460" s="38"/>
      <c r="V460" s="38"/>
      <c r="W460" s="38"/>
      <c r="X460" s="38"/>
      <c r="Y460" s="38"/>
      <c r="Z460" s="38"/>
      <c r="AA460" s="38"/>
      <c r="AB460" s="38"/>
      <c r="AC460" s="38"/>
      <c r="AD460" s="38"/>
      <c r="AE460" s="38"/>
      <c r="AT460" s="17" t="s">
        <v>172</v>
      </c>
      <c r="AU460" s="17" t="s">
        <v>82</v>
      </c>
    </row>
    <row r="461" s="14" customFormat="1">
      <c r="A461" s="14"/>
      <c r="B461" s="271"/>
      <c r="C461" s="272"/>
      <c r="D461" s="256" t="s">
        <v>174</v>
      </c>
      <c r="E461" s="273" t="s">
        <v>1</v>
      </c>
      <c r="F461" s="274" t="s">
        <v>1049</v>
      </c>
      <c r="G461" s="272"/>
      <c r="H461" s="275">
        <v>1.0820000000000001</v>
      </c>
      <c r="I461" s="276"/>
      <c r="J461" s="272"/>
      <c r="K461" s="272"/>
      <c r="L461" s="277"/>
      <c r="M461" s="278"/>
      <c r="N461" s="279"/>
      <c r="O461" s="279"/>
      <c r="P461" s="279"/>
      <c r="Q461" s="279"/>
      <c r="R461" s="279"/>
      <c r="S461" s="279"/>
      <c r="T461" s="280"/>
      <c r="U461" s="14"/>
      <c r="V461" s="14"/>
      <c r="W461" s="14"/>
      <c r="X461" s="14"/>
      <c r="Y461" s="14"/>
      <c r="Z461" s="14"/>
      <c r="AA461" s="14"/>
      <c r="AB461" s="14"/>
      <c r="AC461" s="14"/>
      <c r="AD461" s="14"/>
      <c r="AE461" s="14"/>
      <c r="AT461" s="281" t="s">
        <v>174</v>
      </c>
      <c r="AU461" s="281" t="s">
        <v>82</v>
      </c>
      <c r="AV461" s="14" t="s">
        <v>82</v>
      </c>
      <c r="AW461" s="14" t="s">
        <v>30</v>
      </c>
      <c r="AX461" s="14" t="s">
        <v>73</v>
      </c>
      <c r="AY461" s="281" t="s">
        <v>161</v>
      </c>
    </row>
    <row r="462" s="14" customFormat="1">
      <c r="A462" s="14"/>
      <c r="B462" s="271"/>
      <c r="C462" s="272"/>
      <c r="D462" s="256" t="s">
        <v>174</v>
      </c>
      <c r="E462" s="273" t="s">
        <v>1</v>
      </c>
      <c r="F462" s="274" t="s">
        <v>1050</v>
      </c>
      <c r="G462" s="272"/>
      <c r="H462" s="275">
        <v>1.192</v>
      </c>
      <c r="I462" s="276"/>
      <c r="J462" s="272"/>
      <c r="K462" s="272"/>
      <c r="L462" s="277"/>
      <c r="M462" s="278"/>
      <c r="N462" s="279"/>
      <c r="O462" s="279"/>
      <c r="P462" s="279"/>
      <c r="Q462" s="279"/>
      <c r="R462" s="279"/>
      <c r="S462" s="279"/>
      <c r="T462" s="280"/>
      <c r="U462" s="14"/>
      <c r="V462" s="14"/>
      <c r="W462" s="14"/>
      <c r="X462" s="14"/>
      <c r="Y462" s="14"/>
      <c r="Z462" s="14"/>
      <c r="AA462" s="14"/>
      <c r="AB462" s="14"/>
      <c r="AC462" s="14"/>
      <c r="AD462" s="14"/>
      <c r="AE462" s="14"/>
      <c r="AT462" s="281" t="s">
        <v>174</v>
      </c>
      <c r="AU462" s="281" t="s">
        <v>82</v>
      </c>
      <c r="AV462" s="14" t="s">
        <v>82</v>
      </c>
      <c r="AW462" s="14" t="s">
        <v>30</v>
      </c>
      <c r="AX462" s="14" t="s">
        <v>73</v>
      </c>
      <c r="AY462" s="281" t="s">
        <v>161</v>
      </c>
    </row>
    <row r="463" s="15" customFormat="1">
      <c r="A463" s="15"/>
      <c r="B463" s="282"/>
      <c r="C463" s="283"/>
      <c r="D463" s="256" t="s">
        <v>174</v>
      </c>
      <c r="E463" s="284" t="s">
        <v>1</v>
      </c>
      <c r="F463" s="285" t="s">
        <v>180</v>
      </c>
      <c r="G463" s="283"/>
      <c r="H463" s="286">
        <v>2.274</v>
      </c>
      <c r="I463" s="287"/>
      <c r="J463" s="283"/>
      <c r="K463" s="283"/>
      <c r="L463" s="288"/>
      <c r="M463" s="289"/>
      <c r="N463" s="290"/>
      <c r="O463" s="290"/>
      <c r="P463" s="290"/>
      <c r="Q463" s="290"/>
      <c r="R463" s="290"/>
      <c r="S463" s="290"/>
      <c r="T463" s="291"/>
      <c r="U463" s="15"/>
      <c r="V463" s="15"/>
      <c r="W463" s="15"/>
      <c r="X463" s="15"/>
      <c r="Y463" s="15"/>
      <c r="Z463" s="15"/>
      <c r="AA463" s="15"/>
      <c r="AB463" s="15"/>
      <c r="AC463" s="15"/>
      <c r="AD463" s="15"/>
      <c r="AE463" s="15"/>
      <c r="AT463" s="292" t="s">
        <v>174</v>
      </c>
      <c r="AU463" s="292" t="s">
        <v>82</v>
      </c>
      <c r="AV463" s="15" t="s">
        <v>168</v>
      </c>
      <c r="AW463" s="15" t="s">
        <v>30</v>
      </c>
      <c r="AX463" s="15" t="s">
        <v>80</v>
      </c>
      <c r="AY463" s="292" t="s">
        <v>161</v>
      </c>
    </row>
    <row r="464" s="2" customFormat="1" ht="16.5" customHeight="1">
      <c r="A464" s="38"/>
      <c r="B464" s="39"/>
      <c r="C464" s="243" t="s">
        <v>661</v>
      </c>
      <c r="D464" s="243" t="s">
        <v>163</v>
      </c>
      <c r="E464" s="244" t="s">
        <v>1051</v>
      </c>
      <c r="F464" s="245" t="s">
        <v>1052</v>
      </c>
      <c r="G464" s="246" t="s">
        <v>191</v>
      </c>
      <c r="H464" s="247">
        <v>18.870000000000001</v>
      </c>
      <c r="I464" s="248"/>
      <c r="J464" s="249">
        <f>ROUND(I464*H464,2)</f>
        <v>0</v>
      </c>
      <c r="K464" s="245" t="s">
        <v>167</v>
      </c>
      <c r="L464" s="44"/>
      <c r="M464" s="250" t="s">
        <v>1</v>
      </c>
      <c r="N464" s="251" t="s">
        <v>38</v>
      </c>
      <c r="O464" s="91"/>
      <c r="P464" s="252">
        <f>O464*H464</f>
        <v>0</v>
      </c>
      <c r="Q464" s="252">
        <v>8.3599999999999999E-05</v>
      </c>
      <c r="R464" s="252">
        <f>Q464*H464</f>
        <v>0.001577532</v>
      </c>
      <c r="S464" s="252">
        <v>0.017999999999999999</v>
      </c>
      <c r="T464" s="253">
        <f>S464*H464</f>
        <v>0.33966000000000002</v>
      </c>
      <c r="U464" s="38"/>
      <c r="V464" s="38"/>
      <c r="W464" s="38"/>
      <c r="X464" s="38"/>
      <c r="Y464" s="38"/>
      <c r="Z464" s="38"/>
      <c r="AA464" s="38"/>
      <c r="AB464" s="38"/>
      <c r="AC464" s="38"/>
      <c r="AD464" s="38"/>
      <c r="AE464" s="38"/>
      <c r="AR464" s="254" t="s">
        <v>168</v>
      </c>
      <c r="AT464" s="254" t="s">
        <v>163</v>
      </c>
      <c r="AU464" s="254" t="s">
        <v>82</v>
      </c>
      <c r="AY464" s="17" t="s">
        <v>161</v>
      </c>
      <c r="BE464" s="255">
        <f>IF(N464="základní",J464,0)</f>
        <v>0</v>
      </c>
      <c r="BF464" s="255">
        <f>IF(N464="snížená",J464,0)</f>
        <v>0</v>
      </c>
      <c r="BG464" s="255">
        <f>IF(N464="zákl. přenesená",J464,0)</f>
        <v>0</v>
      </c>
      <c r="BH464" s="255">
        <f>IF(N464="sníž. přenesená",J464,0)</f>
        <v>0</v>
      </c>
      <c r="BI464" s="255">
        <f>IF(N464="nulová",J464,0)</f>
        <v>0</v>
      </c>
      <c r="BJ464" s="17" t="s">
        <v>80</v>
      </c>
      <c r="BK464" s="255">
        <f>ROUND(I464*H464,2)</f>
        <v>0</v>
      </c>
      <c r="BL464" s="17" t="s">
        <v>168</v>
      </c>
      <c r="BM464" s="254" t="s">
        <v>1053</v>
      </c>
    </row>
    <row r="465" s="2" customFormat="1">
      <c r="A465" s="38"/>
      <c r="B465" s="39"/>
      <c r="C465" s="40"/>
      <c r="D465" s="256" t="s">
        <v>170</v>
      </c>
      <c r="E465" s="40"/>
      <c r="F465" s="257" t="s">
        <v>1054</v>
      </c>
      <c r="G465" s="40"/>
      <c r="H465" s="40"/>
      <c r="I465" s="154"/>
      <c r="J465" s="40"/>
      <c r="K465" s="40"/>
      <c r="L465" s="44"/>
      <c r="M465" s="258"/>
      <c r="N465" s="259"/>
      <c r="O465" s="91"/>
      <c r="P465" s="91"/>
      <c r="Q465" s="91"/>
      <c r="R465" s="91"/>
      <c r="S465" s="91"/>
      <c r="T465" s="92"/>
      <c r="U465" s="38"/>
      <c r="V465" s="38"/>
      <c r="W465" s="38"/>
      <c r="X465" s="38"/>
      <c r="Y465" s="38"/>
      <c r="Z465" s="38"/>
      <c r="AA465" s="38"/>
      <c r="AB465" s="38"/>
      <c r="AC465" s="38"/>
      <c r="AD465" s="38"/>
      <c r="AE465" s="38"/>
      <c r="AT465" s="17" t="s">
        <v>170</v>
      </c>
      <c r="AU465" s="17" t="s">
        <v>82</v>
      </c>
    </row>
    <row r="466" s="2" customFormat="1">
      <c r="A466" s="38"/>
      <c r="B466" s="39"/>
      <c r="C466" s="40"/>
      <c r="D466" s="256" t="s">
        <v>195</v>
      </c>
      <c r="E466" s="40"/>
      <c r="F466" s="260" t="s">
        <v>1055</v>
      </c>
      <c r="G466" s="40"/>
      <c r="H466" s="40"/>
      <c r="I466" s="154"/>
      <c r="J466" s="40"/>
      <c r="K466" s="40"/>
      <c r="L466" s="44"/>
      <c r="M466" s="258"/>
      <c r="N466" s="259"/>
      <c r="O466" s="91"/>
      <c r="P466" s="91"/>
      <c r="Q466" s="91"/>
      <c r="R466" s="91"/>
      <c r="S466" s="91"/>
      <c r="T466" s="92"/>
      <c r="U466" s="38"/>
      <c r="V466" s="38"/>
      <c r="W466" s="38"/>
      <c r="X466" s="38"/>
      <c r="Y466" s="38"/>
      <c r="Z466" s="38"/>
      <c r="AA466" s="38"/>
      <c r="AB466" s="38"/>
      <c r="AC466" s="38"/>
      <c r="AD466" s="38"/>
      <c r="AE466" s="38"/>
      <c r="AT466" s="17" t="s">
        <v>195</v>
      </c>
      <c r="AU466" s="17" t="s">
        <v>82</v>
      </c>
    </row>
    <row r="467" s="14" customFormat="1">
      <c r="A467" s="14"/>
      <c r="B467" s="271"/>
      <c r="C467" s="272"/>
      <c r="D467" s="256" t="s">
        <v>174</v>
      </c>
      <c r="E467" s="273" t="s">
        <v>1</v>
      </c>
      <c r="F467" s="274" t="s">
        <v>1056</v>
      </c>
      <c r="G467" s="272"/>
      <c r="H467" s="275">
        <v>18.870000000000001</v>
      </c>
      <c r="I467" s="276"/>
      <c r="J467" s="272"/>
      <c r="K467" s="272"/>
      <c r="L467" s="277"/>
      <c r="M467" s="278"/>
      <c r="N467" s="279"/>
      <c r="O467" s="279"/>
      <c r="P467" s="279"/>
      <c r="Q467" s="279"/>
      <c r="R467" s="279"/>
      <c r="S467" s="279"/>
      <c r="T467" s="280"/>
      <c r="U467" s="14"/>
      <c r="V467" s="14"/>
      <c r="W467" s="14"/>
      <c r="X467" s="14"/>
      <c r="Y467" s="14"/>
      <c r="Z467" s="14"/>
      <c r="AA467" s="14"/>
      <c r="AB467" s="14"/>
      <c r="AC467" s="14"/>
      <c r="AD467" s="14"/>
      <c r="AE467" s="14"/>
      <c r="AT467" s="281" t="s">
        <v>174</v>
      </c>
      <c r="AU467" s="281" t="s">
        <v>82</v>
      </c>
      <c r="AV467" s="14" t="s">
        <v>82</v>
      </c>
      <c r="AW467" s="14" t="s">
        <v>30</v>
      </c>
      <c r="AX467" s="14" t="s">
        <v>80</v>
      </c>
      <c r="AY467" s="281" t="s">
        <v>161</v>
      </c>
    </row>
    <row r="468" s="2" customFormat="1" ht="24" customHeight="1">
      <c r="A468" s="38"/>
      <c r="B468" s="39"/>
      <c r="C468" s="243" t="s">
        <v>668</v>
      </c>
      <c r="D468" s="243" t="s">
        <v>163</v>
      </c>
      <c r="E468" s="244" t="s">
        <v>1057</v>
      </c>
      <c r="F468" s="245" t="s">
        <v>1058</v>
      </c>
      <c r="G468" s="246" t="s">
        <v>166</v>
      </c>
      <c r="H468" s="247">
        <v>160.791</v>
      </c>
      <c r="I468" s="248"/>
      <c r="J468" s="249">
        <f>ROUND(I468*H468,2)</f>
        <v>0</v>
      </c>
      <c r="K468" s="245" t="s">
        <v>167</v>
      </c>
      <c r="L468" s="44"/>
      <c r="M468" s="250" t="s">
        <v>1</v>
      </c>
      <c r="N468" s="251" t="s">
        <v>38</v>
      </c>
      <c r="O468" s="91"/>
      <c r="P468" s="252">
        <f>O468*H468</f>
        <v>0</v>
      </c>
      <c r="Q468" s="252">
        <v>0</v>
      </c>
      <c r="R468" s="252">
        <f>Q468*H468</f>
        <v>0</v>
      </c>
      <c r="S468" s="252">
        <v>0.070000000000000007</v>
      </c>
      <c r="T468" s="253">
        <f>S468*H468</f>
        <v>11.255370000000001</v>
      </c>
      <c r="U468" s="38"/>
      <c r="V468" s="38"/>
      <c r="W468" s="38"/>
      <c r="X468" s="38"/>
      <c r="Y468" s="38"/>
      <c r="Z468" s="38"/>
      <c r="AA468" s="38"/>
      <c r="AB468" s="38"/>
      <c r="AC468" s="38"/>
      <c r="AD468" s="38"/>
      <c r="AE468" s="38"/>
      <c r="AR468" s="254" t="s">
        <v>168</v>
      </c>
      <c r="AT468" s="254" t="s">
        <v>163</v>
      </c>
      <c r="AU468" s="254" t="s">
        <v>82</v>
      </c>
      <c r="AY468" s="17" t="s">
        <v>161</v>
      </c>
      <c r="BE468" s="255">
        <f>IF(N468="základní",J468,0)</f>
        <v>0</v>
      </c>
      <c r="BF468" s="255">
        <f>IF(N468="snížená",J468,0)</f>
        <v>0</v>
      </c>
      <c r="BG468" s="255">
        <f>IF(N468="zákl. přenesená",J468,0)</f>
        <v>0</v>
      </c>
      <c r="BH468" s="255">
        <f>IF(N468="sníž. přenesená",J468,0)</f>
        <v>0</v>
      </c>
      <c r="BI468" s="255">
        <f>IF(N468="nulová",J468,0)</f>
        <v>0</v>
      </c>
      <c r="BJ468" s="17" t="s">
        <v>80</v>
      </c>
      <c r="BK468" s="255">
        <f>ROUND(I468*H468,2)</f>
        <v>0</v>
      </c>
      <c r="BL468" s="17" t="s">
        <v>168</v>
      </c>
      <c r="BM468" s="254" t="s">
        <v>1059</v>
      </c>
    </row>
    <row r="469" s="2" customFormat="1">
      <c r="A469" s="38"/>
      <c r="B469" s="39"/>
      <c r="C469" s="40"/>
      <c r="D469" s="256" t="s">
        <v>170</v>
      </c>
      <c r="E469" s="40"/>
      <c r="F469" s="257" t="s">
        <v>1060</v>
      </c>
      <c r="G469" s="40"/>
      <c r="H469" s="40"/>
      <c r="I469" s="154"/>
      <c r="J469" s="40"/>
      <c r="K469" s="40"/>
      <c r="L469" s="44"/>
      <c r="M469" s="258"/>
      <c r="N469" s="259"/>
      <c r="O469" s="91"/>
      <c r="P469" s="91"/>
      <c r="Q469" s="91"/>
      <c r="R469" s="91"/>
      <c r="S469" s="91"/>
      <c r="T469" s="92"/>
      <c r="U469" s="38"/>
      <c r="V469" s="38"/>
      <c r="W469" s="38"/>
      <c r="X469" s="38"/>
      <c r="Y469" s="38"/>
      <c r="Z469" s="38"/>
      <c r="AA469" s="38"/>
      <c r="AB469" s="38"/>
      <c r="AC469" s="38"/>
      <c r="AD469" s="38"/>
      <c r="AE469" s="38"/>
      <c r="AT469" s="17" t="s">
        <v>170</v>
      </c>
      <c r="AU469" s="17" t="s">
        <v>82</v>
      </c>
    </row>
    <row r="470" s="2" customFormat="1">
      <c r="A470" s="38"/>
      <c r="B470" s="39"/>
      <c r="C470" s="40"/>
      <c r="D470" s="256" t="s">
        <v>172</v>
      </c>
      <c r="E470" s="40"/>
      <c r="F470" s="260" t="s">
        <v>1061</v>
      </c>
      <c r="G470" s="40"/>
      <c r="H470" s="40"/>
      <c r="I470" s="154"/>
      <c r="J470" s="40"/>
      <c r="K470" s="40"/>
      <c r="L470" s="44"/>
      <c r="M470" s="258"/>
      <c r="N470" s="259"/>
      <c r="O470" s="91"/>
      <c r="P470" s="91"/>
      <c r="Q470" s="91"/>
      <c r="R470" s="91"/>
      <c r="S470" s="91"/>
      <c r="T470" s="92"/>
      <c r="U470" s="38"/>
      <c r="V470" s="38"/>
      <c r="W470" s="38"/>
      <c r="X470" s="38"/>
      <c r="Y470" s="38"/>
      <c r="Z470" s="38"/>
      <c r="AA470" s="38"/>
      <c r="AB470" s="38"/>
      <c r="AC470" s="38"/>
      <c r="AD470" s="38"/>
      <c r="AE470" s="38"/>
      <c r="AT470" s="17" t="s">
        <v>172</v>
      </c>
      <c r="AU470" s="17" t="s">
        <v>82</v>
      </c>
    </row>
    <row r="471" s="14" customFormat="1">
      <c r="A471" s="14"/>
      <c r="B471" s="271"/>
      <c r="C471" s="272"/>
      <c r="D471" s="256" t="s">
        <v>174</v>
      </c>
      <c r="E471" s="273" t="s">
        <v>1</v>
      </c>
      <c r="F471" s="274" t="s">
        <v>1062</v>
      </c>
      <c r="G471" s="272"/>
      <c r="H471" s="275">
        <v>19.207999999999998</v>
      </c>
      <c r="I471" s="276"/>
      <c r="J471" s="272"/>
      <c r="K471" s="272"/>
      <c r="L471" s="277"/>
      <c r="M471" s="278"/>
      <c r="N471" s="279"/>
      <c r="O471" s="279"/>
      <c r="P471" s="279"/>
      <c r="Q471" s="279"/>
      <c r="R471" s="279"/>
      <c r="S471" s="279"/>
      <c r="T471" s="280"/>
      <c r="U471" s="14"/>
      <c r="V471" s="14"/>
      <c r="W471" s="14"/>
      <c r="X471" s="14"/>
      <c r="Y471" s="14"/>
      <c r="Z471" s="14"/>
      <c r="AA471" s="14"/>
      <c r="AB471" s="14"/>
      <c r="AC471" s="14"/>
      <c r="AD471" s="14"/>
      <c r="AE471" s="14"/>
      <c r="AT471" s="281" t="s">
        <v>174</v>
      </c>
      <c r="AU471" s="281" t="s">
        <v>82</v>
      </c>
      <c r="AV471" s="14" t="s">
        <v>82</v>
      </c>
      <c r="AW471" s="14" t="s">
        <v>30</v>
      </c>
      <c r="AX471" s="14" t="s">
        <v>73</v>
      </c>
      <c r="AY471" s="281" t="s">
        <v>161</v>
      </c>
    </row>
    <row r="472" s="14" customFormat="1">
      <c r="A472" s="14"/>
      <c r="B472" s="271"/>
      <c r="C472" s="272"/>
      <c r="D472" s="256" t="s">
        <v>174</v>
      </c>
      <c r="E472" s="273" t="s">
        <v>1</v>
      </c>
      <c r="F472" s="274" t="s">
        <v>1063</v>
      </c>
      <c r="G472" s="272"/>
      <c r="H472" s="275">
        <v>30.238</v>
      </c>
      <c r="I472" s="276"/>
      <c r="J472" s="272"/>
      <c r="K472" s="272"/>
      <c r="L472" s="277"/>
      <c r="M472" s="278"/>
      <c r="N472" s="279"/>
      <c r="O472" s="279"/>
      <c r="P472" s="279"/>
      <c r="Q472" s="279"/>
      <c r="R472" s="279"/>
      <c r="S472" s="279"/>
      <c r="T472" s="280"/>
      <c r="U472" s="14"/>
      <c r="V472" s="14"/>
      <c r="W472" s="14"/>
      <c r="X472" s="14"/>
      <c r="Y472" s="14"/>
      <c r="Z472" s="14"/>
      <c r="AA472" s="14"/>
      <c r="AB472" s="14"/>
      <c r="AC472" s="14"/>
      <c r="AD472" s="14"/>
      <c r="AE472" s="14"/>
      <c r="AT472" s="281" t="s">
        <v>174</v>
      </c>
      <c r="AU472" s="281" t="s">
        <v>82</v>
      </c>
      <c r="AV472" s="14" t="s">
        <v>82</v>
      </c>
      <c r="AW472" s="14" t="s">
        <v>30</v>
      </c>
      <c r="AX472" s="14" t="s">
        <v>73</v>
      </c>
      <c r="AY472" s="281" t="s">
        <v>161</v>
      </c>
    </row>
    <row r="473" s="14" customFormat="1">
      <c r="A473" s="14"/>
      <c r="B473" s="271"/>
      <c r="C473" s="272"/>
      <c r="D473" s="256" t="s">
        <v>174</v>
      </c>
      <c r="E473" s="273" t="s">
        <v>1</v>
      </c>
      <c r="F473" s="274" t="s">
        <v>1064</v>
      </c>
      <c r="G473" s="272"/>
      <c r="H473" s="275">
        <v>69.174999999999997</v>
      </c>
      <c r="I473" s="276"/>
      <c r="J473" s="272"/>
      <c r="K473" s="272"/>
      <c r="L473" s="277"/>
      <c r="M473" s="278"/>
      <c r="N473" s="279"/>
      <c r="O473" s="279"/>
      <c r="P473" s="279"/>
      <c r="Q473" s="279"/>
      <c r="R473" s="279"/>
      <c r="S473" s="279"/>
      <c r="T473" s="280"/>
      <c r="U473" s="14"/>
      <c r="V473" s="14"/>
      <c r="W473" s="14"/>
      <c r="X473" s="14"/>
      <c r="Y473" s="14"/>
      <c r="Z473" s="14"/>
      <c r="AA473" s="14"/>
      <c r="AB473" s="14"/>
      <c r="AC473" s="14"/>
      <c r="AD473" s="14"/>
      <c r="AE473" s="14"/>
      <c r="AT473" s="281" t="s">
        <v>174</v>
      </c>
      <c r="AU473" s="281" t="s">
        <v>82</v>
      </c>
      <c r="AV473" s="14" t="s">
        <v>82</v>
      </c>
      <c r="AW473" s="14" t="s">
        <v>30</v>
      </c>
      <c r="AX473" s="14" t="s">
        <v>73</v>
      </c>
      <c r="AY473" s="281" t="s">
        <v>161</v>
      </c>
    </row>
    <row r="474" s="14" customFormat="1">
      <c r="A474" s="14"/>
      <c r="B474" s="271"/>
      <c r="C474" s="272"/>
      <c r="D474" s="256" t="s">
        <v>174</v>
      </c>
      <c r="E474" s="273" t="s">
        <v>1</v>
      </c>
      <c r="F474" s="274" t="s">
        <v>1065</v>
      </c>
      <c r="G474" s="272"/>
      <c r="H474" s="275">
        <v>17.242999999999999</v>
      </c>
      <c r="I474" s="276"/>
      <c r="J474" s="272"/>
      <c r="K474" s="272"/>
      <c r="L474" s="277"/>
      <c r="M474" s="278"/>
      <c r="N474" s="279"/>
      <c r="O474" s="279"/>
      <c r="P474" s="279"/>
      <c r="Q474" s="279"/>
      <c r="R474" s="279"/>
      <c r="S474" s="279"/>
      <c r="T474" s="280"/>
      <c r="U474" s="14"/>
      <c r="V474" s="14"/>
      <c r="W474" s="14"/>
      <c r="X474" s="14"/>
      <c r="Y474" s="14"/>
      <c r="Z474" s="14"/>
      <c r="AA474" s="14"/>
      <c r="AB474" s="14"/>
      <c r="AC474" s="14"/>
      <c r="AD474" s="14"/>
      <c r="AE474" s="14"/>
      <c r="AT474" s="281" t="s">
        <v>174</v>
      </c>
      <c r="AU474" s="281" t="s">
        <v>82</v>
      </c>
      <c r="AV474" s="14" t="s">
        <v>82</v>
      </c>
      <c r="AW474" s="14" t="s">
        <v>30</v>
      </c>
      <c r="AX474" s="14" t="s">
        <v>73</v>
      </c>
      <c r="AY474" s="281" t="s">
        <v>161</v>
      </c>
    </row>
    <row r="475" s="14" customFormat="1">
      <c r="A475" s="14"/>
      <c r="B475" s="271"/>
      <c r="C475" s="272"/>
      <c r="D475" s="256" t="s">
        <v>174</v>
      </c>
      <c r="E475" s="273" t="s">
        <v>1</v>
      </c>
      <c r="F475" s="274" t="s">
        <v>1066</v>
      </c>
      <c r="G475" s="272"/>
      <c r="H475" s="275">
        <v>12.675000000000001</v>
      </c>
      <c r="I475" s="276"/>
      <c r="J475" s="272"/>
      <c r="K475" s="272"/>
      <c r="L475" s="277"/>
      <c r="M475" s="278"/>
      <c r="N475" s="279"/>
      <c r="O475" s="279"/>
      <c r="P475" s="279"/>
      <c r="Q475" s="279"/>
      <c r="R475" s="279"/>
      <c r="S475" s="279"/>
      <c r="T475" s="280"/>
      <c r="U475" s="14"/>
      <c r="V475" s="14"/>
      <c r="W475" s="14"/>
      <c r="X475" s="14"/>
      <c r="Y475" s="14"/>
      <c r="Z475" s="14"/>
      <c r="AA475" s="14"/>
      <c r="AB475" s="14"/>
      <c r="AC475" s="14"/>
      <c r="AD475" s="14"/>
      <c r="AE475" s="14"/>
      <c r="AT475" s="281" t="s">
        <v>174</v>
      </c>
      <c r="AU475" s="281" t="s">
        <v>82</v>
      </c>
      <c r="AV475" s="14" t="s">
        <v>82</v>
      </c>
      <c r="AW475" s="14" t="s">
        <v>30</v>
      </c>
      <c r="AX475" s="14" t="s">
        <v>73</v>
      </c>
      <c r="AY475" s="281" t="s">
        <v>161</v>
      </c>
    </row>
    <row r="476" s="14" customFormat="1">
      <c r="A476" s="14"/>
      <c r="B476" s="271"/>
      <c r="C476" s="272"/>
      <c r="D476" s="256" t="s">
        <v>174</v>
      </c>
      <c r="E476" s="273" t="s">
        <v>1</v>
      </c>
      <c r="F476" s="274" t="s">
        <v>1067</v>
      </c>
      <c r="G476" s="272"/>
      <c r="H476" s="275">
        <v>12.252000000000001</v>
      </c>
      <c r="I476" s="276"/>
      <c r="J476" s="272"/>
      <c r="K476" s="272"/>
      <c r="L476" s="277"/>
      <c r="M476" s="278"/>
      <c r="N476" s="279"/>
      <c r="O476" s="279"/>
      <c r="P476" s="279"/>
      <c r="Q476" s="279"/>
      <c r="R476" s="279"/>
      <c r="S476" s="279"/>
      <c r="T476" s="280"/>
      <c r="U476" s="14"/>
      <c r="V476" s="14"/>
      <c r="W476" s="14"/>
      <c r="X476" s="14"/>
      <c r="Y476" s="14"/>
      <c r="Z476" s="14"/>
      <c r="AA476" s="14"/>
      <c r="AB476" s="14"/>
      <c r="AC476" s="14"/>
      <c r="AD476" s="14"/>
      <c r="AE476" s="14"/>
      <c r="AT476" s="281" t="s">
        <v>174</v>
      </c>
      <c r="AU476" s="281" t="s">
        <v>82</v>
      </c>
      <c r="AV476" s="14" t="s">
        <v>82</v>
      </c>
      <c r="AW476" s="14" t="s">
        <v>30</v>
      </c>
      <c r="AX476" s="14" t="s">
        <v>73</v>
      </c>
      <c r="AY476" s="281" t="s">
        <v>161</v>
      </c>
    </row>
    <row r="477" s="15" customFormat="1">
      <c r="A477" s="15"/>
      <c r="B477" s="282"/>
      <c r="C477" s="283"/>
      <c r="D477" s="256" t="s">
        <v>174</v>
      </c>
      <c r="E477" s="284" t="s">
        <v>1</v>
      </c>
      <c r="F477" s="285" t="s">
        <v>180</v>
      </c>
      <c r="G477" s="283"/>
      <c r="H477" s="286">
        <v>160.791</v>
      </c>
      <c r="I477" s="287"/>
      <c r="J477" s="283"/>
      <c r="K477" s="283"/>
      <c r="L477" s="288"/>
      <c r="M477" s="289"/>
      <c r="N477" s="290"/>
      <c r="O477" s="290"/>
      <c r="P477" s="290"/>
      <c r="Q477" s="290"/>
      <c r="R477" s="290"/>
      <c r="S477" s="290"/>
      <c r="T477" s="291"/>
      <c r="U477" s="15"/>
      <c r="V477" s="15"/>
      <c r="W477" s="15"/>
      <c r="X477" s="15"/>
      <c r="Y477" s="15"/>
      <c r="Z477" s="15"/>
      <c r="AA477" s="15"/>
      <c r="AB477" s="15"/>
      <c r="AC477" s="15"/>
      <c r="AD477" s="15"/>
      <c r="AE477" s="15"/>
      <c r="AT477" s="292" t="s">
        <v>174</v>
      </c>
      <c r="AU477" s="292" t="s">
        <v>82</v>
      </c>
      <c r="AV477" s="15" t="s">
        <v>168</v>
      </c>
      <c r="AW477" s="15" t="s">
        <v>4</v>
      </c>
      <c r="AX477" s="15" t="s">
        <v>80</v>
      </c>
      <c r="AY477" s="292" t="s">
        <v>161</v>
      </c>
    </row>
    <row r="478" s="2" customFormat="1" ht="24" customHeight="1">
      <c r="A478" s="38"/>
      <c r="B478" s="39"/>
      <c r="C478" s="243" t="s">
        <v>674</v>
      </c>
      <c r="D478" s="243" t="s">
        <v>163</v>
      </c>
      <c r="E478" s="244" t="s">
        <v>1068</v>
      </c>
      <c r="F478" s="245" t="s">
        <v>1069</v>
      </c>
      <c r="G478" s="246" t="s">
        <v>166</v>
      </c>
      <c r="H478" s="247">
        <v>99.109999999999999</v>
      </c>
      <c r="I478" s="248"/>
      <c r="J478" s="249">
        <f>ROUND(I478*H478,2)</f>
        <v>0</v>
      </c>
      <c r="K478" s="245" t="s">
        <v>167</v>
      </c>
      <c r="L478" s="44"/>
      <c r="M478" s="250" t="s">
        <v>1</v>
      </c>
      <c r="N478" s="251" t="s">
        <v>38</v>
      </c>
      <c r="O478" s="91"/>
      <c r="P478" s="252">
        <f>O478*H478</f>
        <v>0</v>
      </c>
      <c r="Q478" s="252">
        <v>0</v>
      </c>
      <c r="R478" s="252">
        <f>Q478*H478</f>
        <v>0</v>
      </c>
      <c r="S478" s="252">
        <v>0.0395</v>
      </c>
      <c r="T478" s="253">
        <f>S478*H478</f>
        <v>3.9148450000000001</v>
      </c>
      <c r="U478" s="38"/>
      <c r="V478" s="38"/>
      <c r="W478" s="38"/>
      <c r="X478" s="38"/>
      <c r="Y478" s="38"/>
      <c r="Z478" s="38"/>
      <c r="AA478" s="38"/>
      <c r="AB478" s="38"/>
      <c r="AC478" s="38"/>
      <c r="AD478" s="38"/>
      <c r="AE478" s="38"/>
      <c r="AR478" s="254" t="s">
        <v>168</v>
      </c>
      <c r="AT478" s="254" t="s">
        <v>163</v>
      </c>
      <c r="AU478" s="254" t="s">
        <v>82</v>
      </c>
      <c r="AY478" s="17" t="s">
        <v>161</v>
      </c>
      <c r="BE478" s="255">
        <f>IF(N478="základní",J478,0)</f>
        <v>0</v>
      </c>
      <c r="BF478" s="255">
        <f>IF(N478="snížená",J478,0)</f>
        <v>0</v>
      </c>
      <c r="BG478" s="255">
        <f>IF(N478="zákl. přenesená",J478,0)</f>
        <v>0</v>
      </c>
      <c r="BH478" s="255">
        <f>IF(N478="sníž. přenesená",J478,0)</f>
        <v>0</v>
      </c>
      <c r="BI478" s="255">
        <f>IF(N478="nulová",J478,0)</f>
        <v>0</v>
      </c>
      <c r="BJ478" s="17" t="s">
        <v>80</v>
      </c>
      <c r="BK478" s="255">
        <f>ROUND(I478*H478,2)</f>
        <v>0</v>
      </c>
      <c r="BL478" s="17" t="s">
        <v>168</v>
      </c>
      <c r="BM478" s="254" t="s">
        <v>1070</v>
      </c>
    </row>
    <row r="479" s="2" customFormat="1">
      <c r="A479" s="38"/>
      <c r="B479" s="39"/>
      <c r="C479" s="40"/>
      <c r="D479" s="256" t="s">
        <v>170</v>
      </c>
      <c r="E479" s="40"/>
      <c r="F479" s="257" t="s">
        <v>1071</v>
      </c>
      <c r="G479" s="40"/>
      <c r="H479" s="40"/>
      <c r="I479" s="154"/>
      <c r="J479" s="40"/>
      <c r="K479" s="40"/>
      <c r="L479" s="44"/>
      <c r="M479" s="258"/>
      <c r="N479" s="259"/>
      <c r="O479" s="91"/>
      <c r="P479" s="91"/>
      <c r="Q479" s="91"/>
      <c r="R479" s="91"/>
      <c r="S479" s="91"/>
      <c r="T479" s="92"/>
      <c r="U479" s="38"/>
      <c r="V479" s="38"/>
      <c r="W479" s="38"/>
      <c r="X479" s="38"/>
      <c r="Y479" s="38"/>
      <c r="Z479" s="38"/>
      <c r="AA479" s="38"/>
      <c r="AB479" s="38"/>
      <c r="AC479" s="38"/>
      <c r="AD479" s="38"/>
      <c r="AE479" s="38"/>
      <c r="AT479" s="17" t="s">
        <v>170</v>
      </c>
      <c r="AU479" s="17" t="s">
        <v>82</v>
      </c>
    </row>
    <row r="480" s="2" customFormat="1">
      <c r="A480" s="38"/>
      <c r="B480" s="39"/>
      <c r="C480" s="40"/>
      <c r="D480" s="256" t="s">
        <v>172</v>
      </c>
      <c r="E480" s="40"/>
      <c r="F480" s="260" t="s">
        <v>621</v>
      </c>
      <c r="G480" s="40"/>
      <c r="H480" s="40"/>
      <c r="I480" s="154"/>
      <c r="J480" s="40"/>
      <c r="K480" s="40"/>
      <c r="L480" s="44"/>
      <c r="M480" s="258"/>
      <c r="N480" s="259"/>
      <c r="O480" s="91"/>
      <c r="P480" s="91"/>
      <c r="Q480" s="91"/>
      <c r="R480" s="91"/>
      <c r="S480" s="91"/>
      <c r="T480" s="92"/>
      <c r="U480" s="38"/>
      <c r="V480" s="38"/>
      <c r="W480" s="38"/>
      <c r="X480" s="38"/>
      <c r="Y480" s="38"/>
      <c r="Z480" s="38"/>
      <c r="AA480" s="38"/>
      <c r="AB480" s="38"/>
      <c r="AC480" s="38"/>
      <c r="AD480" s="38"/>
      <c r="AE480" s="38"/>
      <c r="AT480" s="17" t="s">
        <v>172</v>
      </c>
      <c r="AU480" s="17" t="s">
        <v>82</v>
      </c>
    </row>
    <row r="481" s="13" customFormat="1">
      <c r="A481" s="13"/>
      <c r="B481" s="261"/>
      <c r="C481" s="262"/>
      <c r="D481" s="256" t="s">
        <v>174</v>
      </c>
      <c r="E481" s="263" t="s">
        <v>1</v>
      </c>
      <c r="F481" s="264" t="s">
        <v>1072</v>
      </c>
      <c r="G481" s="262"/>
      <c r="H481" s="263" t="s">
        <v>1</v>
      </c>
      <c r="I481" s="265"/>
      <c r="J481" s="262"/>
      <c r="K481" s="262"/>
      <c r="L481" s="266"/>
      <c r="M481" s="267"/>
      <c r="N481" s="268"/>
      <c r="O481" s="268"/>
      <c r="P481" s="268"/>
      <c r="Q481" s="268"/>
      <c r="R481" s="268"/>
      <c r="S481" s="268"/>
      <c r="T481" s="269"/>
      <c r="U481" s="13"/>
      <c r="V481" s="13"/>
      <c r="W481" s="13"/>
      <c r="X481" s="13"/>
      <c r="Y481" s="13"/>
      <c r="Z481" s="13"/>
      <c r="AA481" s="13"/>
      <c r="AB481" s="13"/>
      <c r="AC481" s="13"/>
      <c r="AD481" s="13"/>
      <c r="AE481" s="13"/>
      <c r="AT481" s="270" t="s">
        <v>174</v>
      </c>
      <c r="AU481" s="270" t="s">
        <v>82</v>
      </c>
      <c r="AV481" s="13" t="s">
        <v>80</v>
      </c>
      <c r="AW481" s="13" t="s">
        <v>30</v>
      </c>
      <c r="AX481" s="13" t="s">
        <v>73</v>
      </c>
      <c r="AY481" s="270" t="s">
        <v>161</v>
      </c>
    </row>
    <row r="482" s="14" customFormat="1">
      <c r="A482" s="14"/>
      <c r="B482" s="271"/>
      <c r="C482" s="272"/>
      <c r="D482" s="256" t="s">
        <v>174</v>
      </c>
      <c r="E482" s="273" t="s">
        <v>1</v>
      </c>
      <c r="F482" s="274" t="s">
        <v>1073</v>
      </c>
      <c r="G482" s="272"/>
      <c r="H482" s="275">
        <v>21.167000000000002</v>
      </c>
      <c r="I482" s="276"/>
      <c r="J482" s="272"/>
      <c r="K482" s="272"/>
      <c r="L482" s="277"/>
      <c r="M482" s="278"/>
      <c r="N482" s="279"/>
      <c r="O482" s="279"/>
      <c r="P482" s="279"/>
      <c r="Q482" s="279"/>
      <c r="R482" s="279"/>
      <c r="S482" s="279"/>
      <c r="T482" s="280"/>
      <c r="U482" s="14"/>
      <c r="V482" s="14"/>
      <c r="W482" s="14"/>
      <c r="X482" s="14"/>
      <c r="Y482" s="14"/>
      <c r="Z482" s="14"/>
      <c r="AA482" s="14"/>
      <c r="AB482" s="14"/>
      <c r="AC482" s="14"/>
      <c r="AD482" s="14"/>
      <c r="AE482" s="14"/>
      <c r="AT482" s="281" t="s">
        <v>174</v>
      </c>
      <c r="AU482" s="281" t="s">
        <v>82</v>
      </c>
      <c r="AV482" s="14" t="s">
        <v>82</v>
      </c>
      <c r="AW482" s="14" t="s">
        <v>30</v>
      </c>
      <c r="AX482" s="14" t="s">
        <v>73</v>
      </c>
      <c r="AY482" s="281" t="s">
        <v>161</v>
      </c>
    </row>
    <row r="483" s="14" customFormat="1">
      <c r="A483" s="14"/>
      <c r="B483" s="271"/>
      <c r="C483" s="272"/>
      <c r="D483" s="256" t="s">
        <v>174</v>
      </c>
      <c r="E483" s="273" t="s">
        <v>1</v>
      </c>
      <c r="F483" s="274" t="s">
        <v>1074</v>
      </c>
      <c r="G483" s="272"/>
      <c r="H483" s="275">
        <v>48.423000000000002</v>
      </c>
      <c r="I483" s="276"/>
      <c r="J483" s="272"/>
      <c r="K483" s="272"/>
      <c r="L483" s="277"/>
      <c r="M483" s="278"/>
      <c r="N483" s="279"/>
      <c r="O483" s="279"/>
      <c r="P483" s="279"/>
      <c r="Q483" s="279"/>
      <c r="R483" s="279"/>
      <c r="S483" s="279"/>
      <c r="T483" s="280"/>
      <c r="U483" s="14"/>
      <c r="V483" s="14"/>
      <c r="W483" s="14"/>
      <c r="X483" s="14"/>
      <c r="Y483" s="14"/>
      <c r="Z483" s="14"/>
      <c r="AA483" s="14"/>
      <c r="AB483" s="14"/>
      <c r="AC483" s="14"/>
      <c r="AD483" s="14"/>
      <c r="AE483" s="14"/>
      <c r="AT483" s="281" t="s">
        <v>174</v>
      </c>
      <c r="AU483" s="281" t="s">
        <v>82</v>
      </c>
      <c r="AV483" s="14" t="s">
        <v>82</v>
      </c>
      <c r="AW483" s="14" t="s">
        <v>30</v>
      </c>
      <c r="AX483" s="14" t="s">
        <v>73</v>
      </c>
      <c r="AY483" s="281" t="s">
        <v>161</v>
      </c>
    </row>
    <row r="484" s="14" customFormat="1">
      <c r="A484" s="14"/>
      <c r="B484" s="271"/>
      <c r="C484" s="272"/>
      <c r="D484" s="256" t="s">
        <v>174</v>
      </c>
      <c r="E484" s="273" t="s">
        <v>1</v>
      </c>
      <c r="F484" s="274" t="s">
        <v>1075</v>
      </c>
      <c r="G484" s="272"/>
      <c r="H484" s="275">
        <v>12.07</v>
      </c>
      <c r="I484" s="276"/>
      <c r="J484" s="272"/>
      <c r="K484" s="272"/>
      <c r="L484" s="277"/>
      <c r="M484" s="278"/>
      <c r="N484" s="279"/>
      <c r="O484" s="279"/>
      <c r="P484" s="279"/>
      <c r="Q484" s="279"/>
      <c r="R484" s="279"/>
      <c r="S484" s="279"/>
      <c r="T484" s="280"/>
      <c r="U484" s="14"/>
      <c r="V484" s="14"/>
      <c r="W484" s="14"/>
      <c r="X484" s="14"/>
      <c r="Y484" s="14"/>
      <c r="Z484" s="14"/>
      <c r="AA484" s="14"/>
      <c r="AB484" s="14"/>
      <c r="AC484" s="14"/>
      <c r="AD484" s="14"/>
      <c r="AE484" s="14"/>
      <c r="AT484" s="281" t="s">
        <v>174</v>
      </c>
      <c r="AU484" s="281" t="s">
        <v>82</v>
      </c>
      <c r="AV484" s="14" t="s">
        <v>82</v>
      </c>
      <c r="AW484" s="14" t="s">
        <v>30</v>
      </c>
      <c r="AX484" s="14" t="s">
        <v>73</v>
      </c>
      <c r="AY484" s="281" t="s">
        <v>161</v>
      </c>
    </row>
    <row r="485" s="14" customFormat="1">
      <c r="A485" s="14"/>
      <c r="B485" s="271"/>
      <c r="C485" s="272"/>
      <c r="D485" s="256" t="s">
        <v>174</v>
      </c>
      <c r="E485" s="273" t="s">
        <v>1</v>
      </c>
      <c r="F485" s="274" t="s">
        <v>1076</v>
      </c>
      <c r="G485" s="272"/>
      <c r="H485" s="275">
        <v>8.8729999999999993</v>
      </c>
      <c r="I485" s="276"/>
      <c r="J485" s="272"/>
      <c r="K485" s="272"/>
      <c r="L485" s="277"/>
      <c r="M485" s="278"/>
      <c r="N485" s="279"/>
      <c r="O485" s="279"/>
      <c r="P485" s="279"/>
      <c r="Q485" s="279"/>
      <c r="R485" s="279"/>
      <c r="S485" s="279"/>
      <c r="T485" s="280"/>
      <c r="U485" s="14"/>
      <c r="V485" s="14"/>
      <c r="W485" s="14"/>
      <c r="X485" s="14"/>
      <c r="Y485" s="14"/>
      <c r="Z485" s="14"/>
      <c r="AA485" s="14"/>
      <c r="AB485" s="14"/>
      <c r="AC485" s="14"/>
      <c r="AD485" s="14"/>
      <c r="AE485" s="14"/>
      <c r="AT485" s="281" t="s">
        <v>174</v>
      </c>
      <c r="AU485" s="281" t="s">
        <v>82</v>
      </c>
      <c r="AV485" s="14" t="s">
        <v>82</v>
      </c>
      <c r="AW485" s="14" t="s">
        <v>30</v>
      </c>
      <c r="AX485" s="14" t="s">
        <v>73</v>
      </c>
      <c r="AY485" s="281" t="s">
        <v>161</v>
      </c>
    </row>
    <row r="486" s="14" customFormat="1">
      <c r="A486" s="14"/>
      <c r="B486" s="271"/>
      <c r="C486" s="272"/>
      <c r="D486" s="256" t="s">
        <v>174</v>
      </c>
      <c r="E486" s="273" t="s">
        <v>1</v>
      </c>
      <c r="F486" s="274" t="s">
        <v>1077</v>
      </c>
      <c r="G486" s="272"/>
      <c r="H486" s="275">
        <v>8.577</v>
      </c>
      <c r="I486" s="276"/>
      <c r="J486" s="272"/>
      <c r="K486" s="272"/>
      <c r="L486" s="277"/>
      <c r="M486" s="278"/>
      <c r="N486" s="279"/>
      <c r="O486" s="279"/>
      <c r="P486" s="279"/>
      <c r="Q486" s="279"/>
      <c r="R486" s="279"/>
      <c r="S486" s="279"/>
      <c r="T486" s="280"/>
      <c r="U486" s="14"/>
      <c r="V486" s="14"/>
      <c r="W486" s="14"/>
      <c r="X486" s="14"/>
      <c r="Y486" s="14"/>
      <c r="Z486" s="14"/>
      <c r="AA486" s="14"/>
      <c r="AB486" s="14"/>
      <c r="AC486" s="14"/>
      <c r="AD486" s="14"/>
      <c r="AE486" s="14"/>
      <c r="AT486" s="281" t="s">
        <v>174</v>
      </c>
      <c r="AU486" s="281" t="s">
        <v>82</v>
      </c>
      <c r="AV486" s="14" t="s">
        <v>82</v>
      </c>
      <c r="AW486" s="14" t="s">
        <v>30</v>
      </c>
      <c r="AX486" s="14" t="s">
        <v>73</v>
      </c>
      <c r="AY486" s="281" t="s">
        <v>161</v>
      </c>
    </row>
    <row r="487" s="15" customFormat="1">
      <c r="A487" s="15"/>
      <c r="B487" s="282"/>
      <c r="C487" s="283"/>
      <c r="D487" s="256" t="s">
        <v>174</v>
      </c>
      <c r="E487" s="284" t="s">
        <v>1</v>
      </c>
      <c r="F487" s="285" t="s">
        <v>180</v>
      </c>
      <c r="G487" s="283"/>
      <c r="H487" s="286">
        <v>99.109999999999999</v>
      </c>
      <c r="I487" s="287"/>
      <c r="J487" s="283"/>
      <c r="K487" s="283"/>
      <c r="L487" s="288"/>
      <c r="M487" s="289"/>
      <c r="N487" s="290"/>
      <c r="O487" s="290"/>
      <c r="P487" s="290"/>
      <c r="Q487" s="290"/>
      <c r="R487" s="290"/>
      <c r="S487" s="290"/>
      <c r="T487" s="291"/>
      <c r="U487" s="15"/>
      <c r="V487" s="15"/>
      <c r="W487" s="15"/>
      <c r="X487" s="15"/>
      <c r="Y487" s="15"/>
      <c r="Z487" s="15"/>
      <c r="AA487" s="15"/>
      <c r="AB487" s="15"/>
      <c r="AC487" s="15"/>
      <c r="AD487" s="15"/>
      <c r="AE487" s="15"/>
      <c r="AT487" s="292" t="s">
        <v>174</v>
      </c>
      <c r="AU487" s="292" t="s">
        <v>82</v>
      </c>
      <c r="AV487" s="15" t="s">
        <v>168</v>
      </c>
      <c r="AW487" s="15" t="s">
        <v>30</v>
      </c>
      <c r="AX487" s="15" t="s">
        <v>80</v>
      </c>
      <c r="AY487" s="292" t="s">
        <v>161</v>
      </c>
    </row>
    <row r="488" s="2" customFormat="1" ht="24" customHeight="1">
      <c r="A488" s="38"/>
      <c r="B488" s="39"/>
      <c r="C488" s="243" t="s">
        <v>681</v>
      </c>
      <c r="D488" s="243" t="s">
        <v>163</v>
      </c>
      <c r="E488" s="244" t="s">
        <v>1078</v>
      </c>
      <c r="F488" s="245" t="s">
        <v>1079</v>
      </c>
      <c r="G488" s="246" t="s">
        <v>166</v>
      </c>
      <c r="H488" s="247">
        <v>28.317</v>
      </c>
      <c r="I488" s="248"/>
      <c r="J488" s="249">
        <f>ROUND(I488*H488,2)</f>
        <v>0</v>
      </c>
      <c r="K488" s="245" t="s">
        <v>167</v>
      </c>
      <c r="L488" s="44"/>
      <c r="M488" s="250" t="s">
        <v>1</v>
      </c>
      <c r="N488" s="251" t="s">
        <v>38</v>
      </c>
      <c r="O488" s="91"/>
      <c r="P488" s="252">
        <f>O488*H488</f>
        <v>0</v>
      </c>
      <c r="Q488" s="252">
        <v>0.0085500000000000003</v>
      </c>
      <c r="R488" s="252">
        <f>Q488*H488</f>
        <v>0.24211035</v>
      </c>
      <c r="S488" s="252">
        <v>0</v>
      </c>
      <c r="T488" s="253">
        <f>S488*H488</f>
        <v>0</v>
      </c>
      <c r="U488" s="38"/>
      <c r="V488" s="38"/>
      <c r="W488" s="38"/>
      <c r="X488" s="38"/>
      <c r="Y488" s="38"/>
      <c r="Z488" s="38"/>
      <c r="AA488" s="38"/>
      <c r="AB488" s="38"/>
      <c r="AC488" s="38"/>
      <c r="AD488" s="38"/>
      <c r="AE488" s="38"/>
      <c r="AR488" s="254" t="s">
        <v>168</v>
      </c>
      <c r="AT488" s="254" t="s">
        <v>163</v>
      </c>
      <c r="AU488" s="254" t="s">
        <v>82</v>
      </c>
      <c r="AY488" s="17" t="s">
        <v>161</v>
      </c>
      <c r="BE488" s="255">
        <f>IF(N488="základní",J488,0)</f>
        <v>0</v>
      </c>
      <c r="BF488" s="255">
        <f>IF(N488="snížená",J488,0)</f>
        <v>0</v>
      </c>
      <c r="BG488" s="255">
        <f>IF(N488="zákl. přenesená",J488,0)</f>
        <v>0</v>
      </c>
      <c r="BH488" s="255">
        <f>IF(N488="sníž. přenesená",J488,0)</f>
        <v>0</v>
      </c>
      <c r="BI488" s="255">
        <f>IF(N488="nulová",J488,0)</f>
        <v>0</v>
      </c>
      <c r="BJ488" s="17" t="s">
        <v>80</v>
      </c>
      <c r="BK488" s="255">
        <f>ROUND(I488*H488,2)</f>
        <v>0</v>
      </c>
      <c r="BL488" s="17" t="s">
        <v>168</v>
      </c>
      <c r="BM488" s="254" t="s">
        <v>1080</v>
      </c>
    </row>
    <row r="489" s="2" customFormat="1">
      <c r="A489" s="38"/>
      <c r="B489" s="39"/>
      <c r="C489" s="40"/>
      <c r="D489" s="256" t="s">
        <v>170</v>
      </c>
      <c r="E489" s="40"/>
      <c r="F489" s="257" t="s">
        <v>1081</v>
      </c>
      <c r="G489" s="40"/>
      <c r="H489" s="40"/>
      <c r="I489" s="154"/>
      <c r="J489" s="40"/>
      <c r="K489" s="40"/>
      <c r="L489" s="44"/>
      <c r="M489" s="258"/>
      <c r="N489" s="259"/>
      <c r="O489" s="91"/>
      <c r="P489" s="91"/>
      <c r="Q489" s="91"/>
      <c r="R489" s="91"/>
      <c r="S489" s="91"/>
      <c r="T489" s="92"/>
      <c r="U489" s="38"/>
      <c r="V489" s="38"/>
      <c r="W489" s="38"/>
      <c r="X489" s="38"/>
      <c r="Y489" s="38"/>
      <c r="Z489" s="38"/>
      <c r="AA489" s="38"/>
      <c r="AB489" s="38"/>
      <c r="AC489" s="38"/>
      <c r="AD489" s="38"/>
      <c r="AE489" s="38"/>
      <c r="AT489" s="17" t="s">
        <v>170</v>
      </c>
      <c r="AU489" s="17" t="s">
        <v>82</v>
      </c>
    </row>
    <row r="490" s="2" customFormat="1">
      <c r="A490" s="38"/>
      <c r="B490" s="39"/>
      <c r="C490" s="40"/>
      <c r="D490" s="256" t="s">
        <v>172</v>
      </c>
      <c r="E490" s="40"/>
      <c r="F490" s="260" t="s">
        <v>634</v>
      </c>
      <c r="G490" s="40"/>
      <c r="H490" s="40"/>
      <c r="I490" s="154"/>
      <c r="J490" s="40"/>
      <c r="K490" s="40"/>
      <c r="L490" s="44"/>
      <c r="M490" s="258"/>
      <c r="N490" s="259"/>
      <c r="O490" s="91"/>
      <c r="P490" s="91"/>
      <c r="Q490" s="91"/>
      <c r="R490" s="91"/>
      <c r="S490" s="91"/>
      <c r="T490" s="92"/>
      <c r="U490" s="38"/>
      <c r="V490" s="38"/>
      <c r="W490" s="38"/>
      <c r="X490" s="38"/>
      <c r="Y490" s="38"/>
      <c r="Z490" s="38"/>
      <c r="AA490" s="38"/>
      <c r="AB490" s="38"/>
      <c r="AC490" s="38"/>
      <c r="AD490" s="38"/>
      <c r="AE490" s="38"/>
      <c r="AT490" s="17" t="s">
        <v>172</v>
      </c>
      <c r="AU490" s="17" t="s">
        <v>82</v>
      </c>
    </row>
    <row r="491" s="14" customFormat="1">
      <c r="A491" s="14"/>
      <c r="B491" s="271"/>
      <c r="C491" s="272"/>
      <c r="D491" s="256" t="s">
        <v>174</v>
      </c>
      <c r="E491" s="273" t="s">
        <v>1</v>
      </c>
      <c r="F491" s="274" t="s">
        <v>1082</v>
      </c>
      <c r="G491" s="272"/>
      <c r="H491" s="275">
        <v>28.317</v>
      </c>
      <c r="I491" s="276"/>
      <c r="J491" s="272"/>
      <c r="K491" s="272"/>
      <c r="L491" s="277"/>
      <c r="M491" s="278"/>
      <c r="N491" s="279"/>
      <c r="O491" s="279"/>
      <c r="P491" s="279"/>
      <c r="Q491" s="279"/>
      <c r="R491" s="279"/>
      <c r="S491" s="279"/>
      <c r="T491" s="280"/>
      <c r="U491" s="14"/>
      <c r="V491" s="14"/>
      <c r="W491" s="14"/>
      <c r="X491" s="14"/>
      <c r="Y491" s="14"/>
      <c r="Z491" s="14"/>
      <c r="AA491" s="14"/>
      <c r="AB491" s="14"/>
      <c r="AC491" s="14"/>
      <c r="AD491" s="14"/>
      <c r="AE491" s="14"/>
      <c r="AT491" s="281" t="s">
        <v>174</v>
      </c>
      <c r="AU491" s="281" t="s">
        <v>82</v>
      </c>
      <c r="AV491" s="14" t="s">
        <v>82</v>
      </c>
      <c r="AW491" s="14" t="s">
        <v>30</v>
      </c>
      <c r="AX491" s="14" t="s">
        <v>73</v>
      </c>
      <c r="AY491" s="281" t="s">
        <v>161</v>
      </c>
    </row>
    <row r="492" s="15" customFormat="1">
      <c r="A492" s="15"/>
      <c r="B492" s="282"/>
      <c r="C492" s="283"/>
      <c r="D492" s="256" t="s">
        <v>174</v>
      </c>
      <c r="E492" s="284" t="s">
        <v>1</v>
      </c>
      <c r="F492" s="285" t="s">
        <v>180</v>
      </c>
      <c r="G492" s="283"/>
      <c r="H492" s="286">
        <v>28.317</v>
      </c>
      <c r="I492" s="287"/>
      <c r="J492" s="283"/>
      <c r="K492" s="283"/>
      <c r="L492" s="288"/>
      <c r="M492" s="289"/>
      <c r="N492" s="290"/>
      <c r="O492" s="290"/>
      <c r="P492" s="290"/>
      <c r="Q492" s="290"/>
      <c r="R492" s="290"/>
      <c r="S492" s="290"/>
      <c r="T492" s="291"/>
      <c r="U492" s="15"/>
      <c r="V492" s="15"/>
      <c r="W492" s="15"/>
      <c r="X492" s="15"/>
      <c r="Y492" s="15"/>
      <c r="Z492" s="15"/>
      <c r="AA492" s="15"/>
      <c r="AB492" s="15"/>
      <c r="AC492" s="15"/>
      <c r="AD492" s="15"/>
      <c r="AE492" s="15"/>
      <c r="AT492" s="292" t="s">
        <v>174</v>
      </c>
      <c r="AU492" s="292" t="s">
        <v>82</v>
      </c>
      <c r="AV492" s="15" t="s">
        <v>168</v>
      </c>
      <c r="AW492" s="15" t="s">
        <v>30</v>
      </c>
      <c r="AX492" s="15" t="s">
        <v>80</v>
      </c>
      <c r="AY492" s="292" t="s">
        <v>161</v>
      </c>
    </row>
    <row r="493" s="2" customFormat="1" ht="16.5" customHeight="1">
      <c r="A493" s="38"/>
      <c r="B493" s="39"/>
      <c r="C493" s="243" t="s">
        <v>691</v>
      </c>
      <c r="D493" s="243" t="s">
        <v>163</v>
      </c>
      <c r="E493" s="244" t="s">
        <v>637</v>
      </c>
      <c r="F493" s="245" t="s">
        <v>638</v>
      </c>
      <c r="G493" s="246" t="s">
        <v>183</v>
      </c>
      <c r="H493" s="247">
        <v>3.383</v>
      </c>
      <c r="I493" s="248"/>
      <c r="J493" s="249">
        <f>ROUND(I493*H493,2)</f>
        <v>0</v>
      </c>
      <c r="K493" s="245" t="s">
        <v>167</v>
      </c>
      <c r="L493" s="44"/>
      <c r="M493" s="250" t="s">
        <v>1</v>
      </c>
      <c r="N493" s="251" t="s">
        <v>38</v>
      </c>
      <c r="O493" s="91"/>
      <c r="P493" s="252">
        <f>O493*H493</f>
        <v>0</v>
      </c>
      <c r="Q493" s="252">
        <v>0</v>
      </c>
      <c r="R493" s="252">
        <f>Q493*H493</f>
        <v>0</v>
      </c>
      <c r="S493" s="252">
        <v>0</v>
      </c>
      <c r="T493" s="253">
        <f>S493*H493</f>
        <v>0</v>
      </c>
      <c r="U493" s="38"/>
      <c r="V493" s="38"/>
      <c r="W493" s="38"/>
      <c r="X493" s="38"/>
      <c r="Y493" s="38"/>
      <c r="Z493" s="38"/>
      <c r="AA493" s="38"/>
      <c r="AB493" s="38"/>
      <c r="AC493" s="38"/>
      <c r="AD493" s="38"/>
      <c r="AE493" s="38"/>
      <c r="AR493" s="254" t="s">
        <v>168</v>
      </c>
      <c r="AT493" s="254" t="s">
        <v>163</v>
      </c>
      <c r="AU493" s="254" t="s">
        <v>82</v>
      </c>
      <c r="AY493" s="17" t="s">
        <v>161</v>
      </c>
      <c r="BE493" s="255">
        <f>IF(N493="základní",J493,0)</f>
        <v>0</v>
      </c>
      <c r="BF493" s="255">
        <f>IF(N493="snížená",J493,0)</f>
        <v>0</v>
      </c>
      <c r="BG493" s="255">
        <f>IF(N493="zákl. přenesená",J493,0)</f>
        <v>0</v>
      </c>
      <c r="BH493" s="255">
        <f>IF(N493="sníž. přenesená",J493,0)</f>
        <v>0</v>
      </c>
      <c r="BI493" s="255">
        <f>IF(N493="nulová",J493,0)</f>
        <v>0</v>
      </c>
      <c r="BJ493" s="17" t="s">
        <v>80</v>
      </c>
      <c r="BK493" s="255">
        <f>ROUND(I493*H493,2)</f>
        <v>0</v>
      </c>
      <c r="BL493" s="17" t="s">
        <v>168</v>
      </c>
      <c r="BM493" s="254" t="s">
        <v>1083</v>
      </c>
    </row>
    <row r="494" s="2" customFormat="1">
      <c r="A494" s="38"/>
      <c r="B494" s="39"/>
      <c r="C494" s="40"/>
      <c r="D494" s="256" t="s">
        <v>170</v>
      </c>
      <c r="E494" s="40"/>
      <c r="F494" s="257" t="s">
        <v>640</v>
      </c>
      <c r="G494" s="40"/>
      <c r="H494" s="40"/>
      <c r="I494" s="154"/>
      <c r="J494" s="40"/>
      <c r="K494" s="40"/>
      <c r="L494" s="44"/>
      <c r="M494" s="258"/>
      <c r="N494" s="259"/>
      <c r="O494" s="91"/>
      <c r="P494" s="91"/>
      <c r="Q494" s="91"/>
      <c r="R494" s="91"/>
      <c r="S494" s="91"/>
      <c r="T494" s="92"/>
      <c r="U494" s="38"/>
      <c r="V494" s="38"/>
      <c r="W494" s="38"/>
      <c r="X494" s="38"/>
      <c r="Y494" s="38"/>
      <c r="Z494" s="38"/>
      <c r="AA494" s="38"/>
      <c r="AB494" s="38"/>
      <c r="AC494" s="38"/>
      <c r="AD494" s="38"/>
      <c r="AE494" s="38"/>
      <c r="AT494" s="17" t="s">
        <v>170</v>
      </c>
      <c r="AU494" s="17" t="s">
        <v>82</v>
      </c>
    </row>
    <row r="495" s="2" customFormat="1">
      <c r="A495" s="38"/>
      <c r="B495" s="39"/>
      <c r="C495" s="40"/>
      <c r="D495" s="256" t="s">
        <v>172</v>
      </c>
      <c r="E495" s="40"/>
      <c r="F495" s="260" t="s">
        <v>641</v>
      </c>
      <c r="G495" s="40"/>
      <c r="H495" s="40"/>
      <c r="I495" s="154"/>
      <c r="J495" s="40"/>
      <c r="K495" s="40"/>
      <c r="L495" s="44"/>
      <c r="M495" s="258"/>
      <c r="N495" s="259"/>
      <c r="O495" s="91"/>
      <c r="P495" s="91"/>
      <c r="Q495" s="91"/>
      <c r="R495" s="91"/>
      <c r="S495" s="91"/>
      <c r="T495" s="92"/>
      <c r="U495" s="38"/>
      <c r="V495" s="38"/>
      <c r="W495" s="38"/>
      <c r="X495" s="38"/>
      <c r="Y495" s="38"/>
      <c r="Z495" s="38"/>
      <c r="AA495" s="38"/>
      <c r="AB495" s="38"/>
      <c r="AC495" s="38"/>
      <c r="AD495" s="38"/>
      <c r="AE495" s="38"/>
      <c r="AT495" s="17" t="s">
        <v>172</v>
      </c>
      <c r="AU495" s="17" t="s">
        <v>82</v>
      </c>
    </row>
    <row r="496" s="14" customFormat="1">
      <c r="A496" s="14"/>
      <c r="B496" s="271"/>
      <c r="C496" s="272"/>
      <c r="D496" s="256" t="s">
        <v>174</v>
      </c>
      <c r="E496" s="273" t="s">
        <v>1</v>
      </c>
      <c r="F496" s="274" t="s">
        <v>1084</v>
      </c>
      <c r="G496" s="272"/>
      <c r="H496" s="275">
        <v>3.383</v>
      </c>
      <c r="I496" s="276"/>
      <c r="J496" s="272"/>
      <c r="K496" s="272"/>
      <c r="L496" s="277"/>
      <c r="M496" s="278"/>
      <c r="N496" s="279"/>
      <c r="O496" s="279"/>
      <c r="P496" s="279"/>
      <c r="Q496" s="279"/>
      <c r="R496" s="279"/>
      <c r="S496" s="279"/>
      <c r="T496" s="280"/>
      <c r="U496" s="14"/>
      <c r="V496" s="14"/>
      <c r="W496" s="14"/>
      <c r="X496" s="14"/>
      <c r="Y496" s="14"/>
      <c r="Z496" s="14"/>
      <c r="AA496" s="14"/>
      <c r="AB496" s="14"/>
      <c r="AC496" s="14"/>
      <c r="AD496" s="14"/>
      <c r="AE496" s="14"/>
      <c r="AT496" s="281" t="s">
        <v>174</v>
      </c>
      <c r="AU496" s="281" t="s">
        <v>82</v>
      </c>
      <c r="AV496" s="14" t="s">
        <v>82</v>
      </c>
      <c r="AW496" s="14" t="s">
        <v>30</v>
      </c>
      <c r="AX496" s="14" t="s">
        <v>80</v>
      </c>
      <c r="AY496" s="281" t="s">
        <v>161</v>
      </c>
    </row>
    <row r="497" s="2" customFormat="1" ht="24" customHeight="1">
      <c r="A497" s="38"/>
      <c r="B497" s="39"/>
      <c r="C497" s="243" t="s">
        <v>698</v>
      </c>
      <c r="D497" s="243" t="s">
        <v>163</v>
      </c>
      <c r="E497" s="244" t="s">
        <v>1085</v>
      </c>
      <c r="F497" s="245" t="s">
        <v>1086</v>
      </c>
      <c r="G497" s="246" t="s">
        <v>183</v>
      </c>
      <c r="H497" s="247">
        <v>5.6799999999999997</v>
      </c>
      <c r="I497" s="248"/>
      <c r="J497" s="249">
        <f>ROUND(I497*H497,2)</f>
        <v>0</v>
      </c>
      <c r="K497" s="245" t="s">
        <v>167</v>
      </c>
      <c r="L497" s="44"/>
      <c r="M497" s="250" t="s">
        <v>1</v>
      </c>
      <c r="N497" s="251" t="s">
        <v>38</v>
      </c>
      <c r="O497" s="91"/>
      <c r="P497" s="252">
        <f>O497*H497</f>
        <v>0</v>
      </c>
      <c r="Q497" s="252">
        <v>0.50375000000000003</v>
      </c>
      <c r="R497" s="252">
        <f>Q497*H497</f>
        <v>2.8613</v>
      </c>
      <c r="S497" s="252">
        <v>2.5</v>
      </c>
      <c r="T497" s="253">
        <f>S497*H497</f>
        <v>14.199999999999999</v>
      </c>
      <c r="U497" s="38"/>
      <c r="V497" s="38"/>
      <c r="W497" s="38"/>
      <c r="X497" s="38"/>
      <c r="Y497" s="38"/>
      <c r="Z497" s="38"/>
      <c r="AA497" s="38"/>
      <c r="AB497" s="38"/>
      <c r="AC497" s="38"/>
      <c r="AD497" s="38"/>
      <c r="AE497" s="38"/>
      <c r="AR497" s="254" t="s">
        <v>168</v>
      </c>
      <c r="AT497" s="254" t="s">
        <v>163</v>
      </c>
      <c r="AU497" s="254" t="s">
        <v>82</v>
      </c>
      <c r="AY497" s="17" t="s">
        <v>161</v>
      </c>
      <c r="BE497" s="255">
        <f>IF(N497="základní",J497,0)</f>
        <v>0</v>
      </c>
      <c r="BF497" s="255">
        <f>IF(N497="snížená",J497,0)</f>
        <v>0</v>
      </c>
      <c r="BG497" s="255">
        <f>IF(N497="zákl. přenesená",J497,0)</f>
        <v>0</v>
      </c>
      <c r="BH497" s="255">
        <f>IF(N497="sníž. přenesená",J497,0)</f>
        <v>0</v>
      </c>
      <c r="BI497" s="255">
        <f>IF(N497="nulová",J497,0)</f>
        <v>0</v>
      </c>
      <c r="BJ497" s="17" t="s">
        <v>80</v>
      </c>
      <c r="BK497" s="255">
        <f>ROUND(I497*H497,2)</f>
        <v>0</v>
      </c>
      <c r="BL497" s="17" t="s">
        <v>168</v>
      </c>
      <c r="BM497" s="254" t="s">
        <v>1087</v>
      </c>
    </row>
    <row r="498" s="2" customFormat="1">
      <c r="A498" s="38"/>
      <c r="B498" s="39"/>
      <c r="C498" s="40"/>
      <c r="D498" s="256" t="s">
        <v>170</v>
      </c>
      <c r="E498" s="40"/>
      <c r="F498" s="257" t="s">
        <v>1088</v>
      </c>
      <c r="G498" s="40"/>
      <c r="H498" s="40"/>
      <c r="I498" s="154"/>
      <c r="J498" s="40"/>
      <c r="K498" s="40"/>
      <c r="L498" s="44"/>
      <c r="M498" s="258"/>
      <c r="N498" s="259"/>
      <c r="O498" s="91"/>
      <c r="P498" s="91"/>
      <c r="Q498" s="91"/>
      <c r="R498" s="91"/>
      <c r="S498" s="91"/>
      <c r="T498" s="92"/>
      <c r="U498" s="38"/>
      <c r="V498" s="38"/>
      <c r="W498" s="38"/>
      <c r="X498" s="38"/>
      <c r="Y498" s="38"/>
      <c r="Z498" s="38"/>
      <c r="AA498" s="38"/>
      <c r="AB498" s="38"/>
      <c r="AC498" s="38"/>
      <c r="AD498" s="38"/>
      <c r="AE498" s="38"/>
      <c r="AT498" s="17" t="s">
        <v>170</v>
      </c>
      <c r="AU498" s="17" t="s">
        <v>82</v>
      </c>
    </row>
    <row r="499" s="2" customFormat="1">
      <c r="A499" s="38"/>
      <c r="B499" s="39"/>
      <c r="C499" s="40"/>
      <c r="D499" s="256" t="s">
        <v>172</v>
      </c>
      <c r="E499" s="40"/>
      <c r="F499" s="260" t="s">
        <v>655</v>
      </c>
      <c r="G499" s="40"/>
      <c r="H499" s="40"/>
      <c r="I499" s="154"/>
      <c r="J499" s="40"/>
      <c r="K499" s="40"/>
      <c r="L499" s="44"/>
      <c r="M499" s="258"/>
      <c r="N499" s="259"/>
      <c r="O499" s="91"/>
      <c r="P499" s="91"/>
      <c r="Q499" s="91"/>
      <c r="R499" s="91"/>
      <c r="S499" s="91"/>
      <c r="T499" s="92"/>
      <c r="U499" s="38"/>
      <c r="V499" s="38"/>
      <c r="W499" s="38"/>
      <c r="X499" s="38"/>
      <c r="Y499" s="38"/>
      <c r="Z499" s="38"/>
      <c r="AA499" s="38"/>
      <c r="AB499" s="38"/>
      <c r="AC499" s="38"/>
      <c r="AD499" s="38"/>
      <c r="AE499" s="38"/>
      <c r="AT499" s="17" t="s">
        <v>172</v>
      </c>
      <c r="AU499" s="17" t="s">
        <v>82</v>
      </c>
    </row>
    <row r="500" s="14" customFormat="1">
      <c r="A500" s="14"/>
      <c r="B500" s="271"/>
      <c r="C500" s="272"/>
      <c r="D500" s="256" t="s">
        <v>174</v>
      </c>
      <c r="E500" s="273" t="s">
        <v>1</v>
      </c>
      <c r="F500" s="274" t="s">
        <v>1089</v>
      </c>
      <c r="G500" s="272"/>
      <c r="H500" s="275">
        <v>2.8799999999999999</v>
      </c>
      <c r="I500" s="276"/>
      <c r="J500" s="272"/>
      <c r="K500" s="272"/>
      <c r="L500" s="277"/>
      <c r="M500" s="278"/>
      <c r="N500" s="279"/>
      <c r="O500" s="279"/>
      <c r="P500" s="279"/>
      <c r="Q500" s="279"/>
      <c r="R500" s="279"/>
      <c r="S500" s="279"/>
      <c r="T500" s="280"/>
      <c r="U500" s="14"/>
      <c r="V500" s="14"/>
      <c r="W500" s="14"/>
      <c r="X500" s="14"/>
      <c r="Y500" s="14"/>
      <c r="Z500" s="14"/>
      <c r="AA500" s="14"/>
      <c r="AB500" s="14"/>
      <c r="AC500" s="14"/>
      <c r="AD500" s="14"/>
      <c r="AE500" s="14"/>
      <c r="AT500" s="281" t="s">
        <v>174</v>
      </c>
      <c r="AU500" s="281" t="s">
        <v>82</v>
      </c>
      <c r="AV500" s="14" t="s">
        <v>82</v>
      </c>
      <c r="AW500" s="14" t="s">
        <v>30</v>
      </c>
      <c r="AX500" s="14" t="s">
        <v>73</v>
      </c>
      <c r="AY500" s="281" t="s">
        <v>161</v>
      </c>
    </row>
    <row r="501" s="14" customFormat="1">
      <c r="A501" s="14"/>
      <c r="B501" s="271"/>
      <c r="C501" s="272"/>
      <c r="D501" s="256" t="s">
        <v>174</v>
      </c>
      <c r="E501" s="273" t="s">
        <v>1</v>
      </c>
      <c r="F501" s="274" t="s">
        <v>1090</v>
      </c>
      <c r="G501" s="272"/>
      <c r="H501" s="275">
        <v>2.7999999999999998</v>
      </c>
      <c r="I501" s="276"/>
      <c r="J501" s="272"/>
      <c r="K501" s="272"/>
      <c r="L501" s="277"/>
      <c r="M501" s="278"/>
      <c r="N501" s="279"/>
      <c r="O501" s="279"/>
      <c r="P501" s="279"/>
      <c r="Q501" s="279"/>
      <c r="R501" s="279"/>
      <c r="S501" s="279"/>
      <c r="T501" s="280"/>
      <c r="U501" s="14"/>
      <c r="V501" s="14"/>
      <c r="W501" s="14"/>
      <c r="X501" s="14"/>
      <c r="Y501" s="14"/>
      <c r="Z501" s="14"/>
      <c r="AA501" s="14"/>
      <c r="AB501" s="14"/>
      <c r="AC501" s="14"/>
      <c r="AD501" s="14"/>
      <c r="AE501" s="14"/>
      <c r="AT501" s="281" t="s">
        <v>174</v>
      </c>
      <c r="AU501" s="281" t="s">
        <v>82</v>
      </c>
      <c r="AV501" s="14" t="s">
        <v>82</v>
      </c>
      <c r="AW501" s="14" t="s">
        <v>30</v>
      </c>
      <c r="AX501" s="14" t="s">
        <v>73</v>
      </c>
      <c r="AY501" s="281" t="s">
        <v>161</v>
      </c>
    </row>
    <row r="502" s="15" customFormat="1">
      <c r="A502" s="15"/>
      <c r="B502" s="282"/>
      <c r="C502" s="283"/>
      <c r="D502" s="256" t="s">
        <v>174</v>
      </c>
      <c r="E502" s="284" t="s">
        <v>1</v>
      </c>
      <c r="F502" s="285" t="s">
        <v>180</v>
      </c>
      <c r="G502" s="283"/>
      <c r="H502" s="286">
        <v>5.6799999999999997</v>
      </c>
      <c r="I502" s="287"/>
      <c r="J502" s="283"/>
      <c r="K502" s="283"/>
      <c r="L502" s="288"/>
      <c r="M502" s="289"/>
      <c r="N502" s="290"/>
      <c r="O502" s="290"/>
      <c r="P502" s="290"/>
      <c r="Q502" s="290"/>
      <c r="R502" s="290"/>
      <c r="S502" s="290"/>
      <c r="T502" s="291"/>
      <c r="U502" s="15"/>
      <c r="V502" s="15"/>
      <c r="W502" s="15"/>
      <c r="X502" s="15"/>
      <c r="Y502" s="15"/>
      <c r="Z502" s="15"/>
      <c r="AA502" s="15"/>
      <c r="AB502" s="15"/>
      <c r="AC502" s="15"/>
      <c r="AD502" s="15"/>
      <c r="AE502" s="15"/>
      <c r="AT502" s="292" t="s">
        <v>174</v>
      </c>
      <c r="AU502" s="292" t="s">
        <v>82</v>
      </c>
      <c r="AV502" s="15" t="s">
        <v>168</v>
      </c>
      <c r="AW502" s="15" t="s">
        <v>30</v>
      </c>
      <c r="AX502" s="15" t="s">
        <v>80</v>
      </c>
      <c r="AY502" s="292" t="s">
        <v>161</v>
      </c>
    </row>
    <row r="503" s="2" customFormat="1" ht="16.5" customHeight="1">
      <c r="A503" s="38"/>
      <c r="B503" s="39"/>
      <c r="C503" s="293" t="s">
        <v>704</v>
      </c>
      <c r="D503" s="293" t="s">
        <v>296</v>
      </c>
      <c r="E503" s="294" t="s">
        <v>644</v>
      </c>
      <c r="F503" s="295" t="s">
        <v>645</v>
      </c>
      <c r="G503" s="296" t="s">
        <v>282</v>
      </c>
      <c r="H503" s="297">
        <v>4.2670000000000003</v>
      </c>
      <c r="I503" s="298"/>
      <c r="J503" s="299">
        <f>ROUND(I503*H503,2)</f>
        <v>0</v>
      </c>
      <c r="K503" s="295" t="s">
        <v>167</v>
      </c>
      <c r="L503" s="300"/>
      <c r="M503" s="301" t="s">
        <v>1</v>
      </c>
      <c r="N503" s="302" t="s">
        <v>38</v>
      </c>
      <c r="O503" s="91"/>
      <c r="P503" s="252">
        <f>O503*H503</f>
        <v>0</v>
      </c>
      <c r="Q503" s="252">
        <v>1</v>
      </c>
      <c r="R503" s="252">
        <f>Q503*H503</f>
        <v>4.2670000000000003</v>
      </c>
      <c r="S503" s="252">
        <v>0</v>
      </c>
      <c r="T503" s="253">
        <f>S503*H503</f>
        <v>0</v>
      </c>
      <c r="U503" s="38"/>
      <c r="V503" s="38"/>
      <c r="W503" s="38"/>
      <c r="X503" s="38"/>
      <c r="Y503" s="38"/>
      <c r="Z503" s="38"/>
      <c r="AA503" s="38"/>
      <c r="AB503" s="38"/>
      <c r="AC503" s="38"/>
      <c r="AD503" s="38"/>
      <c r="AE503" s="38"/>
      <c r="AR503" s="254" t="s">
        <v>227</v>
      </c>
      <c r="AT503" s="254" t="s">
        <v>296</v>
      </c>
      <c r="AU503" s="254" t="s">
        <v>82</v>
      </c>
      <c r="AY503" s="17" t="s">
        <v>161</v>
      </c>
      <c r="BE503" s="255">
        <f>IF(N503="základní",J503,0)</f>
        <v>0</v>
      </c>
      <c r="BF503" s="255">
        <f>IF(N503="snížená",J503,0)</f>
        <v>0</v>
      </c>
      <c r="BG503" s="255">
        <f>IF(N503="zákl. přenesená",J503,0)</f>
        <v>0</v>
      </c>
      <c r="BH503" s="255">
        <f>IF(N503="sníž. přenesená",J503,0)</f>
        <v>0</v>
      </c>
      <c r="BI503" s="255">
        <f>IF(N503="nulová",J503,0)</f>
        <v>0</v>
      </c>
      <c r="BJ503" s="17" t="s">
        <v>80</v>
      </c>
      <c r="BK503" s="255">
        <f>ROUND(I503*H503,2)</f>
        <v>0</v>
      </c>
      <c r="BL503" s="17" t="s">
        <v>168</v>
      </c>
      <c r="BM503" s="254" t="s">
        <v>1091</v>
      </c>
    </row>
    <row r="504" s="2" customFormat="1">
      <c r="A504" s="38"/>
      <c r="B504" s="39"/>
      <c r="C504" s="40"/>
      <c r="D504" s="256" t="s">
        <v>170</v>
      </c>
      <c r="E504" s="40"/>
      <c r="F504" s="257" t="s">
        <v>645</v>
      </c>
      <c r="G504" s="40"/>
      <c r="H504" s="40"/>
      <c r="I504" s="154"/>
      <c r="J504" s="40"/>
      <c r="K504" s="40"/>
      <c r="L504" s="44"/>
      <c r="M504" s="258"/>
      <c r="N504" s="259"/>
      <c r="O504" s="91"/>
      <c r="P504" s="91"/>
      <c r="Q504" s="91"/>
      <c r="R504" s="91"/>
      <c r="S504" s="91"/>
      <c r="T504" s="92"/>
      <c r="U504" s="38"/>
      <c r="V504" s="38"/>
      <c r="W504" s="38"/>
      <c r="X504" s="38"/>
      <c r="Y504" s="38"/>
      <c r="Z504" s="38"/>
      <c r="AA504" s="38"/>
      <c r="AB504" s="38"/>
      <c r="AC504" s="38"/>
      <c r="AD504" s="38"/>
      <c r="AE504" s="38"/>
      <c r="AT504" s="17" t="s">
        <v>170</v>
      </c>
      <c r="AU504" s="17" t="s">
        <v>82</v>
      </c>
    </row>
    <row r="505" s="14" customFormat="1">
      <c r="A505" s="14"/>
      <c r="B505" s="271"/>
      <c r="C505" s="272"/>
      <c r="D505" s="256" t="s">
        <v>174</v>
      </c>
      <c r="E505" s="273" t="s">
        <v>1</v>
      </c>
      <c r="F505" s="274" t="s">
        <v>1092</v>
      </c>
      <c r="G505" s="272"/>
      <c r="H505" s="275">
        <v>2.3999999999999999</v>
      </c>
      <c r="I505" s="276"/>
      <c r="J505" s="272"/>
      <c r="K505" s="272"/>
      <c r="L505" s="277"/>
      <c r="M505" s="278"/>
      <c r="N505" s="279"/>
      <c r="O505" s="279"/>
      <c r="P505" s="279"/>
      <c r="Q505" s="279"/>
      <c r="R505" s="279"/>
      <c r="S505" s="279"/>
      <c r="T505" s="280"/>
      <c r="U505" s="14"/>
      <c r="V505" s="14"/>
      <c r="W505" s="14"/>
      <c r="X505" s="14"/>
      <c r="Y505" s="14"/>
      <c r="Z505" s="14"/>
      <c r="AA505" s="14"/>
      <c r="AB505" s="14"/>
      <c r="AC505" s="14"/>
      <c r="AD505" s="14"/>
      <c r="AE505" s="14"/>
      <c r="AT505" s="281" t="s">
        <v>174</v>
      </c>
      <c r="AU505" s="281" t="s">
        <v>82</v>
      </c>
      <c r="AV505" s="14" t="s">
        <v>82</v>
      </c>
      <c r="AW505" s="14" t="s">
        <v>30</v>
      </c>
      <c r="AX505" s="14" t="s">
        <v>73</v>
      </c>
      <c r="AY505" s="281" t="s">
        <v>161</v>
      </c>
    </row>
    <row r="506" s="14" customFormat="1">
      <c r="A506" s="14"/>
      <c r="B506" s="271"/>
      <c r="C506" s="272"/>
      <c r="D506" s="256" t="s">
        <v>174</v>
      </c>
      <c r="E506" s="273" t="s">
        <v>1</v>
      </c>
      <c r="F506" s="274" t="s">
        <v>1093</v>
      </c>
      <c r="G506" s="272"/>
      <c r="H506" s="275">
        <v>1.867</v>
      </c>
      <c r="I506" s="276"/>
      <c r="J506" s="272"/>
      <c r="K506" s="272"/>
      <c r="L506" s="277"/>
      <c r="M506" s="278"/>
      <c r="N506" s="279"/>
      <c r="O506" s="279"/>
      <c r="P506" s="279"/>
      <c r="Q506" s="279"/>
      <c r="R506" s="279"/>
      <c r="S506" s="279"/>
      <c r="T506" s="280"/>
      <c r="U506" s="14"/>
      <c r="V506" s="14"/>
      <c r="W506" s="14"/>
      <c r="X506" s="14"/>
      <c r="Y506" s="14"/>
      <c r="Z506" s="14"/>
      <c r="AA506" s="14"/>
      <c r="AB506" s="14"/>
      <c r="AC506" s="14"/>
      <c r="AD506" s="14"/>
      <c r="AE506" s="14"/>
      <c r="AT506" s="281" t="s">
        <v>174</v>
      </c>
      <c r="AU506" s="281" t="s">
        <v>82</v>
      </c>
      <c r="AV506" s="14" t="s">
        <v>82</v>
      </c>
      <c r="AW506" s="14" t="s">
        <v>30</v>
      </c>
      <c r="AX506" s="14" t="s">
        <v>73</v>
      </c>
      <c r="AY506" s="281" t="s">
        <v>161</v>
      </c>
    </row>
    <row r="507" s="15" customFormat="1">
      <c r="A507" s="15"/>
      <c r="B507" s="282"/>
      <c r="C507" s="283"/>
      <c r="D507" s="256" t="s">
        <v>174</v>
      </c>
      <c r="E507" s="284" t="s">
        <v>1</v>
      </c>
      <c r="F507" s="285" t="s">
        <v>180</v>
      </c>
      <c r="G507" s="283"/>
      <c r="H507" s="286">
        <v>4.2670000000000003</v>
      </c>
      <c r="I507" s="287"/>
      <c r="J507" s="283"/>
      <c r="K507" s="283"/>
      <c r="L507" s="288"/>
      <c r="M507" s="289"/>
      <c r="N507" s="290"/>
      <c r="O507" s="290"/>
      <c r="P507" s="290"/>
      <c r="Q507" s="290"/>
      <c r="R507" s="290"/>
      <c r="S507" s="290"/>
      <c r="T507" s="291"/>
      <c r="U507" s="15"/>
      <c r="V507" s="15"/>
      <c r="W507" s="15"/>
      <c r="X507" s="15"/>
      <c r="Y507" s="15"/>
      <c r="Z507" s="15"/>
      <c r="AA507" s="15"/>
      <c r="AB507" s="15"/>
      <c r="AC507" s="15"/>
      <c r="AD507" s="15"/>
      <c r="AE507" s="15"/>
      <c r="AT507" s="292" t="s">
        <v>174</v>
      </c>
      <c r="AU507" s="292" t="s">
        <v>82</v>
      </c>
      <c r="AV507" s="15" t="s">
        <v>168</v>
      </c>
      <c r="AW507" s="15" t="s">
        <v>30</v>
      </c>
      <c r="AX507" s="15" t="s">
        <v>80</v>
      </c>
      <c r="AY507" s="292" t="s">
        <v>161</v>
      </c>
    </row>
    <row r="508" s="2" customFormat="1" ht="24" customHeight="1">
      <c r="A508" s="38"/>
      <c r="B508" s="39"/>
      <c r="C508" s="243" t="s">
        <v>711</v>
      </c>
      <c r="D508" s="243" t="s">
        <v>163</v>
      </c>
      <c r="E508" s="244" t="s">
        <v>1094</v>
      </c>
      <c r="F508" s="245" t="s">
        <v>1095</v>
      </c>
      <c r="G508" s="246" t="s">
        <v>166</v>
      </c>
      <c r="H508" s="247">
        <v>99.109999999999999</v>
      </c>
      <c r="I508" s="248"/>
      <c r="J508" s="249">
        <f>ROUND(I508*H508,2)</f>
        <v>0</v>
      </c>
      <c r="K508" s="245" t="s">
        <v>167</v>
      </c>
      <c r="L508" s="44"/>
      <c r="M508" s="250" t="s">
        <v>1</v>
      </c>
      <c r="N508" s="251" t="s">
        <v>38</v>
      </c>
      <c r="O508" s="91"/>
      <c r="P508" s="252">
        <f>O508*H508</f>
        <v>0</v>
      </c>
      <c r="Q508" s="252">
        <v>0.039081999999999999</v>
      </c>
      <c r="R508" s="252">
        <f>Q508*H508</f>
        <v>3.8734170199999998</v>
      </c>
      <c r="S508" s="252">
        <v>0</v>
      </c>
      <c r="T508" s="253">
        <f>S508*H508</f>
        <v>0</v>
      </c>
      <c r="U508" s="38"/>
      <c r="V508" s="38"/>
      <c r="W508" s="38"/>
      <c r="X508" s="38"/>
      <c r="Y508" s="38"/>
      <c r="Z508" s="38"/>
      <c r="AA508" s="38"/>
      <c r="AB508" s="38"/>
      <c r="AC508" s="38"/>
      <c r="AD508" s="38"/>
      <c r="AE508" s="38"/>
      <c r="AR508" s="254" t="s">
        <v>168</v>
      </c>
      <c r="AT508" s="254" t="s">
        <v>163</v>
      </c>
      <c r="AU508" s="254" t="s">
        <v>82</v>
      </c>
      <c r="AY508" s="17" t="s">
        <v>161</v>
      </c>
      <c r="BE508" s="255">
        <f>IF(N508="základní",J508,0)</f>
        <v>0</v>
      </c>
      <c r="BF508" s="255">
        <f>IF(N508="snížená",J508,0)</f>
        <v>0</v>
      </c>
      <c r="BG508" s="255">
        <f>IF(N508="zákl. přenesená",J508,0)</f>
        <v>0</v>
      </c>
      <c r="BH508" s="255">
        <f>IF(N508="sníž. přenesená",J508,0)</f>
        <v>0</v>
      </c>
      <c r="BI508" s="255">
        <f>IF(N508="nulová",J508,0)</f>
        <v>0</v>
      </c>
      <c r="BJ508" s="17" t="s">
        <v>80</v>
      </c>
      <c r="BK508" s="255">
        <f>ROUND(I508*H508,2)</f>
        <v>0</v>
      </c>
      <c r="BL508" s="17" t="s">
        <v>168</v>
      </c>
      <c r="BM508" s="254" t="s">
        <v>1096</v>
      </c>
    </row>
    <row r="509" s="2" customFormat="1">
      <c r="A509" s="38"/>
      <c r="B509" s="39"/>
      <c r="C509" s="40"/>
      <c r="D509" s="256" t="s">
        <v>170</v>
      </c>
      <c r="E509" s="40"/>
      <c r="F509" s="257" t="s">
        <v>1097</v>
      </c>
      <c r="G509" s="40"/>
      <c r="H509" s="40"/>
      <c r="I509" s="154"/>
      <c r="J509" s="40"/>
      <c r="K509" s="40"/>
      <c r="L509" s="44"/>
      <c r="M509" s="258"/>
      <c r="N509" s="259"/>
      <c r="O509" s="91"/>
      <c r="P509" s="91"/>
      <c r="Q509" s="91"/>
      <c r="R509" s="91"/>
      <c r="S509" s="91"/>
      <c r="T509" s="92"/>
      <c r="U509" s="38"/>
      <c r="V509" s="38"/>
      <c r="W509" s="38"/>
      <c r="X509" s="38"/>
      <c r="Y509" s="38"/>
      <c r="Z509" s="38"/>
      <c r="AA509" s="38"/>
      <c r="AB509" s="38"/>
      <c r="AC509" s="38"/>
      <c r="AD509" s="38"/>
      <c r="AE509" s="38"/>
      <c r="AT509" s="17" t="s">
        <v>170</v>
      </c>
      <c r="AU509" s="17" t="s">
        <v>82</v>
      </c>
    </row>
    <row r="510" s="2" customFormat="1">
      <c r="A510" s="38"/>
      <c r="B510" s="39"/>
      <c r="C510" s="40"/>
      <c r="D510" s="256" t="s">
        <v>172</v>
      </c>
      <c r="E510" s="40"/>
      <c r="F510" s="260" t="s">
        <v>673</v>
      </c>
      <c r="G510" s="40"/>
      <c r="H510" s="40"/>
      <c r="I510" s="154"/>
      <c r="J510" s="40"/>
      <c r="K510" s="40"/>
      <c r="L510" s="44"/>
      <c r="M510" s="258"/>
      <c r="N510" s="259"/>
      <c r="O510" s="91"/>
      <c r="P510" s="91"/>
      <c r="Q510" s="91"/>
      <c r="R510" s="91"/>
      <c r="S510" s="91"/>
      <c r="T510" s="92"/>
      <c r="U510" s="38"/>
      <c r="V510" s="38"/>
      <c r="W510" s="38"/>
      <c r="X510" s="38"/>
      <c r="Y510" s="38"/>
      <c r="Z510" s="38"/>
      <c r="AA510" s="38"/>
      <c r="AB510" s="38"/>
      <c r="AC510" s="38"/>
      <c r="AD510" s="38"/>
      <c r="AE510" s="38"/>
      <c r="AT510" s="17" t="s">
        <v>172</v>
      </c>
      <c r="AU510" s="17" t="s">
        <v>82</v>
      </c>
    </row>
    <row r="511" s="13" customFormat="1">
      <c r="A511" s="13"/>
      <c r="B511" s="261"/>
      <c r="C511" s="262"/>
      <c r="D511" s="256" t="s">
        <v>174</v>
      </c>
      <c r="E511" s="263" t="s">
        <v>1</v>
      </c>
      <c r="F511" s="264" t="s">
        <v>1072</v>
      </c>
      <c r="G511" s="262"/>
      <c r="H511" s="263" t="s">
        <v>1</v>
      </c>
      <c r="I511" s="265"/>
      <c r="J511" s="262"/>
      <c r="K511" s="262"/>
      <c r="L511" s="266"/>
      <c r="M511" s="267"/>
      <c r="N511" s="268"/>
      <c r="O511" s="268"/>
      <c r="P511" s="268"/>
      <c r="Q511" s="268"/>
      <c r="R511" s="268"/>
      <c r="S511" s="268"/>
      <c r="T511" s="269"/>
      <c r="U511" s="13"/>
      <c r="V511" s="13"/>
      <c r="W511" s="13"/>
      <c r="X511" s="13"/>
      <c r="Y511" s="13"/>
      <c r="Z511" s="13"/>
      <c r="AA511" s="13"/>
      <c r="AB511" s="13"/>
      <c r="AC511" s="13"/>
      <c r="AD511" s="13"/>
      <c r="AE511" s="13"/>
      <c r="AT511" s="270" t="s">
        <v>174</v>
      </c>
      <c r="AU511" s="270" t="s">
        <v>82</v>
      </c>
      <c r="AV511" s="13" t="s">
        <v>80</v>
      </c>
      <c r="AW511" s="13" t="s">
        <v>30</v>
      </c>
      <c r="AX511" s="13" t="s">
        <v>73</v>
      </c>
      <c r="AY511" s="270" t="s">
        <v>161</v>
      </c>
    </row>
    <row r="512" s="14" customFormat="1">
      <c r="A512" s="14"/>
      <c r="B512" s="271"/>
      <c r="C512" s="272"/>
      <c r="D512" s="256" t="s">
        <v>174</v>
      </c>
      <c r="E512" s="273" t="s">
        <v>1</v>
      </c>
      <c r="F512" s="274" t="s">
        <v>1073</v>
      </c>
      <c r="G512" s="272"/>
      <c r="H512" s="275">
        <v>21.167000000000002</v>
      </c>
      <c r="I512" s="276"/>
      <c r="J512" s="272"/>
      <c r="K512" s="272"/>
      <c r="L512" s="277"/>
      <c r="M512" s="278"/>
      <c r="N512" s="279"/>
      <c r="O512" s="279"/>
      <c r="P512" s="279"/>
      <c r="Q512" s="279"/>
      <c r="R512" s="279"/>
      <c r="S512" s="279"/>
      <c r="T512" s="280"/>
      <c r="U512" s="14"/>
      <c r="V512" s="14"/>
      <c r="W512" s="14"/>
      <c r="X512" s="14"/>
      <c r="Y512" s="14"/>
      <c r="Z512" s="14"/>
      <c r="AA512" s="14"/>
      <c r="AB512" s="14"/>
      <c r="AC512" s="14"/>
      <c r="AD512" s="14"/>
      <c r="AE512" s="14"/>
      <c r="AT512" s="281" t="s">
        <v>174</v>
      </c>
      <c r="AU512" s="281" t="s">
        <v>82</v>
      </c>
      <c r="AV512" s="14" t="s">
        <v>82</v>
      </c>
      <c r="AW512" s="14" t="s">
        <v>30</v>
      </c>
      <c r="AX512" s="14" t="s">
        <v>73</v>
      </c>
      <c r="AY512" s="281" t="s">
        <v>161</v>
      </c>
    </row>
    <row r="513" s="14" customFormat="1">
      <c r="A513" s="14"/>
      <c r="B513" s="271"/>
      <c r="C513" s="272"/>
      <c r="D513" s="256" t="s">
        <v>174</v>
      </c>
      <c r="E513" s="273" t="s">
        <v>1</v>
      </c>
      <c r="F513" s="274" t="s">
        <v>1074</v>
      </c>
      <c r="G513" s="272"/>
      <c r="H513" s="275">
        <v>48.423000000000002</v>
      </c>
      <c r="I513" s="276"/>
      <c r="J513" s="272"/>
      <c r="K513" s="272"/>
      <c r="L513" s="277"/>
      <c r="M513" s="278"/>
      <c r="N513" s="279"/>
      <c r="O513" s="279"/>
      <c r="P513" s="279"/>
      <c r="Q513" s="279"/>
      <c r="R513" s="279"/>
      <c r="S513" s="279"/>
      <c r="T513" s="280"/>
      <c r="U513" s="14"/>
      <c r="V513" s="14"/>
      <c r="W513" s="14"/>
      <c r="X513" s="14"/>
      <c r="Y513" s="14"/>
      <c r="Z513" s="14"/>
      <c r="AA513" s="14"/>
      <c r="AB513" s="14"/>
      <c r="AC513" s="14"/>
      <c r="AD513" s="14"/>
      <c r="AE513" s="14"/>
      <c r="AT513" s="281" t="s">
        <v>174</v>
      </c>
      <c r="AU513" s="281" t="s">
        <v>82</v>
      </c>
      <c r="AV513" s="14" t="s">
        <v>82</v>
      </c>
      <c r="AW513" s="14" t="s">
        <v>30</v>
      </c>
      <c r="AX513" s="14" t="s">
        <v>73</v>
      </c>
      <c r="AY513" s="281" t="s">
        <v>161</v>
      </c>
    </row>
    <row r="514" s="14" customFormat="1">
      <c r="A514" s="14"/>
      <c r="B514" s="271"/>
      <c r="C514" s="272"/>
      <c r="D514" s="256" t="s">
        <v>174</v>
      </c>
      <c r="E514" s="273" t="s">
        <v>1</v>
      </c>
      <c r="F514" s="274" t="s">
        <v>1075</v>
      </c>
      <c r="G514" s="272"/>
      <c r="H514" s="275">
        <v>12.07</v>
      </c>
      <c r="I514" s="276"/>
      <c r="J514" s="272"/>
      <c r="K514" s="272"/>
      <c r="L514" s="277"/>
      <c r="M514" s="278"/>
      <c r="N514" s="279"/>
      <c r="O514" s="279"/>
      <c r="P514" s="279"/>
      <c r="Q514" s="279"/>
      <c r="R514" s="279"/>
      <c r="S514" s="279"/>
      <c r="T514" s="280"/>
      <c r="U514" s="14"/>
      <c r="V514" s="14"/>
      <c r="W514" s="14"/>
      <c r="X514" s="14"/>
      <c r="Y514" s="14"/>
      <c r="Z514" s="14"/>
      <c r="AA514" s="14"/>
      <c r="AB514" s="14"/>
      <c r="AC514" s="14"/>
      <c r="AD514" s="14"/>
      <c r="AE514" s="14"/>
      <c r="AT514" s="281" t="s">
        <v>174</v>
      </c>
      <c r="AU514" s="281" t="s">
        <v>82</v>
      </c>
      <c r="AV514" s="14" t="s">
        <v>82</v>
      </c>
      <c r="AW514" s="14" t="s">
        <v>30</v>
      </c>
      <c r="AX514" s="14" t="s">
        <v>73</v>
      </c>
      <c r="AY514" s="281" t="s">
        <v>161</v>
      </c>
    </row>
    <row r="515" s="14" customFormat="1">
      <c r="A515" s="14"/>
      <c r="B515" s="271"/>
      <c r="C515" s="272"/>
      <c r="D515" s="256" t="s">
        <v>174</v>
      </c>
      <c r="E515" s="273" t="s">
        <v>1</v>
      </c>
      <c r="F515" s="274" t="s">
        <v>1076</v>
      </c>
      <c r="G515" s="272"/>
      <c r="H515" s="275">
        <v>8.8729999999999993</v>
      </c>
      <c r="I515" s="276"/>
      <c r="J515" s="272"/>
      <c r="K515" s="272"/>
      <c r="L515" s="277"/>
      <c r="M515" s="278"/>
      <c r="N515" s="279"/>
      <c r="O515" s="279"/>
      <c r="P515" s="279"/>
      <c r="Q515" s="279"/>
      <c r="R515" s="279"/>
      <c r="S515" s="279"/>
      <c r="T515" s="280"/>
      <c r="U515" s="14"/>
      <c r="V515" s="14"/>
      <c r="W515" s="14"/>
      <c r="X515" s="14"/>
      <c r="Y515" s="14"/>
      <c r="Z515" s="14"/>
      <c r="AA515" s="14"/>
      <c r="AB515" s="14"/>
      <c r="AC515" s="14"/>
      <c r="AD515" s="14"/>
      <c r="AE515" s="14"/>
      <c r="AT515" s="281" t="s">
        <v>174</v>
      </c>
      <c r="AU515" s="281" t="s">
        <v>82</v>
      </c>
      <c r="AV515" s="14" t="s">
        <v>82</v>
      </c>
      <c r="AW515" s="14" t="s">
        <v>30</v>
      </c>
      <c r="AX515" s="14" t="s">
        <v>73</v>
      </c>
      <c r="AY515" s="281" t="s">
        <v>161</v>
      </c>
    </row>
    <row r="516" s="14" customFormat="1">
      <c r="A516" s="14"/>
      <c r="B516" s="271"/>
      <c r="C516" s="272"/>
      <c r="D516" s="256" t="s">
        <v>174</v>
      </c>
      <c r="E516" s="273" t="s">
        <v>1</v>
      </c>
      <c r="F516" s="274" t="s">
        <v>1077</v>
      </c>
      <c r="G516" s="272"/>
      <c r="H516" s="275">
        <v>8.577</v>
      </c>
      <c r="I516" s="276"/>
      <c r="J516" s="272"/>
      <c r="K516" s="272"/>
      <c r="L516" s="277"/>
      <c r="M516" s="278"/>
      <c r="N516" s="279"/>
      <c r="O516" s="279"/>
      <c r="P516" s="279"/>
      <c r="Q516" s="279"/>
      <c r="R516" s="279"/>
      <c r="S516" s="279"/>
      <c r="T516" s="280"/>
      <c r="U516" s="14"/>
      <c r="V516" s="14"/>
      <c r="W516" s="14"/>
      <c r="X516" s="14"/>
      <c r="Y516" s="14"/>
      <c r="Z516" s="14"/>
      <c r="AA516" s="14"/>
      <c r="AB516" s="14"/>
      <c r="AC516" s="14"/>
      <c r="AD516" s="14"/>
      <c r="AE516" s="14"/>
      <c r="AT516" s="281" t="s">
        <v>174</v>
      </c>
      <c r="AU516" s="281" t="s">
        <v>82</v>
      </c>
      <c r="AV516" s="14" t="s">
        <v>82</v>
      </c>
      <c r="AW516" s="14" t="s">
        <v>30</v>
      </c>
      <c r="AX516" s="14" t="s">
        <v>73</v>
      </c>
      <c r="AY516" s="281" t="s">
        <v>161</v>
      </c>
    </row>
    <row r="517" s="15" customFormat="1">
      <c r="A517" s="15"/>
      <c r="B517" s="282"/>
      <c r="C517" s="283"/>
      <c r="D517" s="256" t="s">
        <v>174</v>
      </c>
      <c r="E517" s="284" t="s">
        <v>1</v>
      </c>
      <c r="F517" s="285" t="s">
        <v>180</v>
      </c>
      <c r="G517" s="283"/>
      <c r="H517" s="286">
        <v>99.109999999999999</v>
      </c>
      <c r="I517" s="287"/>
      <c r="J517" s="283"/>
      <c r="K517" s="283"/>
      <c r="L517" s="288"/>
      <c r="M517" s="289"/>
      <c r="N517" s="290"/>
      <c r="O517" s="290"/>
      <c r="P517" s="290"/>
      <c r="Q517" s="290"/>
      <c r="R517" s="290"/>
      <c r="S517" s="290"/>
      <c r="T517" s="291"/>
      <c r="U517" s="15"/>
      <c r="V517" s="15"/>
      <c r="W517" s="15"/>
      <c r="X517" s="15"/>
      <c r="Y517" s="15"/>
      <c r="Z517" s="15"/>
      <c r="AA517" s="15"/>
      <c r="AB517" s="15"/>
      <c r="AC517" s="15"/>
      <c r="AD517" s="15"/>
      <c r="AE517" s="15"/>
      <c r="AT517" s="292" t="s">
        <v>174</v>
      </c>
      <c r="AU517" s="292" t="s">
        <v>82</v>
      </c>
      <c r="AV517" s="15" t="s">
        <v>168</v>
      </c>
      <c r="AW517" s="15" t="s">
        <v>30</v>
      </c>
      <c r="AX517" s="15" t="s">
        <v>80</v>
      </c>
      <c r="AY517" s="292" t="s">
        <v>161</v>
      </c>
    </row>
    <row r="518" s="2" customFormat="1" ht="24" customHeight="1">
      <c r="A518" s="38"/>
      <c r="B518" s="39"/>
      <c r="C518" s="243" t="s">
        <v>719</v>
      </c>
      <c r="D518" s="243" t="s">
        <v>163</v>
      </c>
      <c r="E518" s="244" t="s">
        <v>675</v>
      </c>
      <c r="F518" s="245" t="s">
        <v>676</v>
      </c>
      <c r="G518" s="246" t="s">
        <v>166</v>
      </c>
      <c r="H518" s="247">
        <v>99.109999999999999</v>
      </c>
      <c r="I518" s="248"/>
      <c r="J518" s="249">
        <f>ROUND(I518*H518,2)</f>
        <v>0</v>
      </c>
      <c r="K518" s="245" t="s">
        <v>167</v>
      </c>
      <c r="L518" s="44"/>
      <c r="M518" s="250" t="s">
        <v>1</v>
      </c>
      <c r="N518" s="251" t="s">
        <v>38</v>
      </c>
      <c r="O518" s="91"/>
      <c r="P518" s="252">
        <f>O518*H518</f>
        <v>0</v>
      </c>
      <c r="Q518" s="252">
        <v>0</v>
      </c>
      <c r="R518" s="252">
        <f>Q518*H518</f>
        <v>0</v>
      </c>
      <c r="S518" s="252">
        <v>0</v>
      </c>
      <c r="T518" s="253">
        <f>S518*H518</f>
        <v>0</v>
      </c>
      <c r="U518" s="38"/>
      <c r="V518" s="38"/>
      <c r="W518" s="38"/>
      <c r="X518" s="38"/>
      <c r="Y518" s="38"/>
      <c r="Z518" s="38"/>
      <c r="AA518" s="38"/>
      <c r="AB518" s="38"/>
      <c r="AC518" s="38"/>
      <c r="AD518" s="38"/>
      <c r="AE518" s="38"/>
      <c r="AR518" s="254" t="s">
        <v>168</v>
      </c>
      <c r="AT518" s="254" t="s">
        <v>163</v>
      </c>
      <c r="AU518" s="254" t="s">
        <v>82</v>
      </c>
      <c r="AY518" s="17" t="s">
        <v>161</v>
      </c>
      <c r="BE518" s="255">
        <f>IF(N518="základní",J518,0)</f>
        <v>0</v>
      </c>
      <c r="BF518" s="255">
        <f>IF(N518="snížená",J518,0)</f>
        <v>0</v>
      </c>
      <c r="BG518" s="255">
        <f>IF(N518="zákl. přenesená",J518,0)</f>
        <v>0</v>
      </c>
      <c r="BH518" s="255">
        <f>IF(N518="sníž. přenesená",J518,0)</f>
        <v>0</v>
      </c>
      <c r="BI518" s="255">
        <f>IF(N518="nulová",J518,0)</f>
        <v>0</v>
      </c>
      <c r="BJ518" s="17" t="s">
        <v>80</v>
      </c>
      <c r="BK518" s="255">
        <f>ROUND(I518*H518,2)</f>
        <v>0</v>
      </c>
      <c r="BL518" s="17" t="s">
        <v>168</v>
      </c>
      <c r="BM518" s="254" t="s">
        <v>1098</v>
      </c>
    </row>
    <row r="519" s="2" customFormat="1">
      <c r="A519" s="38"/>
      <c r="B519" s="39"/>
      <c r="C519" s="40"/>
      <c r="D519" s="256" t="s">
        <v>170</v>
      </c>
      <c r="E519" s="40"/>
      <c r="F519" s="257" t="s">
        <v>678</v>
      </c>
      <c r="G519" s="40"/>
      <c r="H519" s="40"/>
      <c r="I519" s="154"/>
      <c r="J519" s="40"/>
      <c r="K519" s="40"/>
      <c r="L519" s="44"/>
      <c r="M519" s="258"/>
      <c r="N519" s="259"/>
      <c r="O519" s="91"/>
      <c r="P519" s="91"/>
      <c r="Q519" s="91"/>
      <c r="R519" s="91"/>
      <c r="S519" s="91"/>
      <c r="T519" s="92"/>
      <c r="U519" s="38"/>
      <c r="V519" s="38"/>
      <c r="W519" s="38"/>
      <c r="X519" s="38"/>
      <c r="Y519" s="38"/>
      <c r="Z519" s="38"/>
      <c r="AA519" s="38"/>
      <c r="AB519" s="38"/>
      <c r="AC519" s="38"/>
      <c r="AD519" s="38"/>
      <c r="AE519" s="38"/>
      <c r="AT519" s="17" t="s">
        <v>170</v>
      </c>
      <c r="AU519" s="17" t="s">
        <v>82</v>
      </c>
    </row>
    <row r="520" s="2" customFormat="1">
      <c r="A520" s="38"/>
      <c r="B520" s="39"/>
      <c r="C520" s="40"/>
      <c r="D520" s="256" t="s">
        <v>172</v>
      </c>
      <c r="E520" s="40"/>
      <c r="F520" s="260" t="s">
        <v>679</v>
      </c>
      <c r="G520" s="40"/>
      <c r="H520" s="40"/>
      <c r="I520" s="154"/>
      <c r="J520" s="40"/>
      <c r="K520" s="40"/>
      <c r="L520" s="44"/>
      <c r="M520" s="258"/>
      <c r="N520" s="259"/>
      <c r="O520" s="91"/>
      <c r="P520" s="91"/>
      <c r="Q520" s="91"/>
      <c r="R520" s="91"/>
      <c r="S520" s="91"/>
      <c r="T520" s="92"/>
      <c r="U520" s="38"/>
      <c r="V520" s="38"/>
      <c r="W520" s="38"/>
      <c r="X520" s="38"/>
      <c r="Y520" s="38"/>
      <c r="Z520" s="38"/>
      <c r="AA520" s="38"/>
      <c r="AB520" s="38"/>
      <c r="AC520" s="38"/>
      <c r="AD520" s="38"/>
      <c r="AE520" s="38"/>
      <c r="AT520" s="17" t="s">
        <v>172</v>
      </c>
      <c r="AU520" s="17" t="s">
        <v>82</v>
      </c>
    </row>
    <row r="521" s="2" customFormat="1" ht="24" customHeight="1">
      <c r="A521" s="38"/>
      <c r="B521" s="39"/>
      <c r="C521" s="243" t="s">
        <v>725</v>
      </c>
      <c r="D521" s="243" t="s">
        <v>163</v>
      </c>
      <c r="E521" s="244" t="s">
        <v>1099</v>
      </c>
      <c r="F521" s="245" t="s">
        <v>1100</v>
      </c>
      <c r="G521" s="246" t="s">
        <v>166</v>
      </c>
      <c r="H521" s="247">
        <v>19.207999999999998</v>
      </c>
      <c r="I521" s="248"/>
      <c r="J521" s="249">
        <f>ROUND(I521*H521,2)</f>
        <v>0</v>
      </c>
      <c r="K521" s="245" t="s">
        <v>167</v>
      </c>
      <c r="L521" s="44"/>
      <c r="M521" s="250" t="s">
        <v>1</v>
      </c>
      <c r="N521" s="251" t="s">
        <v>38</v>
      </c>
      <c r="O521" s="91"/>
      <c r="P521" s="252">
        <f>O521*H521</f>
        <v>0</v>
      </c>
      <c r="Q521" s="252">
        <v>0.058275</v>
      </c>
      <c r="R521" s="252">
        <f>Q521*H521</f>
        <v>1.1193461999999999</v>
      </c>
      <c r="S521" s="252">
        <v>0</v>
      </c>
      <c r="T521" s="253">
        <f>S521*H521</f>
        <v>0</v>
      </c>
      <c r="U521" s="38"/>
      <c r="V521" s="38"/>
      <c r="W521" s="38"/>
      <c r="X521" s="38"/>
      <c r="Y521" s="38"/>
      <c r="Z521" s="38"/>
      <c r="AA521" s="38"/>
      <c r="AB521" s="38"/>
      <c r="AC521" s="38"/>
      <c r="AD521" s="38"/>
      <c r="AE521" s="38"/>
      <c r="AR521" s="254" t="s">
        <v>168</v>
      </c>
      <c r="AT521" s="254" t="s">
        <v>163</v>
      </c>
      <c r="AU521" s="254" t="s">
        <v>82</v>
      </c>
      <c r="AY521" s="17" t="s">
        <v>161</v>
      </c>
      <c r="BE521" s="255">
        <f>IF(N521="základní",J521,0)</f>
        <v>0</v>
      </c>
      <c r="BF521" s="255">
        <f>IF(N521="snížená",J521,0)</f>
        <v>0</v>
      </c>
      <c r="BG521" s="255">
        <f>IF(N521="zákl. přenesená",J521,0)</f>
        <v>0</v>
      </c>
      <c r="BH521" s="255">
        <f>IF(N521="sníž. přenesená",J521,0)</f>
        <v>0</v>
      </c>
      <c r="BI521" s="255">
        <f>IF(N521="nulová",J521,0)</f>
        <v>0</v>
      </c>
      <c r="BJ521" s="17" t="s">
        <v>80</v>
      </c>
      <c r="BK521" s="255">
        <f>ROUND(I521*H521,2)</f>
        <v>0</v>
      </c>
      <c r="BL521" s="17" t="s">
        <v>168</v>
      </c>
      <c r="BM521" s="254" t="s">
        <v>1101</v>
      </c>
    </row>
    <row r="522" s="2" customFormat="1">
      <c r="A522" s="38"/>
      <c r="B522" s="39"/>
      <c r="C522" s="40"/>
      <c r="D522" s="256" t="s">
        <v>170</v>
      </c>
      <c r="E522" s="40"/>
      <c r="F522" s="257" t="s">
        <v>1102</v>
      </c>
      <c r="G522" s="40"/>
      <c r="H522" s="40"/>
      <c r="I522" s="154"/>
      <c r="J522" s="40"/>
      <c r="K522" s="40"/>
      <c r="L522" s="44"/>
      <c r="M522" s="258"/>
      <c r="N522" s="259"/>
      <c r="O522" s="91"/>
      <c r="P522" s="91"/>
      <c r="Q522" s="91"/>
      <c r="R522" s="91"/>
      <c r="S522" s="91"/>
      <c r="T522" s="92"/>
      <c r="U522" s="38"/>
      <c r="V522" s="38"/>
      <c r="W522" s="38"/>
      <c r="X522" s="38"/>
      <c r="Y522" s="38"/>
      <c r="Z522" s="38"/>
      <c r="AA522" s="38"/>
      <c r="AB522" s="38"/>
      <c r="AC522" s="38"/>
      <c r="AD522" s="38"/>
      <c r="AE522" s="38"/>
      <c r="AT522" s="17" t="s">
        <v>170</v>
      </c>
      <c r="AU522" s="17" t="s">
        <v>82</v>
      </c>
    </row>
    <row r="523" s="2" customFormat="1">
      <c r="A523" s="38"/>
      <c r="B523" s="39"/>
      <c r="C523" s="40"/>
      <c r="D523" s="256" t="s">
        <v>172</v>
      </c>
      <c r="E523" s="40"/>
      <c r="F523" s="260" t="s">
        <v>1103</v>
      </c>
      <c r="G523" s="40"/>
      <c r="H523" s="40"/>
      <c r="I523" s="154"/>
      <c r="J523" s="40"/>
      <c r="K523" s="40"/>
      <c r="L523" s="44"/>
      <c r="M523" s="258"/>
      <c r="N523" s="259"/>
      <c r="O523" s="91"/>
      <c r="P523" s="91"/>
      <c r="Q523" s="91"/>
      <c r="R523" s="91"/>
      <c r="S523" s="91"/>
      <c r="T523" s="92"/>
      <c r="U523" s="38"/>
      <c r="V523" s="38"/>
      <c r="W523" s="38"/>
      <c r="X523" s="38"/>
      <c r="Y523" s="38"/>
      <c r="Z523" s="38"/>
      <c r="AA523" s="38"/>
      <c r="AB523" s="38"/>
      <c r="AC523" s="38"/>
      <c r="AD523" s="38"/>
      <c r="AE523" s="38"/>
      <c r="AT523" s="17" t="s">
        <v>172</v>
      </c>
      <c r="AU523" s="17" t="s">
        <v>82</v>
      </c>
    </row>
    <row r="524" s="14" customFormat="1">
      <c r="A524" s="14"/>
      <c r="B524" s="271"/>
      <c r="C524" s="272"/>
      <c r="D524" s="256" t="s">
        <v>174</v>
      </c>
      <c r="E524" s="273" t="s">
        <v>1</v>
      </c>
      <c r="F524" s="274" t="s">
        <v>1062</v>
      </c>
      <c r="G524" s="272"/>
      <c r="H524" s="275">
        <v>19.207999999999998</v>
      </c>
      <c r="I524" s="276"/>
      <c r="J524" s="272"/>
      <c r="K524" s="272"/>
      <c r="L524" s="277"/>
      <c r="M524" s="278"/>
      <c r="N524" s="279"/>
      <c r="O524" s="279"/>
      <c r="P524" s="279"/>
      <c r="Q524" s="279"/>
      <c r="R524" s="279"/>
      <c r="S524" s="279"/>
      <c r="T524" s="280"/>
      <c r="U524" s="14"/>
      <c r="V524" s="14"/>
      <c r="W524" s="14"/>
      <c r="X524" s="14"/>
      <c r="Y524" s="14"/>
      <c r="Z524" s="14"/>
      <c r="AA524" s="14"/>
      <c r="AB524" s="14"/>
      <c r="AC524" s="14"/>
      <c r="AD524" s="14"/>
      <c r="AE524" s="14"/>
      <c r="AT524" s="281" t="s">
        <v>174</v>
      </c>
      <c r="AU524" s="281" t="s">
        <v>82</v>
      </c>
      <c r="AV524" s="14" t="s">
        <v>82</v>
      </c>
      <c r="AW524" s="14" t="s">
        <v>30</v>
      </c>
      <c r="AX524" s="14" t="s">
        <v>80</v>
      </c>
      <c r="AY524" s="281" t="s">
        <v>161</v>
      </c>
    </row>
    <row r="525" s="2" customFormat="1" ht="24" customHeight="1">
      <c r="A525" s="38"/>
      <c r="B525" s="39"/>
      <c r="C525" s="243" t="s">
        <v>730</v>
      </c>
      <c r="D525" s="243" t="s">
        <v>163</v>
      </c>
      <c r="E525" s="244" t="s">
        <v>1104</v>
      </c>
      <c r="F525" s="245" t="s">
        <v>1105</v>
      </c>
      <c r="G525" s="246" t="s">
        <v>166</v>
      </c>
      <c r="H525" s="247">
        <v>19.207999999999998</v>
      </c>
      <c r="I525" s="248"/>
      <c r="J525" s="249">
        <f>ROUND(I525*H525,2)</f>
        <v>0</v>
      </c>
      <c r="K525" s="245" t="s">
        <v>167</v>
      </c>
      <c r="L525" s="44"/>
      <c r="M525" s="250" t="s">
        <v>1</v>
      </c>
      <c r="N525" s="251" t="s">
        <v>38</v>
      </c>
      <c r="O525" s="91"/>
      <c r="P525" s="252">
        <f>O525*H525</f>
        <v>0</v>
      </c>
      <c r="Q525" s="252">
        <v>0.00158</v>
      </c>
      <c r="R525" s="252">
        <f>Q525*H525</f>
        <v>0.03034864</v>
      </c>
      <c r="S525" s="252">
        <v>0</v>
      </c>
      <c r="T525" s="253">
        <f>S525*H525</f>
        <v>0</v>
      </c>
      <c r="U525" s="38"/>
      <c r="V525" s="38"/>
      <c r="W525" s="38"/>
      <c r="X525" s="38"/>
      <c r="Y525" s="38"/>
      <c r="Z525" s="38"/>
      <c r="AA525" s="38"/>
      <c r="AB525" s="38"/>
      <c r="AC525" s="38"/>
      <c r="AD525" s="38"/>
      <c r="AE525" s="38"/>
      <c r="AR525" s="254" t="s">
        <v>168</v>
      </c>
      <c r="AT525" s="254" t="s">
        <v>163</v>
      </c>
      <c r="AU525" s="254" t="s">
        <v>82</v>
      </c>
      <c r="AY525" s="17" t="s">
        <v>161</v>
      </c>
      <c r="BE525" s="255">
        <f>IF(N525="základní",J525,0)</f>
        <v>0</v>
      </c>
      <c r="BF525" s="255">
        <f>IF(N525="snížená",J525,0)</f>
        <v>0</v>
      </c>
      <c r="BG525" s="255">
        <f>IF(N525="zákl. přenesená",J525,0)</f>
        <v>0</v>
      </c>
      <c r="BH525" s="255">
        <f>IF(N525="sníž. přenesená",J525,0)</f>
        <v>0</v>
      </c>
      <c r="BI525" s="255">
        <f>IF(N525="nulová",J525,0)</f>
        <v>0</v>
      </c>
      <c r="BJ525" s="17" t="s">
        <v>80</v>
      </c>
      <c r="BK525" s="255">
        <f>ROUND(I525*H525,2)</f>
        <v>0</v>
      </c>
      <c r="BL525" s="17" t="s">
        <v>168</v>
      </c>
      <c r="BM525" s="254" t="s">
        <v>1106</v>
      </c>
    </row>
    <row r="526" s="2" customFormat="1">
      <c r="A526" s="38"/>
      <c r="B526" s="39"/>
      <c r="C526" s="40"/>
      <c r="D526" s="256" t="s">
        <v>170</v>
      </c>
      <c r="E526" s="40"/>
      <c r="F526" s="257" t="s">
        <v>1107</v>
      </c>
      <c r="G526" s="40"/>
      <c r="H526" s="40"/>
      <c r="I526" s="154"/>
      <c r="J526" s="40"/>
      <c r="K526" s="40"/>
      <c r="L526" s="44"/>
      <c r="M526" s="258"/>
      <c r="N526" s="259"/>
      <c r="O526" s="91"/>
      <c r="P526" s="91"/>
      <c r="Q526" s="91"/>
      <c r="R526" s="91"/>
      <c r="S526" s="91"/>
      <c r="T526" s="92"/>
      <c r="U526" s="38"/>
      <c r="V526" s="38"/>
      <c r="W526" s="38"/>
      <c r="X526" s="38"/>
      <c r="Y526" s="38"/>
      <c r="Z526" s="38"/>
      <c r="AA526" s="38"/>
      <c r="AB526" s="38"/>
      <c r="AC526" s="38"/>
      <c r="AD526" s="38"/>
      <c r="AE526" s="38"/>
      <c r="AT526" s="17" t="s">
        <v>170</v>
      </c>
      <c r="AU526" s="17" t="s">
        <v>82</v>
      </c>
    </row>
    <row r="527" s="14" customFormat="1">
      <c r="A527" s="14"/>
      <c r="B527" s="271"/>
      <c r="C527" s="272"/>
      <c r="D527" s="256" t="s">
        <v>174</v>
      </c>
      <c r="E527" s="273" t="s">
        <v>1</v>
      </c>
      <c r="F527" s="274" t="s">
        <v>1062</v>
      </c>
      <c r="G527" s="272"/>
      <c r="H527" s="275">
        <v>19.207999999999998</v>
      </c>
      <c r="I527" s="276"/>
      <c r="J527" s="272"/>
      <c r="K527" s="272"/>
      <c r="L527" s="277"/>
      <c r="M527" s="278"/>
      <c r="N527" s="279"/>
      <c r="O527" s="279"/>
      <c r="P527" s="279"/>
      <c r="Q527" s="279"/>
      <c r="R527" s="279"/>
      <c r="S527" s="279"/>
      <c r="T527" s="280"/>
      <c r="U527" s="14"/>
      <c r="V527" s="14"/>
      <c r="W527" s="14"/>
      <c r="X527" s="14"/>
      <c r="Y527" s="14"/>
      <c r="Z527" s="14"/>
      <c r="AA527" s="14"/>
      <c r="AB527" s="14"/>
      <c r="AC527" s="14"/>
      <c r="AD527" s="14"/>
      <c r="AE527" s="14"/>
      <c r="AT527" s="281" t="s">
        <v>174</v>
      </c>
      <c r="AU527" s="281" t="s">
        <v>82</v>
      </c>
      <c r="AV527" s="14" t="s">
        <v>82</v>
      </c>
      <c r="AW527" s="14" t="s">
        <v>30</v>
      </c>
      <c r="AX527" s="14" t="s">
        <v>80</v>
      </c>
      <c r="AY527" s="281" t="s">
        <v>161</v>
      </c>
    </row>
    <row r="528" s="2" customFormat="1" ht="24" customHeight="1">
      <c r="A528" s="38"/>
      <c r="B528" s="39"/>
      <c r="C528" s="243" t="s">
        <v>741</v>
      </c>
      <c r="D528" s="243" t="s">
        <v>163</v>
      </c>
      <c r="E528" s="244" t="s">
        <v>1108</v>
      </c>
      <c r="F528" s="245" t="s">
        <v>1109</v>
      </c>
      <c r="G528" s="246" t="s">
        <v>191</v>
      </c>
      <c r="H528" s="247">
        <v>42.5</v>
      </c>
      <c r="I528" s="248"/>
      <c r="J528" s="249">
        <f>ROUND(I528*H528,2)</f>
        <v>0</v>
      </c>
      <c r="K528" s="245" t="s">
        <v>167</v>
      </c>
      <c r="L528" s="44"/>
      <c r="M528" s="250" t="s">
        <v>1</v>
      </c>
      <c r="N528" s="251" t="s">
        <v>38</v>
      </c>
      <c r="O528" s="91"/>
      <c r="P528" s="252">
        <f>O528*H528</f>
        <v>0</v>
      </c>
      <c r="Q528" s="252">
        <v>0.00078160000000000002</v>
      </c>
      <c r="R528" s="252">
        <f>Q528*H528</f>
        <v>0.033218000000000004</v>
      </c>
      <c r="S528" s="252">
        <v>0.001</v>
      </c>
      <c r="T528" s="253">
        <f>S528*H528</f>
        <v>0.042500000000000003</v>
      </c>
      <c r="U528" s="38"/>
      <c r="V528" s="38"/>
      <c r="W528" s="38"/>
      <c r="X528" s="38"/>
      <c r="Y528" s="38"/>
      <c r="Z528" s="38"/>
      <c r="AA528" s="38"/>
      <c r="AB528" s="38"/>
      <c r="AC528" s="38"/>
      <c r="AD528" s="38"/>
      <c r="AE528" s="38"/>
      <c r="AR528" s="254" t="s">
        <v>168</v>
      </c>
      <c r="AT528" s="254" t="s">
        <v>163</v>
      </c>
      <c r="AU528" s="254" t="s">
        <v>82</v>
      </c>
      <c r="AY528" s="17" t="s">
        <v>161</v>
      </c>
      <c r="BE528" s="255">
        <f>IF(N528="základní",J528,0)</f>
        <v>0</v>
      </c>
      <c r="BF528" s="255">
        <f>IF(N528="snížená",J528,0)</f>
        <v>0</v>
      </c>
      <c r="BG528" s="255">
        <f>IF(N528="zákl. přenesená",J528,0)</f>
        <v>0</v>
      </c>
      <c r="BH528" s="255">
        <f>IF(N528="sníž. přenesená",J528,0)</f>
        <v>0</v>
      </c>
      <c r="BI528" s="255">
        <f>IF(N528="nulová",J528,0)</f>
        <v>0</v>
      </c>
      <c r="BJ528" s="17" t="s">
        <v>80</v>
      </c>
      <c r="BK528" s="255">
        <f>ROUND(I528*H528,2)</f>
        <v>0</v>
      </c>
      <c r="BL528" s="17" t="s">
        <v>168</v>
      </c>
      <c r="BM528" s="254" t="s">
        <v>1110</v>
      </c>
    </row>
    <row r="529" s="2" customFormat="1">
      <c r="A529" s="38"/>
      <c r="B529" s="39"/>
      <c r="C529" s="40"/>
      <c r="D529" s="256" t="s">
        <v>170</v>
      </c>
      <c r="E529" s="40"/>
      <c r="F529" s="257" t="s">
        <v>1111</v>
      </c>
      <c r="G529" s="40"/>
      <c r="H529" s="40"/>
      <c r="I529" s="154"/>
      <c r="J529" s="40"/>
      <c r="K529" s="40"/>
      <c r="L529" s="44"/>
      <c r="M529" s="258"/>
      <c r="N529" s="259"/>
      <c r="O529" s="91"/>
      <c r="P529" s="91"/>
      <c r="Q529" s="91"/>
      <c r="R529" s="91"/>
      <c r="S529" s="91"/>
      <c r="T529" s="92"/>
      <c r="U529" s="38"/>
      <c r="V529" s="38"/>
      <c r="W529" s="38"/>
      <c r="X529" s="38"/>
      <c r="Y529" s="38"/>
      <c r="Z529" s="38"/>
      <c r="AA529" s="38"/>
      <c r="AB529" s="38"/>
      <c r="AC529" s="38"/>
      <c r="AD529" s="38"/>
      <c r="AE529" s="38"/>
      <c r="AT529" s="17" t="s">
        <v>170</v>
      </c>
      <c r="AU529" s="17" t="s">
        <v>82</v>
      </c>
    </row>
    <row r="530" s="2" customFormat="1">
      <c r="A530" s="38"/>
      <c r="B530" s="39"/>
      <c r="C530" s="40"/>
      <c r="D530" s="256" t="s">
        <v>172</v>
      </c>
      <c r="E530" s="40"/>
      <c r="F530" s="260" t="s">
        <v>686</v>
      </c>
      <c r="G530" s="40"/>
      <c r="H530" s="40"/>
      <c r="I530" s="154"/>
      <c r="J530" s="40"/>
      <c r="K530" s="40"/>
      <c r="L530" s="44"/>
      <c r="M530" s="258"/>
      <c r="N530" s="259"/>
      <c r="O530" s="91"/>
      <c r="P530" s="91"/>
      <c r="Q530" s="91"/>
      <c r="R530" s="91"/>
      <c r="S530" s="91"/>
      <c r="T530" s="92"/>
      <c r="U530" s="38"/>
      <c r="V530" s="38"/>
      <c r="W530" s="38"/>
      <c r="X530" s="38"/>
      <c r="Y530" s="38"/>
      <c r="Z530" s="38"/>
      <c r="AA530" s="38"/>
      <c r="AB530" s="38"/>
      <c r="AC530" s="38"/>
      <c r="AD530" s="38"/>
      <c r="AE530" s="38"/>
      <c r="AT530" s="17" t="s">
        <v>172</v>
      </c>
      <c r="AU530" s="17" t="s">
        <v>82</v>
      </c>
    </row>
    <row r="531" s="13" customFormat="1">
      <c r="A531" s="13"/>
      <c r="B531" s="261"/>
      <c r="C531" s="262"/>
      <c r="D531" s="256" t="s">
        <v>174</v>
      </c>
      <c r="E531" s="263" t="s">
        <v>1</v>
      </c>
      <c r="F531" s="264" t="s">
        <v>1112</v>
      </c>
      <c r="G531" s="262"/>
      <c r="H531" s="263" t="s">
        <v>1</v>
      </c>
      <c r="I531" s="265"/>
      <c r="J531" s="262"/>
      <c r="K531" s="262"/>
      <c r="L531" s="266"/>
      <c r="M531" s="267"/>
      <c r="N531" s="268"/>
      <c r="O531" s="268"/>
      <c r="P531" s="268"/>
      <c r="Q531" s="268"/>
      <c r="R531" s="268"/>
      <c r="S531" s="268"/>
      <c r="T531" s="269"/>
      <c r="U531" s="13"/>
      <c r="V531" s="13"/>
      <c r="W531" s="13"/>
      <c r="X531" s="13"/>
      <c r="Y531" s="13"/>
      <c r="Z531" s="13"/>
      <c r="AA531" s="13"/>
      <c r="AB531" s="13"/>
      <c r="AC531" s="13"/>
      <c r="AD531" s="13"/>
      <c r="AE531" s="13"/>
      <c r="AT531" s="270" t="s">
        <v>174</v>
      </c>
      <c r="AU531" s="270" t="s">
        <v>82</v>
      </c>
      <c r="AV531" s="13" t="s">
        <v>80</v>
      </c>
      <c r="AW531" s="13" t="s">
        <v>30</v>
      </c>
      <c r="AX531" s="13" t="s">
        <v>73</v>
      </c>
      <c r="AY531" s="270" t="s">
        <v>161</v>
      </c>
    </row>
    <row r="532" s="14" customFormat="1">
      <c r="A532" s="14"/>
      <c r="B532" s="271"/>
      <c r="C532" s="272"/>
      <c r="D532" s="256" t="s">
        <v>174</v>
      </c>
      <c r="E532" s="273" t="s">
        <v>1</v>
      </c>
      <c r="F532" s="274" t="s">
        <v>1113</v>
      </c>
      <c r="G532" s="272"/>
      <c r="H532" s="275">
        <v>42.5</v>
      </c>
      <c r="I532" s="276"/>
      <c r="J532" s="272"/>
      <c r="K532" s="272"/>
      <c r="L532" s="277"/>
      <c r="M532" s="278"/>
      <c r="N532" s="279"/>
      <c r="O532" s="279"/>
      <c r="P532" s="279"/>
      <c r="Q532" s="279"/>
      <c r="R532" s="279"/>
      <c r="S532" s="279"/>
      <c r="T532" s="280"/>
      <c r="U532" s="14"/>
      <c r="V532" s="14"/>
      <c r="W532" s="14"/>
      <c r="X532" s="14"/>
      <c r="Y532" s="14"/>
      <c r="Z532" s="14"/>
      <c r="AA532" s="14"/>
      <c r="AB532" s="14"/>
      <c r="AC532" s="14"/>
      <c r="AD532" s="14"/>
      <c r="AE532" s="14"/>
      <c r="AT532" s="281" t="s">
        <v>174</v>
      </c>
      <c r="AU532" s="281" t="s">
        <v>82</v>
      </c>
      <c r="AV532" s="14" t="s">
        <v>82</v>
      </c>
      <c r="AW532" s="14" t="s">
        <v>30</v>
      </c>
      <c r="AX532" s="14" t="s">
        <v>80</v>
      </c>
      <c r="AY532" s="281" t="s">
        <v>161</v>
      </c>
    </row>
    <row r="533" s="2" customFormat="1" ht="24" customHeight="1">
      <c r="A533" s="38"/>
      <c r="B533" s="39"/>
      <c r="C533" s="243" t="s">
        <v>752</v>
      </c>
      <c r="D533" s="243" t="s">
        <v>163</v>
      </c>
      <c r="E533" s="244" t="s">
        <v>1114</v>
      </c>
      <c r="F533" s="245" t="s">
        <v>1115</v>
      </c>
      <c r="G533" s="246" t="s">
        <v>191</v>
      </c>
      <c r="H533" s="247">
        <v>11.6</v>
      </c>
      <c r="I533" s="248"/>
      <c r="J533" s="249">
        <f>ROUND(I533*H533,2)</f>
        <v>0</v>
      </c>
      <c r="K533" s="245" t="s">
        <v>167</v>
      </c>
      <c r="L533" s="44"/>
      <c r="M533" s="250" t="s">
        <v>1</v>
      </c>
      <c r="N533" s="251" t="s">
        <v>38</v>
      </c>
      <c r="O533" s="91"/>
      <c r="P533" s="252">
        <f>O533*H533</f>
        <v>0</v>
      </c>
      <c r="Q533" s="252">
        <v>0.0032239999999999999</v>
      </c>
      <c r="R533" s="252">
        <f>Q533*H533</f>
        <v>0.037398399999999998</v>
      </c>
      <c r="S533" s="252">
        <v>0</v>
      </c>
      <c r="T533" s="253">
        <f>S533*H533</f>
        <v>0</v>
      </c>
      <c r="U533" s="38"/>
      <c r="V533" s="38"/>
      <c r="W533" s="38"/>
      <c r="X533" s="38"/>
      <c r="Y533" s="38"/>
      <c r="Z533" s="38"/>
      <c r="AA533" s="38"/>
      <c r="AB533" s="38"/>
      <c r="AC533" s="38"/>
      <c r="AD533" s="38"/>
      <c r="AE533" s="38"/>
      <c r="AR533" s="254" t="s">
        <v>168</v>
      </c>
      <c r="AT533" s="254" t="s">
        <v>163</v>
      </c>
      <c r="AU533" s="254" t="s">
        <v>82</v>
      </c>
      <c r="AY533" s="17" t="s">
        <v>161</v>
      </c>
      <c r="BE533" s="255">
        <f>IF(N533="základní",J533,0)</f>
        <v>0</v>
      </c>
      <c r="BF533" s="255">
        <f>IF(N533="snížená",J533,0)</f>
        <v>0</v>
      </c>
      <c r="BG533" s="255">
        <f>IF(N533="zákl. přenesená",J533,0)</f>
        <v>0</v>
      </c>
      <c r="BH533" s="255">
        <f>IF(N533="sníž. přenesená",J533,0)</f>
        <v>0</v>
      </c>
      <c r="BI533" s="255">
        <f>IF(N533="nulová",J533,0)</f>
        <v>0</v>
      </c>
      <c r="BJ533" s="17" t="s">
        <v>80</v>
      </c>
      <c r="BK533" s="255">
        <f>ROUND(I533*H533,2)</f>
        <v>0</v>
      </c>
      <c r="BL533" s="17" t="s">
        <v>168</v>
      </c>
      <c r="BM533" s="254" t="s">
        <v>1116</v>
      </c>
    </row>
    <row r="534" s="2" customFormat="1">
      <c r="A534" s="38"/>
      <c r="B534" s="39"/>
      <c r="C534" s="40"/>
      <c r="D534" s="256" t="s">
        <v>170</v>
      </c>
      <c r="E534" s="40"/>
      <c r="F534" s="257" t="s">
        <v>1117</v>
      </c>
      <c r="G534" s="40"/>
      <c r="H534" s="40"/>
      <c r="I534" s="154"/>
      <c r="J534" s="40"/>
      <c r="K534" s="40"/>
      <c r="L534" s="44"/>
      <c r="M534" s="258"/>
      <c r="N534" s="259"/>
      <c r="O534" s="91"/>
      <c r="P534" s="91"/>
      <c r="Q534" s="91"/>
      <c r="R534" s="91"/>
      <c r="S534" s="91"/>
      <c r="T534" s="92"/>
      <c r="U534" s="38"/>
      <c r="V534" s="38"/>
      <c r="W534" s="38"/>
      <c r="X534" s="38"/>
      <c r="Y534" s="38"/>
      <c r="Z534" s="38"/>
      <c r="AA534" s="38"/>
      <c r="AB534" s="38"/>
      <c r="AC534" s="38"/>
      <c r="AD534" s="38"/>
      <c r="AE534" s="38"/>
      <c r="AT534" s="17" t="s">
        <v>170</v>
      </c>
      <c r="AU534" s="17" t="s">
        <v>82</v>
      </c>
    </row>
    <row r="535" s="2" customFormat="1">
      <c r="A535" s="38"/>
      <c r="B535" s="39"/>
      <c r="C535" s="40"/>
      <c r="D535" s="256" t="s">
        <v>172</v>
      </c>
      <c r="E535" s="40"/>
      <c r="F535" s="260" t="s">
        <v>1118</v>
      </c>
      <c r="G535" s="40"/>
      <c r="H535" s="40"/>
      <c r="I535" s="154"/>
      <c r="J535" s="40"/>
      <c r="K535" s="40"/>
      <c r="L535" s="44"/>
      <c r="M535" s="258"/>
      <c r="N535" s="259"/>
      <c r="O535" s="91"/>
      <c r="P535" s="91"/>
      <c r="Q535" s="91"/>
      <c r="R535" s="91"/>
      <c r="S535" s="91"/>
      <c r="T535" s="92"/>
      <c r="U535" s="38"/>
      <c r="V535" s="38"/>
      <c r="W535" s="38"/>
      <c r="X535" s="38"/>
      <c r="Y535" s="38"/>
      <c r="Z535" s="38"/>
      <c r="AA535" s="38"/>
      <c r="AB535" s="38"/>
      <c r="AC535" s="38"/>
      <c r="AD535" s="38"/>
      <c r="AE535" s="38"/>
      <c r="AT535" s="17" t="s">
        <v>172</v>
      </c>
      <c r="AU535" s="17" t="s">
        <v>82</v>
      </c>
    </row>
    <row r="536" s="14" customFormat="1">
      <c r="A536" s="14"/>
      <c r="B536" s="271"/>
      <c r="C536" s="272"/>
      <c r="D536" s="256" t="s">
        <v>174</v>
      </c>
      <c r="E536" s="273" t="s">
        <v>1</v>
      </c>
      <c r="F536" s="274" t="s">
        <v>1119</v>
      </c>
      <c r="G536" s="272"/>
      <c r="H536" s="275">
        <v>11.6</v>
      </c>
      <c r="I536" s="276"/>
      <c r="J536" s="272"/>
      <c r="K536" s="272"/>
      <c r="L536" s="277"/>
      <c r="M536" s="278"/>
      <c r="N536" s="279"/>
      <c r="O536" s="279"/>
      <c r="P536" s="279"/>
      <c r="Q536" s="279"/>
      <c r="R536" s="279"/>
      <c r="S536" s="279"/>
      <c r="T536" s="280"/>
      <c r="U536" s="14"/>
      <c r="V536" s="14"/>
      <c r="W536" s="14"/>
      <c r="X536" s="14"/>
      <c r="Y536" s="14"/>
      <c r="Z536" s="14"/>
      <c r="AA536" s="14"/>
      <c r="AB536" s="14"/>
      <c r="AC536" s="14"/>
      <c r="AD536" s="14"/>
      <c r="AE536" s="14"/>
      <c r="AT536" s="281" t="s">
        <v>174</v>
      </c>
      <c r="AU536" s="281" t="s">
        <v>82</v>
      </c>
      <c r="AV536" s="14" t="s">
        <v>82</v>
      </c>
      <c r="AW536" s="14" t="s">
        <v>30</v>
      </c>
      <c r="AX536" s="14" t="s">
        <v>80</v>
      </c>
      <c r="AY536" s="281" t="s">
        <v>161</v>
      </c>
    </row>
    <row r="537" s="12" customFormat="1" ht="22.8" customHeight="1">
      <c r="A537" s="12"/>
      <c r="B537" s="227"/>
      <c r="C537" s="228"/>
      <c r="D537" s="229" t="s">
        <v>72</v>
      </c>
      <c r="E537" s="241" t="s">
        <v>689</v>
      </c>
      <c r="F537" s="241" t="s">
        <v>690</v>
      </c>
      <c r="G537" s="228"/>
      <c r="H537" s="228"/>
      <c r="I537" s="231"/>
      <c r="J537" s="242">
        <f>BK537</f>
        <v>0</v>
      </c>
      <c r="K537" s="228"/>
      <c r="L537" s="233"/>
      <c r="M537" s="234"/>
      <c r="N537" s="235"/>
      <c r="O537" s="235"/>
      <c r="P537" s="236">
        <f>SUM(P538:P571)</f>
        <v>0</v>
      </c>
      <c r="Q537" s="235"/>
      <c r="R537" s="236">
        <f>SUM(R538:R571)</f>
        <v>0</v>
      </c>
      <c r="S537" s="235"/>
      <c r="T537" s="237">
        <f>SUM(T538:T571)</f>
        <v>0</v>
      </c>
      <c r="U537" s="12"/>
      <c r="V537" s="12"/>
      <c r="W537" s="12"/>
      <c r="X537" s="12"/>
      <c r="Y537" s="12"/>
      <c r="Z537" s="12"/>
      <c r="AA537" s="12"/>
      <c r="AB537" s="12"/>
      <c r="AC537" s="12"/>
      <c r="AD537" s="12"/>
      <c r="AE537" s="12"/>
      <c r="AR537" s="238" t="s">
        <v>80</v>
      </c>
      <c r="AT537" s="239" t="s">
        <v>72</v>
      </c>
      <c r="AU537" s="239" t="s">
        <v>80</v>
      </c>
      <c r="AY537" s="238" t="s">
        <v>161</v>
      </c>
      <c r="BK537" s="240">
        <f>SUM(BK538:BK571)</f>
        <v>0</v>
      </c>
    </row>
    <row r="538" s="2" customFormat="1" ht="24" customHeight="1">
      <c r="A538" s="38"/>
      <c r="B538" s="39"/>
      <c r="C538" s="243" t="s">
        <v>763</v>
      </c>
      <c r="D538" s="243" t="s">
        <v>163</v>
      </c>
      <c r="E538" s="244" t="s">
        <v>692</v>
      </c>
      <c r="F538" s="245" t="s">
        <v>693</v>
      </c>
      <c r="G538" s="246" t="s">
        <v>282</v>
      </c>
      <c r="H538" s="247">
        <v>3.915</v>
      </c>
      <c r="I538" s="248"/>
      <c r="J538" s="249">
        <f>ROUND(I538*H538,2)</f>
        <v>0</v>
      </c>
      <c r="K538" s="245" t="s">
        <v>167</v>
      </c>
      <c r="L538" s="44"/>
      <c r="M538" s="250" t="s">
        <v>1</v>
      </c>
      <c r="N538" s="251" t="s">
        <v>38</v>
      </c>
      <c r="O538" s="91"/>
      <c r="P538" s="252">
        <f>O538*H538</f>
        <v>0</v>
      </c>
      <c r="Q538" s="252">
        <v>0</v>
      </c>
      <c r="R538" s="252">
        <f>Q538*H538</f>
        <v>0</v>
      </c>
      <c r="S538" s="252">
        <v>0</v>
      </c>
      <c r="T538" s="253">
        <f>S538*H538</f>
        <v>0</v>
      </c>
      <c r="U538" s="38"/>
      <c r="V538" s="38"/>
      <c r="W538" s="38"/>
      <c r="X538" s="38"/>
      <c r="Y538" s="38"/>
      <c r="Z538" s="38"/>
      <c r="AA538" s="38"/>
      <c r="AB538" s="38"/>
      <c r="AC538" s="38"/>
      <c r="AD538" s="38"/>
      <c r="AE538" s="38"/>
      <c r="AR538" s="254" t="s">
        <v>168</v>
      </c>
      <c r="AT538" s="254" t="s">
        <v>163</v>
      </c>
      <c r="AU538" s="254" t="s">
        <v>82</v>
      </c>
      <c r="AY538" s="17" t="s">
        <v>161</v>
      </c>
      <c r="BE538" s="255">
        <f>IF(N538="základní",J538,0)</f>
        <v>0</v>
      </c>
      <c r="BF538" s="255">
        <f>IF(N538="snížená",J538,0)</f>
        <v>0</v>
      </c>
      <c r="BG538" s="255">
        <f>IF(N538="zákl. přenesená",J538,0)</f>
        <v>0</v>
      </c>
      <c r="BH538" s="255">
        <f>IF(N538="sníž. přenesená",J538,0)</f>
        <v>0</v>
      </c>
      <c r="BI538" s="255">
        <f>IF(N538="nulová",J538,0)</f>
        <v>0</v>
      </c>
      <c r="BJ538" s="17" t="s">
        <v>80</v>
      </c>
      <c r="BK538" s="255">
        <f>ROUND(I538*H538,2)</f>
        <v>0</v>
      </c>
      <c r="BL538" s="17" t="s">
        <v>168</v>
      </c>
      <c r="BM538" s="254" t="s">
        <v>1120</v>
      </c>
    </row>
    <row r="539" s="2" customFormat="1">
      <c r="A539" s="38"/>
      <c r="B539" s="39"/>
      <c r="C539" s="40"/>
      <c r="D539" s="256" t="s">
        <v>170</v>
      </c>
      <c r="E539" s="40"/>
      <c r="F539" s="257" t="s">
        <v>695</v>
      </c>
      <c r="G539" s="40"/>
      <c r="H539" s="40"/>
      <c r="I539" s="154"/>
      <c r="J539" s="40"/>
      <c r="K539" s="40"/>
      <c r="L539" s="44"/>
      <c r="M539" s="258"/>
      <c r="N539" s="259"/>
      <c r="O539" s="91"/>
      <c r="P539" s="91"/>
      <c r="Q539" s="91"/>
      <c r="R539" s="91"/>
      <c r="S539" s="91"/>
      <c r="T539" s="92"/>
      <c r="U539" s="38"/>
      <c r="V539" s="38"/>
      <c r="W539" s="38"/>
      <c r="X539" s="38"/>
      <c r="Y539" s="38"/>
      <c r="Z539" s="38"/>
      <c r="AA539" s="38"/>
      <c r="AB539" s="38"/>
      <c r="AC539" s="38"/>
      <c r="AD539" s="38"/>
      <c r="AE539" s="38"/>
      <c r="AT539" s="17" t="s">
        <v>170</v>
      </c>
      <c r="AU539" s="17" t="s">
        <v>82</v>
      </c>
    </row>
    <row r="540" s="2" customFormat="1">
      <c r="A540" s="38"/>
      <c r="B540" s="39"/>
      <c r="C540" s="40"/>
      <c r="D540" s="256" t="s">
        <v>172</v>
      </c>
      <c r="E540" s="40"/>
      <c r="F540" s="260" t="s">
        <v>696</v>
      </c>
      <c r="G540" s="40"/>
      <c r="H540" s="40"/>
      <c r="I540" s="154"/>
      <c r="J540" s="40"/>
      <c r="K540" s="40"/>
      <c r="L540" s="44"/>
      <c r="M540" s="258"/>
      <c r="N540" s="259"/>
      <c r="O540" s="91"/>
      <c r="P540" s="91"/>
      <c r="Q540" s="91"/>
      <c r="R540" s="91"/>
      <c r="S540" s="91"/>
      <c r="T540" s="92"/>
      <c r="U540" s="38"/>
      <c r="V540" s="38"/>
      <c r="W540" s="38"/>
      <c r="X540" s="38"/>
      <c r="Y540" s="38"/>
      <c r="Z540" s="38"/>
      <c r="AA540" s="38"/>
      <c r="AB540" s="38"/>
      <c r="AC540" s="38"/>
      <c r="AD540" s="38"/>
      <c r="AE540" s="38"/>
      <c r="AT540" s="17" t="s">
        <v>172</v>
      </c>
      <c r="AU540" s="17" t="s">
        <v>82</v>
      </c>
    </row>
    <row r="541" s="13" customFormat="1">
      <c r="A541" s="13"/>
      <c r="B541" s="261"/>
      <c r="C541" s="262"/>
      <c r="D541" s="256" t="s">
        <v>174</v>
      </c>
      <c r="E541" s="263" t="s">
        <v>1</v>
      </c>
      <c r="F541" s="264" t="s">
        <v>1121</v>
      </c>
      <c r="G541" s="262"/>
      <c r="H541" s="263" t="s">
        <v>1</v>
      </c>
      <c r="I541" s="265"/>
      <c r="J541" s="262"/>
      <c r="K541" s="262"/>
      <c r="L541" s="266"/>
      <c r="M541" s="267"/>
      <c r="N541" s="268"/>
      <c r="O541" s="268"/>
      <c r="P541" s="268"/>
      <c r="Q541" s="268"/>
      <c r="R541" s="268"/>
      <c r="S541" s="268"/>
      <c r="T541" s="269"/>
      <c r="U541" s="13"/>
      <c r="V541" s="13"/>
      <c r="W541" s="13"/>
      <c r="X541" s="13"/>
      <c r="Y541" s="13"/>
      <c r="Z541" s="13"/>
      <c r="AA541" s="13"/>
      <c r="AB541" s="13"/>
      <c r="AC541" s="13"/>
      <c r="AD541" s="13"/>
      <c r="AE541" s="13"/>
      <c r="AT541" s="270" t="s">
        <v>174</v>
      </c>
      <c r="AU541" s="270" t="s">
        <v>82</v>
      </c>
      <c r="AV541" s="13" t="s">
        <v>80</v>
      </c>
      <c r="AW541" s="13" t="s">
        <v>30</v>
      </c>
      <c r="AX541" s="13" t="s">
        <v>73</v>
      </c>
      <c r="AY541" s="270" t="s">
        <v>161</v>
      </c>
    </row>
    <row r="542" s="14" customFormat="1">
      <c r="A542" s="14"/>
      <c r="B542" s="271"/>
      <c r="C542" s="272"/>
      <c r="D542" s="256" t="s">
        <v>174</v>
      </c>
      <c r="E542" s="273" t="s">
        <v>1</v>
      </c>
      <c r="F542" s="274" t="s">
        <v>1122</v>
      </c>
      <c r="G542" s="272"/>
      <c r="H542" s="275">
        <v>3.915</v>
      </c>
      <c r="I542" s="276"/>
      <c r="J542" s="272"/>
      <c r="K542" s="272"/>
      <c r="L542" s="277"/>
      <c r="M542" s="278"/>
      <c r="N542" s="279"/>
      <c r="O542" s="279"/>
      <c r="P542" s="279"/>
      <c r="Q542" s="279"/>
      <c r="R542" s="279"/>
      <c r="S542" s="279"/>
      <c r="T542" s="280"/>
      <c r="U542" s="14"/>
      <c r="V542" s="14"/>
      <c r="W542" s="14"/>
      <c r="X542" s="14"/>
      <c r="Y542" s="14"/>
      <c r="Z542" s="14"/>
      <c r="AA542" s="14"/>
      <c r="AB542" s="14"/>
      <c r="AC542" s="14"/>
      <c r="AD542" s="14"/>
      <c r="AE542" s="14"/>
      <c r="AT542" s="281" t="s">
        <v>174</v>
      </c>
      <c r="AU542" s="281" t="s">
        <v>82</v>
      </c>
      <c r="AV542" s="14" t="s">
        <v>82</v>
      </c>
      <c r="AW542" s="14" t="s">
        <v>30</v>
      </c>
      <c r="AX542" s="14" t="s">
        <v>73</v>
      </c>
      <c r="AY542" s="281" t="s">
        <v>161</v>
      </c>
    </row>
    <row r="543" s="15" customFormat="1">
      <c r="A543" s="15"/>
      <c r="B543" s="282"/>
      <c r="C543" s="283"/>
      <c r="D543" s="256" t="s">
        <v>174</v>
      </c>
      <c r="E543" s="284" t="s">
        <v>1</v>
      </c>
      <c r="F543" s="285" t="s">
        <v>180</v>
      </c>
      <c r="G543" s="283"/>
      <c r="H543" s="286">
        <v>3.915</v>
      </c>
      <c r="I543" s="287"/>
      <c r="J543" s="283"/>
      <c r="K543" s="283"/>
      <c r="L543" s="288"/>
      <c r="M543" s="289"/>
      <c r="N543" s="290"/>
      <c r="O543" s="290"/>
      <c r="P543" s="290"/>
      <c r="Q543" s="290"/>
      <c r="R543" s="290"/>
      <c r="S543" s="290"/>
      <c r="T543" s="291"/>
      <c r="U543" s="15"/>
      <c r="V543" s="15"/>
      <c r="W543" s="15"/>
      <c r="X543" s="15"/>
      <c r="Y543" s="15"/>
      <c r="Z543" s="15"/>
      <c r="AA543" s="15"/>
      <c r="AB543" s="15"/>
      <c r="AC543" s="15"/>
      <c r="AD543" s="15"/>
      <c r="AE543" s="15"/>
      <c r="AT543" s="292" t="s">
        <v>174</v>
      </c>
      <c r="AU543" s="292" t="s">
        <v>82</v>
      </c>
      <c r="AV543" s="15" t="s">
        <v>168</v>
      </c>
      <c r="AW543" s="15" t="s">
        <v>30</v>
      </c>
      <c r="AX543" s="15" t="s">
        <v>80</v>
      </c>
      <c r="AY543" s="292" t="s">
        <v>161</v>
      </c>
    </row>
    <row r="544" s="2" customFormat="1" ht="36" customHeight="1">
      <c r="A544" s="38"/>
      <c r="B544" s="39"/>
      <c r="C544" s="243" t="s">
        <v>769</v>
      </c>
      <c r="D544" s="243" t="s">
        <v>163</v>
      </c>
      <c r="E544" s="244" t="s">
        <v>699</v>
      </c>
      <c r="F544" s="245" t="s">
        <v>700</v>
      </c>
      <c r="G544" s="246" t="s">
        <v>282</v>
      </c>
      <c r="H544" s="247">
        <v>5.4580000000000002</v>
      </c>
      <c r="I544" s="248"/>
      <c r="J544" s="249">
        <f>ROUND(I544*H544,2)</f>
        <v>0</v>
      </c>
      <c r="K544" s="245" t="s">
        <v>167</v>
      </c>
      <c r="L544" s="44"/>
      <c r="M544" s="250" t="s">
        <v>1</v>
      </c>
      <c r="N544" s="251" t="s">
        <v>38</v>
      </c>
      <c r="O544" s="91"/>
      <c r="P544" s="252">
        <f>O544*H544</f>
        <v>0</v>
      </c>
      <c r="Q544" s="252">
        <v>0</v>
      </c>
      <c r="R544" s="252">
        <f>Q544*H544</f>
        <v>0</v>
      </c>
      <c r="S544" s="252">
        <v>0</v>
      </c>
      <c r="T544" s="253">
        <f>S544*H544</f>
        <v>0</v>
      </c>
      <c r="U544" s="38"/>
      <c r="V544" s="38"/>
      <c r="W544" s="38"/>
      <c r="X544" s="38"/>
      <c r="Y544" s="38"/>
      <c r="Z544" s="38"/>
      <c r="AA544" s="38"/>
      <c r="AB544" s="38"/>
      <c r="AC544" s="38"/>
      <c r="AD544" s="38"/>
      <c r="AE544" s="38"/>
      <c r="AR544" s="254" t="s">
        <v>168</v>
      </c>
      <c r="AT544" s="254" t="s">
        <v>163</v>
      </c>
      <c r="AU544" s="254" t="s">
        <v>82</v>
      </c>
      <c r="AY544" s="17" t="s">
        <v>161</v>
      </c>
      <c r="BE544" s="255">
        <f>IF(N544="základní",J544,0)</f>
        <v>0</v>
      </c>
      <c r="BF544" s="255">
        <f>IF(N544="snížená",J544,0)</f>
        <v>0</v>
      </c>
      <c r="BG544" s="255">
        <f>IF(N544="zákl. přenesená",J544,0)</f>
        <v>0</v>
      </c>
      <c r="BH544" s="255">
        <f>IF(N544="sníž. přenesená",J544,0)</f>
        <v>0</v>
      </c>
      <c r="BI544" s="255">
        <f>IF(N544="nulová",J544,0)</f>
        <v>0</v>
      </c>
      <c r="BJ544" s="17" t="s">
        <v>80</v>
      </c>
      <c r="BK544" s="255">
        <f>ROUND(I544*H544,2)</f>
        <v>0</v>
      </c>
      <c r="BL544" s="17" t="s">
        <v>168</v>
      </c>
      <c r="BM544" s="254" t="s">
        <v>1123</v>
      </c>
    </row>
    <row r="545" s="2" customFormat="1">
      <c r="A545" s="38"/>
      <c r="B545" s="39"/>
      <c r="C545" s="40"/>
      <c r="D545" s="256" t="s">
        <v>170</v>
      </c>
      <c r="E545" s="40"/>
      <c r="F545" s="257" t="s">
        <v>702</v>
      </c>
      <c r="G545" s="40"/>
      <c r="H545" s="40"/>
      <c r="I545" s="154"/>
      <c r="J545" s="40"/>
      <c r="K545" s="40"/>
      <c r="L545" s="44"/>
      <c r="M545" s="258"/>
      <c r="N545" s="259"/>
      <c r="O545" s="91"/>
      <c r="P545" s="91"/>
      <c r="Q545" s="91"/>
      <c r="R545" s="91"/>
      <c r="S545" s="91"/>
      <c r="T545" s="92"/>
      <c r="U545" s="38"/>
      <c r="V545" s="38"/>
      <c r="W545" s="38"/>
      <c r="X545" s="38"/>
      <c r="Y545" s="38"/>
      <c r="Z545" s="38"/>
      <c r="AA545" s="38"/>
      <c r="AB545" s="38"/>
      <c r="AC545" s="38"/>
      <c r="AD545" s="38"/>
      <c r="AE545" s="38"/>
      <c r="AT545" s="17" t="s">
        <v>170</v>
      </c>
      <c r="AU545" s="17" t="s">
        <v>82</v>
      </c>
    </row>
    <row r="546" s="2" customFormat="1">
      <c r="A546" s="38"/>
      <c r="B546" s="39"/>
      <c r="C546" s="40"/>
      <c r="D546" s="256" t="s">
        <v>172</v>
      </c>
      <c r="E546" s="40"/>
      <c r="F546" s="260" t="s">
        <v>696</v>
      </c>
      <c r="G546" s="40"/>
      <c r="H546" s="40"/>
      <c r="I546" s="154"/>
      <c r="J546" s="40"/>
      <c r="K546" s="40"/>
      <c r="L546" s="44"/>
      <c r="M546" s="258"/>
      <c r="N546" s="259"/>
      <c r="O546" s="91"/>
      <c r="P546" s="91"/>
      <c r="Q546" s="91"/>
      <c r="R546" s="91"/>
      <c r="S546" s="91"/>
      <c r="T546" s="92"/>
      <c r="U546" s="38"/>
      <c r="V546" s="38"/>
      <c r="W546" s="38"/>
      <c r="X546" s="38"/>
      <c r="Y546" s="38"/>
      <c r="Z546" s="38"/>
      <c r="AA546" s="38"/>
      <c r="AB546" s="38"/>
      <c r="AC546" s="38"/>
      <c r="AD546" s="38"/>
      <c r="AE546" s="38"/>
      <c r="AT546" s="17" t="s">
        <v>172</v>
      </c>
      <c r="AU546" s="17" t="s">
        <v>82</v>
      </c>
    </row>
    <row r="547" s="13" customFormat="1">
      <c r="A547" s="13"/>
      <c r="B547" s="261"/>
      <c r="C547" s="262"/>
      <c r="D547" s="256" t="s">
        <v>174</v>
      </c>
      <c r="E547" s="263" t="s">
        <v>1</v>
      </c>
      <c r="F547" s="264" t="s">
        <v>1124</v>
      </c>
      <c r="G547" s="262"/>
      <c r="H547" s="263" t="s">
        <v>1</v>
      </c>
      <c r="I547" s="265"/>
      <c r="J547" s="262"/>
      <c r="K547" s="262"/>
      <c r="L547" s="266"/>
      <c r="M547" s="267"/>
      <c r="N547" s="268"/>
      <c r="O547" s="268"/>
      <c r="P547" s="268"/>
      <c r="Q547" s="268"/>
      <c r="R547" s="268"/>
      <c r="S547" s="268"/>
      <c r="T547" s="269"/>
      <c r="U547" s="13"/>
      <c r="V547" s="13"/>
      <c r="W547" s="13"/>
      <c r="X547" s="13"/>
      <c r="Y547" s="13"/>
      <c r="Z547" s="13"/>
      <c r="AA547" s="13"/>
      <c r="AB547" s="13"/>
      <c r="AC547" s="13"/>
      <c r="AD547" s="13"/>
      <c r="AE547" s="13"/>
      <c r="AT547" s="270" t="s">
        <v>174</v>
      </c>
      <c r="AU547" s="270" t="s">
        <v>82</v>
      </c>
      <c r="AV547" s="13" t="s">
        <v>80</v>
      </c>
      <c r="AW547" s="13" t="s">
        <v>30</v>
      </c>
      <c r="AX547" s="13" t="s">
        <v>73</v>
      </c>
      <c r="AY547" s="270" t="s">
        <v>161</v>
      </c>
    </row>
    <row r="548" s="14" customFormat="1">
      <c r="A548" s="14"/>
      <c r="B548" s="271"/>
      <c r="C548" s="272"/>
      <c r="D548" s="256" t="s">
        <v>174</v>
      </c>
      <c r="E548" s="273" t="s">
        <v>1</v>
      </c>
      <c r="F548" s="274" t="s">
        <v>1125</v>
      </c>
      <c r="G548" s="272"/>
      <c r="H548" s="275">
        <v>5.4580000000000002</v>
      </c>
      <c r="I548" s="276"/>
      <c r="J548" s="272"/>
      <c r="K548" s="272"/>
      <c r="L548" s="277"/>
      <c r="M548" s="278"/>
      <c r="N548" s="279"/>
      <c r="O548" s="279"/>
      <c r="P548" s="279"/>
      <c r="Q548" s="279"/>
      <c r="R548" s="279"/>
      <c r="S548" s="279"/>
      <c r="T548" s="280"/>
      <c r="U548" s="14"/>
      <c r="V548" s="14"/>
      <c r="W548" s="14"/>
      <c r="X548" s="14"/>
      <c r="Y548" s="14"/>
      <c r="Z548" s="14"/>
      <c r="AA548" s="14"/>
      <c r="AB548" s="14"/>
      <c r="AC548" s="14"/>
      <c r="AD548" s="14"/>
      <c r="AE548" s="14"/>
      <c r="AT548" s="281" t="s">
        <v>174</v>
      </c>
      <c r="AU548" s="281" t="s">
        <v>82</v>
      </c>
      <c r="AV548" s="14" t="s">
        <v>82</v>
      </c>
      <c r="AW548" s="14" t="s">
        <v>30</v>
      </c>
      <c r="AX548" s="14" t="s">
        <v>80</v>
      </c>
      <c r="AY548" s="281" t="s">
        <v>161</v>
      </c>
    </row>
    <row r="549" s="2" customFormat="1" ht="24" customHeight="1">
      <c r="A549" s="38"/>
      <c r="B549" s="39"/>
      <c r="C549" s="243" t="s">
        <v>776</v>
      </c>
      <c r="D549" s="243" t="s">
        <v>163</v>
      </c>
      <c r="E549" s="244" t="s">
        <v>712</v>
      </c>
      <c r="F549" s="245" t="s">
        <v>713</v>
      </c>
      <c r="G549" s="246" t="s">
        <v>282</v>
      </c>
      <c r="H549" s="247">
        <v>48.588999999999999</v>
      </c>
      <c r="I549" s="248"/>
      <c r="J549" s="249">
        <f>ROUND(I549*H549,2)</f>
        <v>0</v>
      </c>
      <c r="K549" s="245" t="s">
        <v>167</v>
      </c>
      <c r="L549" s="44"/>
      <c r="M549" s="250" t="s">
        <v>1</v>
      </c>
      <c r="N549" s="251" t="s">
        <v>38</v>
      </c>
      <c r="O549" s="91"/>
      <c r="P549" s="252">
        <f>O549*H549</f>
        <v>0</v>
      </c>
      <c r="Q549" s="252">
        <v>0</v>
      </c>
      <c r="R549" s="252">
        <f>Q549*H549</f>
        <v>0</v>
      </c>
      <c r="S549" s="252">
        <v>0</v>
      </c>
      <c r="T549" s="253">
        <f>S549*H549</f>
        <v>0</v>
      </c>
      <c r="U549" s="38"/>
      <c r="V549" s="38"/>
      <c r="W549" s="38"/>
      <c r="X549" s="38"/>
      <c r="Y549" s="38"/>
      <c r="Z549" s="38"/>
      <c r="AA549" s="38"/>
      <c r="AB549" s="38"/>
      <c r="AC549" s="38"/>
      <c r="AD549" s="38"/>
      <c r="AE549" s="38"/>
      <c r="AR549" s="254" t="s">
        <v>168</v>
      </c>
      <c r="AT549" s="254" t="s">
        <v>163</v>
      </c>
      <c r="AU549" s="254" t="s">
        <v>82</v>
      </c>
      <c r="AY549" s="17" t="s">
        <v>161</v>
      </c>
      <c r="BE549" s="255">
        <f>IF(N549="základní",J549,0)</f>
        <v>0</v>
      </c>
      <c r="BF549" s="255">
        <f>IF(N549="snížená",J549,0)</f>
        <v>0</v>
      </c>
      <c r="BG549" s="255">
        <f>IF(N549="zákl. přenesená",J549,0)</f>
        <v>0</v>
      </c>
      <c r="BH549" s="255">
        <f>IF(N549="sníž. přenesená",J549,0)</f>
        <v>0</v>
      </c>
      <c r="BI549" s="255">
        <f>IF(N549="nulová",J549,0)</f>
        <v>0</v>
      </c>
      <c r="BJ549" s="17" t="s">
        <v>80</v>
      </c>
      <c r="BK549" s="255">
        <f>ROUND(I549*H549,2)</f>
        <v>0</v>
      </c>
      <c r="BL549" s="17" t="s">
        <v>168</v>
      </c>
      <c r="BM549" s="254" t="s">
        <v>1126</v>
      </c>
    </row>
    <row r="550" s="2" customFormat="1">
      <c r="A550" s="38"/>
      <c r="B550" s="39"/>
      <c r="C550" s="40"/>
      <c r="D550" s="256" t="s">
        <v>170</v>
      </c>
      <c r="E550" s="40"/>
      <c r="F550" s="257" t="s">
        <v>715</v>
      </c>
      <c r="G550" s="40"/>
      <c r="H550" s="40"/>
      <c r="I550" s="154"/>
      <c r="J550" s="40"/>
      <c r="K550" s="40"/>
      <c r="L550" s="44"/>
      <c r="M550" s="258"/>
      <c r="N550" s="259"/>
      <c r="O550" s="91"/>
      <c r="P550" s="91"/>
      <c r="Q550" s="91"/>
      <c r="R550" s="91"/>
      <c r="S550" s="91"/>
      <c r="T550" s="92"/>
      <c r="U550" s="38"/>
      <c r="V550" s="38"/>
      <c r="W550" s="38"/>
      <c r="X550" s="38"/>
      <c r="Y550" s="38"/>
      <c r="Z550" s="38"/>
      <c r="AA550" s="38"/>
      <c r="AB550" s="38"/>
      <c r="AC550" s="38"/>
      <c r="AD550" s="38"/>
      <c r="AE550" s="38"/>
      <c r="AT550" s="17" t="s">
        <v>170</v>
      </c>
      <c r="AU550" s="17" t="s">
        <v>82</v>
      </c>
    </row>
    <row r="551" s="2" customFormat="1">
      <c r="A551" s="38"/>
      <c r="B551" s="39"/>
      <c r="C551" s="40"/>
      <c r="D551" s="256" t="s">
        <v>172</v>
      </c>
      <c r="E551" s="40"/>
      <c r="F551" s="260" t="s">
        <v>716</v>
      </c>
      <c r="G551" s="40"/>
      <c r="H551" s="40"/>
      <c r="I551" s="154"/>
      <c r="J551" s="40"/>
      <c r="K551" s="40"/>
      <c r="L551" s="44"/>
      <c r="M551" s="258"/>
      <c r="N551" s="259"/>
      <c r="O551" s="91"/>
      <c r="P551" s="91"/>
      <c r="Q551" s="91"/>
      <c r="R551" s="91"/>
      <c r="S551" s="91"/>
      <c r="T551" s="92"/>
      <c r="U551" s="38"/>
      <c r="V551" s="38"/>
      <c r="W551" s="38"/>
      <c r="X551" s="38"/>
      <c r="Y551" s="38"/>
      <c r="Z551" s="38"/>
      <c r="AA551" s="38"/>
      <c r="AB551" s="38"/>
      <c r="AC551" s="38"/>
      <c r="AD551" s="38"/>
      <c r="AE551" s="38"/>
      <c r="AT551" s="17" t="s">
        <v>172</v>
      </c>
      <c r="AU551" s="17" t="s">
        <v>82</v>
      </c>
    </row>
    <row r="552" s="13" customFormat="1">
      <c r="A552" s="13"/>
      <c r="B552" s="261"/>
      <c r="C552" s="262"/>
      <c r="D552" s="256" t="s">
        <v>174</v>
      </c>
      <c r="E552" s="263" t="s">
        <v>1</v>
      </c>
      <c r="F552" s="264" t="s">
        <v>717</v>
      </c>
      <c r="G552" s="262"/>
      <c r="H552" s="263" t="s">
        <v>1</v>
      </c>
      <c r="I552" s="265"/>
      <c r="J552" s="262"/>
      <c r="K552" s="262"/>
      <c r="L552" s="266"/>
      <c r="M552" s="267"/>
      <c r="N552" s="268"/>
      <c r="O552" s="268"/>
      <c r="P552" s="268"/>
      <c r="Q552" s="268"/>
      <c r="R552" s="268"/>
      <c r="S552" s="268"/>
      <c r="T552" s="269"/>
      <c r="U552" s="13"/>
      <c r="V552" s="13"/>
      <c r="W552" s="13"/>
      <c r="X552" s="13"/>
      <c r="Y552" s="13"/>
      <c r="Z552" s="13"/>
      <c r="AA552" s="13"/>
      <c r="AB552" s="13"/>
      <c r="AC552" s="13"/>
      <c r="AD552" s="13"/>
      <c r="AE552" s="13"/>
      <c r="AT552" s="270" t="s">
        <v>174</v>
      </c>
      <c r="AU552" s="270" t="s">
        <v>82</v>
      </c>
      <c r="AV552" s="13" t="s">
        <v>80</v>
      </c>
      <c r="AW552" s="13" t="s">
        <v>30</v>
      </c>
      <c r="AX552" s="13" t="s">
        <v>73</v>
      </c>
      <c r="AY552" s="270" t="s">
        <v>161</v>
      </c>
    </row>
    <row r="553" s="14" customFormat="1">
      <c r="A553" s="14"/>
      <c r="B553" s="271"/>
      <c r="C553" s="272"/>
      <c r="D553" s="256" t="s">
        <v>174</v>
      </c>
      <c r="E553" s="273" t="s">
        <v>1</v>
      </c>
      <c r="F553" s="274" t="s">
        <v>1127</v>
      </c>
      <c r="G553" s="272"/>
      <c r="H553" s="275">
        <v>48.249000000000002</v>
      </c>
      <c r="I553" s="276"/>
      <c r="J553" s="272"/>
      <c r="K553" s="272"/>
      <c r="L553" s="277"/>
      <c r="M553" s="278"/>
      <c r="N553" s="279"/>
      <c r="O553" s="279"/>
      <c r="P553" s="279"/>
      <c r="Q553" s="279"/>
      <c r="R553" s="279"/>
      <c r="S553" s="279"/>
      <c r="T553" s="280"/>
      <c r="U553" s="14"/>
      <c r="V553" s="14"/>
      <c r="W553" s="14"/>
      <c r="X553" s="14"/>
      <c r="Y553" s="14"/>
      <c r="Z553" s="14"/>
      <c r="AA553" s="14"/>
      <c r="AB553" s="14"/>
      <c r="AC553" s="14"/>
      <c r="AD553" s="14"/>
      <c r="AE553" s="14"/>
      <c r="AT553" s="281" t="s">
        <v>174</v>
      </c>
      <c r="AU553" s="281" t="s">
        <v>82</v>
      </c>
      <c r="AV553" s="14" t="s">
        <v>82</v>
      </c>
      <c r="AW553" s="14" t="s">
        <v>30</v>
      </c>
      <c r="AX553" s="14" t="s">
        <v>73</v>
      </c>
      <c r="AY553" s="281" t="s">
        <v>161</v>
      </c>
    </row>
    <row r="554" s="13" customFormat="1">
      <c r="A554" s="13"/>
      <c r="B554" s="261"/>
      <c r="C554" s="262"/>
      <c r="D554" s="256" t="s">
        <v>174</v>
      </c>
      <c r="E554" s="263" t="s">
        <v>1</v>
      </c>
      <c r="F554" s="264" t="s">
        <v>1128</v>
      </c>
      <c r="G554" s="262"/>
      <c r="H554" s="263" t="s">
        <v>1</v>
      </c>
      <c r="I554" s="265"/>
      <c r="J554" s="262"/>
      <c r="K554" s="262"/>
      <c r="L554" s="266"/>
      <c r="M554" s="267"/>
      <c r="N554" s="268"/>
      <c r="O554" s="268"/>
      <c r="P554" s="268"/>
      <c r="Q554" s="268"/>
      <c r="R554" s="268"/>
      <c r="S554" s="268"/>
      <c r="T554" s="269"/>
      <c r="U554" s="13"/>
      <c r="V554" s="13"/>
      <c r="W554" s="13"/>
      <c r="X554" s="13"/>
      <c r="Y554" s="13"/>
      <c r="Z554" s="13"/>
      <c r="AA554" s="13"/>
      <c r="AB554" s="13"/>
      <c r="AC554" s="13"/>
      <c r="AD554" s="13"/>
      <c r="AE554" s="13"/>
      <c r="AT554" s="270" t="s">
        <v>174</v>
      </c>
      <c r="AU554" s="270" t="s">
        <v>82</v>
      </c>
      <c r="AV554" s="13" t="s">
        <v>80</v>
      </c>
      <c r="AW554" s="13" t="s">
        <v>30</v>
      </c>
      <c r="AX554" s="13" t="s">
        <v>73</v>
      </c>
      <c r="AY554" s="270" t="s">
        <v>161</v>
      </c>
    </row>
    <row r="555" s="14" customFormat="1">
      <c r="A555" s="14"/>
      <c r="B555" s="271"/>
      <c r="C555" s="272"/>
      <c r="D555" s="256" t="s">
        <v>174</v>
      </c>
      <c r="E555" s="273" t="s">
        <v>1</v>
      </c>
      <c r="F555" s="274" t="s">
        <v>1129</v>
      </c>
      <c r="G555" s="272"/>
      <c r="H555" s="275">
        <v>0.34000000000000002</v>
      </c>
      <c r="I555" s="276"/>
      <c r="J555" s="272"/>
      <c r="K555" s="272"/>
      <c r="L555" s="277"/>
      <c r="M555" s="278"/>
      <c r="N555" s="279"/>
      <c r="O555" s="279"/>
      <c r="P555" s="279"/>
      <c r="Q555" s="279"/>
      <c r="R555" s="279"/>
      <c r="S555" s="279"/>
      <c r="T555" s="280"/>
      <c r="U555" s="14"/>
      <c r="V555" s="14"/>
      <c r="W555" s="14"/>
      <c r="X555" s="14"/>
      <c r="Y555" s="14"/>
      <c r="Z555" s="14"/>
      <c r="AA555" s="14"/>
      <c r="AB555" s="14"/>
      <c r="AC555" s="14"/>
      <c r="AD555" s="14"/>
      <c r="AE555" s="14"/>
      <c r="AT555" s="281" t="s">
        <v>174</v>
      </c>
      <c r="AU555" s="281" t="s">
        <v>82</v>
      </c>
      <c r="AV555" s="14" t="s">
        <v>82</v>
      </c>
      <c r="AW555" s="14" t="s">
        <v>30</v>
      </c>
      <c r="AX555" s="14" t="s">
        <v>73</v>
      </c>
      <c r="AY555" s="281" t="s">
        <v>161</v>
      </c>
    </row>
    <row r="556" s="15" customFormat="1">
      <c r="A556" s="15"/>
      <c r="B556" s="282"/>
      <c r="C556" s="283"/>
      <c r="D556" s="256" t="s">
        <v>174</v>
      </c>
      <c r="E556" s="284" t="s">
        <v>1</v>
      </c>
      <c r="F556" s="285" t="s">
        <v>180</v>
      </c>
      <c r="G556" s="283"/>
      <c r="H556" s="286">
        <v>48.588999999999999</v>
      </c>
      <c r="I556" s="287"/>
      <c r="J556" s="283"/>
      <c r="K556" s="283"/>
      <c r="L556" s="288"/>
      <c r="M556" s="289"/>
      <c r="N556" s="290"/>
      <c r="O556" s="290"/>
      <c r="P556" s="290"/>
      <c r="Q556" s="290"/>
      <c r="R556" s="290"/>
      <c r="S556" s="290"/>
      <c r="T556" s="291"/>
      <c r="U556" s="15"/>
      <c r="V556" s="15"/>
      <c r="W556" s="15"/>
      <c r="X556" s="15"/>
      <c r="Y556" s="15"/>
      <c r="Z556" s="15"/>
      <c r="AA556" s="15"/>
      <c r="AB556" s="15"/>
      <c r="AC556" s="15"/>
      <c r="AD556" s="15"/>
      <c r="AE556" s="15"/>
      <c r="AT556" s="292" t="s">
        <v>174</v>
      </c>
      <c r="AU556" s="292" t="s">
        <v>82</v>
      </c>
      <c r="AV556" s="15" t="s">
        <v>168</v>
      </c>
      <c r="AW556" s="15" t="s">
        <v>30</v>
      </c>
      <c r="AX556" s="15" t="s">
        <v>80</v>
      </c>
      <c r="AY556" s="292" t="s">
        <v>161</v>
      </c>
    </row>
    <row r="557" s="2" customFormat="1" ht="16.5" customHeight="1">
      <c r="A557" s="38"/>
      <c r="B557" s="39"/>
      <c r="C557" s="243" t="s">
        <v>782</v>
      </c>
      <c r="D557" s="243" t="s">
        <v>163</v>
      </c>
      <c r="E557" s="244" t="s">
        <v>720</v>
      </c>
      <c r="F557" s="245" t="s">
        <v>721</v>
      </c>
      <c r="G557" s="246" t="s">
        <v>282</v>
      </c>
      <c r="H557" s="247">
        <v>1311.903</v>
      </c>
      <c r="I557" s="248"/>
      <c r="J557" s="249">
        <f>ROUND(I557*H557,2)</f>
        <v>0</v>
      </c>
      <c r="K557" s="245" t="s">
        <v>167</v>
      </c>
      <c r="L557" s="44"/>
      <c r="M557" s="250" t="s">
        <v>1</v>
      </c>
      <c r="N557" s="251" t="s">
        <v>38</v>
      </c>
      <c r="O557" s="91"/>
      <c r="P557" s="252">
        <f>O557*H557</f>
        <v>0</v>
      </c>
      <c r="Q557" s="252">
        <v>0</v>
      </c>
      <c r="R557" s="252">
        <f>Q557*H557</f>
        <v>0</v>
      </c>
      <c r="S557" s="252">
        <v>0</v>
      </c>
      <c r="T557" s="253">
        <f>S557*H557</f>
        <v>0</v>
      </c>
      <c r="U557" s="38"/>
      <c r="V557" s="38"/>
      <c r="W557" s="38"/>
      <c r="X557" s="38"/>
      <c r="Y557" s="38"/>
      <c r="Z557" s="38"/>
      <c r="AA557" s="38"/>
      <c r="AB557" s="38"/>
      <c r="AC557" s="38"/>
      <c r="AD557" s="38"/>
      <c r="AE557" s="38"/>
      <c r="AR557" s="254" t="s">
        <v>168</v>
      </c>
      <c r="AT557" s="254" t="s">
        <v>163</v>
      </c>
      <c r="AU557" s="254" t="s">
        <v>82</v>
      </c>
      <c r="AY557" s="17" t="s">
        <v>161</v>
      </c>
      <c r="BE557" s="255">
        <f>IF(N557="základní",J557,0)</f>
        <v>0</v>
      </c>
      <c r="BF557" s="255">
        <f>IF(N557="snížená",J557,0)</f>
        <v>0</v>
      </c>
      <c r="BG557" s="255">
        <f>IF(N557="zákl. přenesená",J557,0)</f>
        <v>0</v>
      </c>
      <c r="BH557" s="255">
        <f>IF(N557="sníž. přenesená",J557,0)</f>
        <v>0</v>
      </c>
      <c r="BI557" s="255">
        <f>IF(N557="nulová",J557,0)</f>
        <v>0</v>
      </c>
      <c r="BJ557" s="17" t="s">
        <v>80</v>
      </c>
      <c r="BK557" s="255">
        <f>ROUND(I557*H557,2)</f>
        <v>0</v>
      </c>
      <c r="BL557" s="17" t="s">
        <v>168</v>
      </c>
      <c r="BM557" s="254" t="s">
        <v>1130</v>
      </c>
    </row>
    <row r="558" s="2" customFormat="1">
      <c r="A558" s="38"/>
      <c r="B558" s="39"/>
      <c r="C558" s="40"/>
      <c r="D558" s="256" t="s">
        <v>170</v>
      </c>
      <c r="E558" s="40"/>
      <c r="F558" s="257" t="s">
        <v>723</v>
      </c>
      <c r="G558" s="40"/>
      <c r="H558" s="40"/>
      <c r="I558" s="154"/>
      <c r="J558" s="40"/>
      <c r="K558" s="40"/>
      <c r="L558" s="44"/>
      <c r="M558" s="258"/>
      <c r="N558" s="259"/>
      <c r="O558" s="91"/>
      <c r="P558" s="91"/>
      <c r="Q558" s="91"/>
      <c r="R558" s="91"/>
      <c r="S558" s="91"/>
      <c r="T558" s="92"/>
      <c r="U558" s="38"/>
      <c r="V558" s="38"/>
      <c r="W558" s="38"/>
      <c r="X558" s="38"/>
      <c r="Y558" s="38"/>
      <c r="Z558" s="38"/>
      <c r="AA558" s="38"/>
      <c r="AB558" s="38"/>
      <c r="AC558" s="38"/>
      <c r="AD558" s="38"/>
      <c r="AE558" s="38"/>
      <c r="AT558" s="17" t="s">
        <v>170</v>
      </c>
      <c r="AU558" s="17" t="s">
        <v>82</v>
      </c>
    </row>
    <row r="559" s="2" customFormat="1">
      <c r="A559" s="38"/>
      <c r="B559" s="39"/>
      <c r="C559" s="40"/>
      <c r="D559" s="256" t="s">
        <v>172</v>
      </c>
      <c r="E559" s="40"/>
      <c r="F559" s="260" t="s">
        <v>716</v>
      </c>
      <c r="G559" s="40"/>
      <c r="H559" s="40"/>
      <c r="I559" s="154"/>
      <c r="J559" s="40"/>
      <c r="K559" s="40"/>
      <c r="L559" s="44"/>
      <c r="M559" s="258"/>
      <c r="N559" s="259"/>
      <c r="O559" s="91"/>
      <c r="P559" s="91"/>
      <c r="Q559" s="91"/>
      <c r="R559" s="91"/>
      <c r="S559" s="91"/>
      <c r="T559" s="92"/>
      <c r="U559" s="38"/>
      <c r="V559" s="38"/>
      <c r="W559" s="38"/>
      <c r="X559" s="38"/>
      <c r="Y559" s="38"/>
      <c r="Z559" s="38"/>
      <c r="AA559" s="38"/>
      <c r="AB559" s="38"/>
      <c r="AC559" s="38"/>
      <c r="AD559" s="38"/>
      <c r="AE559" s="38"/>
      <c r="AT559" s="17" t="s">
        <v>172</v>
      </c>
      <c r="AU559" s="17" t="s">
        <v>82</v>
      </c>
    </row>
    <row r="560" s="2" customFormat="1">
      <c r="A560" s="38"/>
      <c r="B560" s="39"/>
      <c r="C560" s="40"/>
      <c r="D560" s="256" t="s">
        <v>195</v>
      </c>
      <c r="E560" s="40"/>
      <c r="F560" s="260" t="s">
        <v>266</v>
      </c>
      <c r="G560" s="40"/>
      <c r="H560" s="40"/>
      <c r="I560" s="154"/>
      <c r="J560" s="40"/>
      <c r="K560" s="40"/>
      <c r="L560" s="44"/>
      <c r="M560" s="258"/>
      <c r="N560" s="259"/>
      <c r="O560" s="91"/>
      <c r="P560" s="91"/>
      <c r="Q560" s="91"/>
      <c r="R560" s="91"/>
      <c r="S560" s="91"/>
      <c r="T560" s="92"/>
      <c r="U560" s="38"/>
      <c r="V560" s="38"/>
      <c r="W560" s="38"/>
      <c r="X560" s="38"/>
      <c r="Y560" s="38"/>
      <c r="Z560" s="38"/>
      <c r="AA560" s="38"/>
      <c r="AB560" s="38"/>
      <c r="AC560" s="38"/>
      <c r="AD560" s="38"/>
      <c r="AE560" s="38"/>
      <c r="AT560" s="17" t="s">
        <v>195</v>
      </c>
      <c r="AU560" s="17" t="s">
        <v>82</v>
      </c>
    </row>
    <row r="561" s="14" customFormat="1">
      <c r="A561" s="14"/>
      <c r="B561" s="271"/>
      <c r="C561" s="272"/>
      <c r="D561" s="256" t="s">
        <v>174</v>
      </c>
      <c r="E561" s="273" t="s">
        <v>1</v>
      </c>
      <c r="F561" s="274" t="s">
        <v>1131</v>
      </c>
      <c r="G561" s="272"/>
      <c r="H561" s="275">
        <v>1311.903</v>
      </c>
      <c r="I561" s="276"/>
      <c r="J561" s="272"/>
      <c r="K561" s="272"/>
      <c r="L561" s="277"/>
      <c r="M561" s="278"/>
      <c r="N561" s="279"/>
      <c r="O561" s="279"/>
      <c r="P561" s="279"/>
      <c r="Q561" s="279"/>
      <c r="R561" s="279"/>
      <c r="S561" s="279"/>
      <c r="T561" s="280"/>
      <c r="U561" s="14"/>
      <c r="V561" s="14"/>
      <c r="W561" s="14"/>
      <c r="X561" s="14"/>
      <c r="Y561" s="14"/>
      <c r="Z561" s="14"/>
      <c r="AA561" s="14"/>
      <c r="AB561" s="14"/>
      <c r="AC561" s="14"/>
      <c r="AD561" s="14"/>
      <c r="AE561" s="14"/>
      <c r="AT561" s="281" t="s">
        <v>174</v>
      </c>
      <c r="AU561" s="281" t="s">
        <v>82</v>
      </c>
      <c r="AV561" s="14" t="s">
        <v>82</v>
      </c>
      <c r="AW561" s="14" t="s">
        <v>30</v>
      </c>
      <c r="AX561" s="14" t="s">
        <v>80</v>
      </c>
      <c r="AY561" s="281" t="s">
        <v>161</v>
      </c>
    </row>
    <row r="562" s="2" customFormat="1" ht="24" customHeight="1">
      <c r="A562" s="38"/>
      <c r="B562" s="39"/>
      <c r="C562" s="243" t="s">
        <v>788</v>
      </c>
      <c r="D562" s="243" t="s">
        <v>163</v>
      </c>
      <c r="E562" s="244" t="s">
        <v>726</v>
      </c>
      <c r="F562" s="245" t="s">
        <v>727</v>
      </c>
      <c r="G562" s="246" t="s">
        <v>282</v>
      </c>
      <c r="H562" s="247">
        <v>48.588999999999999</v>
      </c>
      <c r="I562" s="248"/>
      <c r="J562" s="249">
        <f>ROUND(I562*H562,2)</f>
        <v>0</v>
      </c>
      <c r="K562" s="245" t="s">
        <v>167</v>
      </c>
      <c r="L562" s="44"/>
      <c r="M562" s="250" t="s">
        <v>1</v>
      </c>
      <c r="N562" s="251" t="s">
        <v>38</v>
      </c>
      <c r="O562" s="91"/>
      <c r="P562" s="252">
        <f>O562*H562</f>
        <v>0</v>
      </c>
      <c r="Q562" s="252">
        <v>0</v>
      </c>
      <c r="R562" s="252">
        <f>Q562*H562</f>
        <v>0</v>
      </c>
      <c r="S562" s="252">
        <v>0</v>
      </c>
      <c r="T562" s="253">
        <f>S562*H562</f>
        <v>0</v>
      </c>
      <c r="U562" s="38"/>
      <c r="V562" s="38"/>
      <c r="W562" s="38"/>
      <c r="X562" s="38"/>
      <c r="Y562" s="38"/>
      <c r="Z562" s="38"/>
      <c r="AA562" s="38"/>
      <c r="AB562" s="38"/>
      <c r="AC562" s="38"/>
      <c r="AD562" s="38"/>
      <c r="AE562" s="38"/>
      <c r="AR562" s="254" t="s">
        <v>168</v>
      </c>
      <c r="AT562" s="254" t="s">
        <v>163</v>
      </c>
      <c r="AU562" s="254" t="s">
        <v>82</v>
      </c>
      <c r="AY562" s="17" t="s">
        <v>161</v>
      </c>
      <c r="BE562" s="255">
        <f>IF(N562="základní",J562,0)</f>
        <v>0</v>
      </c>
      <c r="BF562" s="255">
        <f>IF(N562="snížená",J562,0)</f>
        <v>0</v>
      </c>
      <c r="BG562" s="255">
        <f>IF(N562="zákl. přenesená",J562,0)</f>
        <v>0</v>
      </c>
      <c r="BH562" s="255">
        <f>IF(N562="sníž. přenesená",J562,0)</f>
        <v>0</v>
      </c>
      <c r="BI562" s="255">
        <f>IF(N562="nulová",J562,0)</f>
        <v>0</v>
      </c>
      <c r="BJ562" s="17" t="s">
        <v>80</v>
      </c>
      <c r="BK562" s="255">
        <f>ROUND(I562*H562,2)</f>
        <v>0</v>
      </c>
      <c r="BL562" s="17" t="s">
        <v>168</v>
      </c>
      <c r="BM562" s="254" t="s">
        <v>1132</v>
      </c>
    </row>
    <row r="563" s="2" customFormat="1">
      <c r="A563" s="38"/>
      <c r="B563" s="39"/>
      <c r="C563" s="40"/>
      <c r="D563" s="256" t="s">
        <v>170</v>
      </c>
      <c r="E563" s="40"/>
      <c r="F563" s="257" t="s">
        <v>729</v>
      </c>
      <c r="G563" s="40"/>
      <c r="H563" s="40"/>
      <c r="I563" s="154"/>
      <c r="J563" s="40"/>
      <c r="K563" s="40"/>
      <c r="L563" s="44"/>
      <c r="M563" s="258"/>
      <c r="N563" s="259"/>
      <c r="O563" s="91"/>
      <c r="P563" s="91"/>
      <c r="Q563" s="91"/>
      <c r="R563" s="91"/>
      <c r="S563" s="91"/>
      <c r="T563" s="92"/>
      <c r="U563" s="38"/>
      <c r="V563" s="38"/>
      <c r="W563" s="38"/>
      <c r="X563" s="38"/>
      <c r="Y563" s="38"/>
      <c r="Z563" s="38"/>
      <c r="AA563" s="38"/>
      <c r="AB563" s="38"/>
      <c r="AC563" s="38"/>
      <c r="AD563" s="38"/>
      <c r="AE563" s="38"/>
      <c r="AT563" s="17" t="s">
        <v>170</v>
      </c>
      <c r="AU563" s="17" t="s">
        <v>82</v>
      </c>
    </row>
    <row r="564" s="2" customFormat="1" ht="24" customHeight="1">
      <c r="A564" s="38"/>
      <c r="B564" s="39"/>
      <c r="C564" s="243" t="s">
        <v>797</v>
      </c>
      <c r="D564" s="243" t="s">
        <v>163</v>
      </c>
      <c r="E564" s="244" t="s">
        <v>731</v>
      </c>
      <c r="F564" s="245" t="s">
        <v>732</v>
      </c>
      <c r="G564" s="246" t="s">
        <v>282</v>
      </c>
      <c r="H564" s="247">
        <v>38.875999999999998</v>
      </c>
      <c r="I564" s="248"/>
      <c r="J564" s="249">
        <f>ROUND(I564*H564,2)</f>
        <v>0</v>
      </c>
      <c r="K564" s="245" t="s">
        <v>167</v>
      </c>
      <c r="L564" s="44"/>
      <c r="M564" s="250" t="s">
        <v>1</v>
      </c>
      <c r="N564" s="251" t="s">
        <v>38</v>
      </c>
      <c r="O564" s="91"/>
      <c r="P564" s="252">
        <f>O564*H564</f>
        <v>0</v>
      </c>
      <c r="Q564" s="252">
        <v>0</v>
      </c>
      <c r="R564" s="252">
        <f>Q564*H564</f>
        <v>0</v>
      </c>
      <c r="S564" s="252">
        <v>0</v>
      </c>
      <c r="T564" s="253">
        <f>S564*H564</f>
        <v>0</v>
      </c>
      <c r="U564" s="38"/>
      <c r="V564" s="38"/>
      <c r="W564" s="38"/>
      <c r="X564" s="38"/>
      <c r="Y564" s="38"/>
      <c r="Z564" s="38"/>
      <c r="AA564" s="38"/>
      <c r="AB564" s="38"/>
      <c r="AC564" s="38"/>
      <c r="AD564" s="38"/>
      <c r="AE564" s="38"/>
      <c r="AR564" s="254" t="s">
        <v>168</v>
      </c>
      <c r="AT564" s="254" t="s">
        <v>163</v>
      </c>
      <c r="AU564" s="254" t="s">
        <v>82</v>
      </c>
      <c r="AY564" s="17" t="s">
        <v>161</v>
      </c>
      <c r="BE564" s="255">
        <f>IF(N564="základní",J564,0)</f>
        <v>0</v>
      </c>
      <c r="BF564" s="255">
        <f>IF(N564="snížená",J564,0)</f>
        <v>0</v>
      </c>
      <c r="BG564" s="255">
        <f>IF(N564="zákl. přenesená",J564,0)</f>
        <v>0</v>
      </c>
      <c r="BH564" s="255">
        <f>IF(N564="sníž. přenesená",J564,0)</f>
        <v>0</v>
      </c>
      <c r="BI564" s="255">
        <f>IF(N564="nulová",J564,0)</f>
        <v>0</v>
      </c>
      <c r="BJ564" s="17" t="s">
        <v>80</v>
      </c>
      <c r="BK564" s="255">
        <f>ROUND(I564*H564,2)</f>
        <v>0</v>
      </c>
      <c r="BL564" s="17" t="s">
        <v>168</v>
      </c>
      <c r="BM564" s="254" t="s">
        <v>1133</v>
      </c>
    </row>
    <row r="565" s="2" customFormat="1">
      <c r="A565" s="38"/>
      <c r="B565" s="39"/>
      <c r="C565" s="40"/>
      <c r="D565" s="256" t="s">
        <v>170</v>
      </c>
      <c r="E565" s="40"/>
      <c r="F565" s="257" t="s">
        <v>284</v>
      </c>
      <c r="G565" s="40"/>
      <c r="H565" s="40"/>
      <c r="I565" s="154"/>
      <c r="J565" s="40"/>
      <c r="K565" s="40"/>
      <c r="L565" s="44"/>
      <c r="M565" s="258"/>
      <c r="N565" s="259"/>
      <c r="O565" s="91"/>
      <c r="P565" s="91"/>
      <c r="Q565" s="91"/>
      <c r="R565" s="91"/>
      <c r="S565" s="91"/>
      <c r="T565" s="92"/>
      <c r="U565" s="38"/>
      <c r="V565" s="38"/>
      <c r="W565" s="38"/>
      <c r="X565" s="38"/>
      <c r="Y565" s="38"/>
      <c r="Z565" s="38"/>
      <c r="AA565" s="38"/>
      <c r="AB565" s="38"/>
      <c r="AC565" s="38"/>
      <c r="AD565" s="38"/>
      <c r="AE565" s="38"/>
      <c r="AT565" s="17" t="s">
        <v>170</v>
      </c>
      <c r="AU565" s="17" t="s">
        <v>82</v>
      </c>
    </row>
    <row r="566" s="2" customFormat="1">
      <c r="A566" s="38"/>
      <c r="B566" s="39"/>
      <c r="C566" s="40"/>
      <c r="D566" s="256" t="s">
        <v>172</v>
      </c>
      <c r="E566" s="40"/>
      <c r="F566" s="260" t="s">
        <v>734</v>
      </c>
      <c r="G566" s="40"/>
      <c r="H566" s="40"/>
      <c r="I566" s="154"/>
      <c r="J566" s="40"/>
      <c r="K566" s="40"/>
      <c r="L566" s="44"/>
      <c r="M566" s="258"/>
      <c r="N566" s="259"/>
      <c r="O566" s="91"/>
      <c r="P566" s="91"/>
      <c r="Q566" s="91"/>
      <c r="R566" s="91"/>
      <c r="S566" s="91"/>
      <c r="T566" s="92"/>
      <c r="U566" s="38"/>
      <c r="V566" s="38"/>
      <c r="W566" s="38"/>
      <c r="X566" s="38"/>
      <c r="Y566" s="38"/>
      <c r="Z566" s="38"/>
      <c r="AA566" s="38"/>
      <c r="AB566" s="38"/>
      <c r="AC566" s="38"/>
      <c r="AD566" s="38"/>
      <c r="AE566" s="38"/>
      <c r="AT566" s="17" t="s">
        <v>172</v>
      </c>
      <c r="AU566" s="17" t="s">
        <v>82</v>
      </c>
    </row>
    <row r="567" s="13" customFormat="1">
      <c r="A567" s="13"/>
      <c r="B567" s="261"/>
      <c r="C567" s="262"/>
      <c r="D567" s="256" t="s">
        <v>174</v>
      </c>
      <c r="E567" s="263" t="s">
        <v>1</v>
      </c>
      <c r="F567" s="264" t="s">
        <v>1134</v>
      </c>
      <c r="G567" s="262"/>
      <c r="H567" s="263" t="s">
        <v>1</v>
      </c>
      <c r="I567" s="265"/>
      <c r="J567" s="262"/>
      <c r="K567" s="262"/>
      <c r="L567" s="266"/>
      <c r="M567" s="267"/>
      <c r="N567" s="268"/>
      <c r="O567" s="268"/>
      <c r="P567" s="268"/>
      <c r="Q567" s="268"/>
      <c r="R567" s="268"/>
      <c r="S567" s="268"/>
      <c r="T567" s="269"/>
      <c r="U567" s="13"/>
      <c r="V567" s="13"/>
      <c r="W567" s="13"/>
      <c r="X567" s="13"/>
      <c r="Y567" s="13"/>
      <c r="Z567" s="13"/>
      <c r="AA567" s="13"/>
      <c r="AB567" s="13"/>
      <c r="AC567" s="13"/>
      <c r="AD567" s="13"/>
      <c r="AE567" s="13"/>
      <c r="AT567" s="270" t="s">
        <v>174</v>
      </c>
      <c r="AU567" s="270" t="s">
        <v>82</v>
      </c>
      <c r="AV567" s="13" t="s">
        <v>80</v>
      </c>
      <c r="AW567" s="13" t="s">
        <v>30</v>
      </c>
      <c r="AX567" s="13" t="s">
        <v>73</v>
      </c>
      <c r="AY567" s="270" t="s">
        <v>161</v>
      </c>
    </row>
    <row r="568" s="14" customFormat="1">
      <c r="A568" s="14"/>
      <c r="B568" s="271"/>
      <c r="C568" s="272"/>
      <c r="D568" s="256" t="s">
        <v>174</v>
      </c>
      <c r="E568" s="273" t="s">
        <v>1</v>
      </c>
      <c r="F568" s="274" t="s">
        <v>1135</v>
      </c>
      <c r="G568" s="272"/>
      <c r="H568" s="275">
        <v>38.097999999999999</v>
      </c>
      <c r="I568" s="276"/>
      <c r="J568" s="272"/>
      <c r="K568" s="272"/>
      <c r="L568" s="277"/>
      <c r="M568" s="278"/>
      <c r="N568" s="279"/>
      <c r="O568" s="279"/>
      <c r="P568" s="279"/>
      <c r="Q568" s="279"/>
      <c r="R568" s="279"/>
      <c r="S568" s="279"/>
      <c r="T568" s="280"/>
      <c r="U568" s="14"/>
      <c r="V568" s="14"/>
      <c r="W568" s="14"/>
      <c r="X568" s="14"/>
      <c r="Y568" s="14"/>
      <c r="Z568" s="14"/>
      <c r="AA568" s="14"/>
      <c r="AB568" s="14"/>
      <c r="AC568" s="14"/>
      <c r="AD568" s="14"/>
      <c r="AE568" s="14"/>
      <c r="AT568" s="281" t="s">
        <v>174</v>
      </c>
      <c r="AU568" s="281" t="s">
        <v>82</v>
      </c>
      <c r="AV568" s="14" t="s">
        <v>82</v>
      </c>
      <c r="AW568" s="14" t="s">
        <v>30</v>
      </c>
      <c r="AX568" s="14" t="s">
        <v>73</v>
      </c>
      <c r="AY568" s="281" t="s">
        <v>161</v>
      </c>
    </row>
    <row r="569" s="13" customFormat="1">
      <c r="A569" s="13"/>
      <c r="B569" s="261"/>
      <c r="C569" s="262"/>
      <c r="D569" s="256" t="s">
        <v>174</v>
      </c>
      <c r="E569" s="263" t="s">
        <v>1</v>
      </c>
      <c r="F569" s="264" t="s">
        <v>737</v>
      </c>
      <c r="G569" s="262"/>
      <c r="H569" s="263" t="s">
        <v>1</v>
      </c>
      <c r="I569" s="265"/>
      <c r="J569" s="262"/>
      <c r="K569" s="262"/>
      <c r="L569" s="266"/>
      <c r="M569" s="267"/>
      <c r="N569" s="268"/>
      <c r="O569" s="268"/>
      <c r="P569" s="268"/>
      <c r="Q569" s="268"/>
      <c r="R569" s="268"/>
      <c r="S569" s="268"/>
      <c r="T569" s="269"/>
      <c r="U569" s="13"/>
      <c r="V569" s="13"/>
      <c r="W569" s="13"/>
      <c r="X569" s="13"/>
      <c r="Y569" s="13"/>
      <c r="Z569" s="13"/>
      <c r="AA569" s="13"/>
      <c r="AB569" s="13"/>
      <c r="AC569" s="13"/>
      <c r="AD569" s="13"/>
      <c r="AE569" s="13"/>
      <c r="AT569" s="270" t="s">
        <v>174</v>
      </c>
      <c r="AU569" s="270" t="s">
        <v>82</v>
      </c>
      <c r="AV569" s="13" t="s">
        <v>80</v>
      </c>
      <c r="AW569" s="13" t="s">
        <v>30</v>
      </c>
      <c r="AX569" s="13" t="s">
        <v>73</v>
      </c>
      <c r="AY569" s="270" t="s">
        <v>161</v>
      </c>
    </row>
    <row r="570" s="14" customFormat="1">
      <c r="A570" s="14"/>
      <c r="B570" s="271"/>
      <c r="C570" s="272"/>
      <c r="D570" s="256" t="s">
        <v>174</v>
      </c>
      <c r="E570" s="273" t="s">
        <v>1</v>
      </c>
      <c r="F570" s="274" t="s">
        <v>1136</v>
      </c>
      <c r="G570" s="272"/>
      <c r="H570" s="275">
        <v>0.77800000000000002</v>
      </c>
      <c r="I570" s="276"/>
      <c r="J570" s="272"/>
      <c r="K570" s="272"/>
      <c r="L570" s="277"/>
      <c r="M570" s="278"/>
      <c r="N570" s="279"/>
      <c r="O570" s="279"/>
      <c r="P570" s="279"/>
      <c r="Q570" s="279"/>
      <c r="R570" s="279"/>
      <c r="S570" s="279"/>
      <c r="T570" s="280"/>
      <c r="U570" s="14"/>
      <c r="V570" s="14"/>
      <c r="W570" s="14"/>
      <c r="X570" s="14"/>
      <c r="Y570" s="14"/>
      <c r="Z570" s="14"/>
      <c r="AA570" s="14"/>
      <c r="AB570" s="14"/>
      <c r="AC570" s="14"/>
      <c r="AD570" s="14"/>
      <c r="AE570" s="14"/>
      <c r="AT570" s="281" t="s">
        <v>174</v>
      </c>
      <c r="AU570" s="281" t="s">
        <v>82</v>
      </c>
      <c r="AV570" s="14" t="s">
        <v>82</v>
      </c>
      <c r="AW570" s="14" t="s">
        <v>30</v>
      </c>
      <c r="AX570" s="14" t="s">
        <v>73</v>
      </c>
      <c r="AY570" s="281" t="s">
        <v>161</v>
      </c>
    </row>
    <row r="571" s="15" customFormat="1">
      <c r="A571" s="15"/>
      <c r="B571" s="282"/>
      <c r="C571" s="283"/>
      <c r="D571" s="256" t="s">
        <v>174</v>
      </c>
      <c r="E571" s="284" t="s">
        <v>1</v>
      </c>
      <c r="F571" s="285" t="s">
        <v>180</v>
      </c>
      <c r="G571" s="283"/>
      <c r="H571" s="286">
        <v>38.875999999999998</v>
      </c>
      <c r="I571" s="287"/>
      <c r="J571" s="283"/>
      <c r="K571" s="283"/>
      <c r="L571" s="288"/>
      <c r="M571" s="289"/>
      <c r="N571" s="290"/>
      <c r="O571" s="290"/>
      <c r="P571" s="290"/>
      <c r="Q571" s="290"/>
      <c r="R571" s="290"/>
      <c r="S571" s="290"/>
      <c r="T571" s="291"/>
      <c r="U571" s="15"/>
      <c r="V571" s="15"/>
      <c r="W571" s="15"/>
      <c r="X571" s="15"/>
      <c r="Y571" s="15"/>
      <c r="Z571" s="15"/>
      <c r="AA571" s="15"/>
      <c r="AB571" s="15"/>
      <c r="AC571" s="15"/>
      <c r="AD571" s="15"/>
      <c r="AE571" s="15"/>
      <c r="AT571" s="292" t="s">
        <v>174</v>
      </c>
      <c r="AU571" s="292" t="s">
        <v>82</v>
      </c>
      <c r="AV571" s="15" t="s">
        <v>168</v>
      </c>
      <c r="AW571" s="15" t="s">
        <v>30</v>
      </c>
      <c r="AX571" s="15" t="s">
        <v>80</v>
      </c>
      <c r="AY571" s="292" t="s">
        <v>161</v>
      </c>
    </row>
    <row r="572" s="12" customFormat="1" ht="22.8" customHeight="1">
      <c r="A572" s="12"/>
      <c r="B572" s="227"/>
      <c r="C572" s="228"/>
      <c r="D572" s="229" t="s">
        <v>72</v>
      </c>
      <c r="E572" s="241" t="s">
        <v>739</v>
      </c>
      <c r="F572" s="241" t="s">
        <v>740</v>
      </c>
      <c r="G572" s="228"/>
      <c r="H572" s="228"/>
      <c r="I572" s="231"/>
      <c r="J572" s="242">
        <f>BK572</f>
        <v>0</v>
      </c>
      <c r="K572" s="228"/>
      <c r="L572" s="233"/>
      <c r="M572" s="234"/>
      <c r="N572" s="235"/>
      <c r="O572" s="235"/>
      <c r="P572" s="236">
        <f>SUM(P573:P576)</f>
        <v>0</v>
      </c>
      <c r="Q572" s="235"/>
      <c r="R572" s="236">
        <f>SUM(R573:R576)</f>
        <v>0</v>
      </c>
      <c r="S572" s="235"/>
      <c r="T572" s="237">
        <f>SUM(T573:T576)</f>
        <v>0</v>
      </c>
      <c r="U572" s="12"/>
      <c r="V572" s="12"/>
      <c r="W572" s="12"/>
      <c r="X572" s="12"/>
      <c r="Y572" s="12"/>
      <c r="Z572" s="12"/>
      <c r="AA572" s="12"/>
      <c r="AB572" s="12"/>
      <c r="AC572" s="12"/>
      <c r="AD572" s="12"/>
      <c r="AE572" s="12"/>
      <c r="AR572" s="238" t="s">
        <v>80</v>
      </c>
      <c r="AT572" s="239" t="s">
        <v>72</v>
      </c>
      <c r="AU572" s="239" t="s">
        <v>80</v>
      </c>
      <c r="AY572" s="238" t="s">
        <v>161</v>
      </c>
      <c r="BK572" s="240">
        <f>SUM(BK573:BK576)</f>
        <v>0</v>
      </c>
    </row>
    <row r="573" s="2" customFormat="1" ht="24" customHeight="1">
      <c r="A573" s="38"/>
      <c r="B573" s="39"/>
      <c r="C573" s="243" t="s">
        <v>1137</v>
      </c>
      <c r="D573" s="243" t="s">
        <v>163</v>
      </c>
      <c r="E573" s="244" t="s">
        <v>742</v>
      </c>
      <c r="F573" s="245" t="s">
        <v>743</v>
      </c>
      <c r="G573" s="246" t="s">
        <v>282</v>
      </c>
      <c r="H573" s="247">
        <v>400.42200000000003</v>
      </c>
      <c r="I573" s="248"/>
      <c r="J573" s="249">
        <f>ROUND(I573*H573,2)</f>
        <v>0</v>
      </c>
      <c r="K573" s="245" t="s">
        <v>167</v>
      </c>
      <c r="L573" s="44"/>
      <c r="M573" s="250" t="s">
        <v>1</v>
      </c>
      <c r="N573" s="251" t="s">
        <v>38</v>
      </c>
      <c r="O573" s="91"/>
      <c r="P573" s="252">
        <f>O573*H573</f>
        <v>0</v>
      </c>
      <c r="Q573" s="252">
        <v>0</v>
      </c>
      <c r="R573" s="252">
        <f>Q573*H573</f>
        <v>0</v>
      </c>
      <c r="S573" s="252">
        <v>0</v>
      </c>
      <c r="T573" s="253">
        <f>S573*H573</f>
        <v>0</v>
      </c>
      <c r="U573" s="38"/>
      <c r="V573" s="38"/>
      <c r="W573" s="38"/>
      <c r="X573" s="38"/>
      <c r="Y573" s="38"/>
      <c r="Z573" s="38"/>
      <c r="AA573" s="38"/>
      <c r="AB573" s="38"/>
      <c r="AC573" s="38"/>
      <c r="AD573" s="38"/>
      <c r="AE573" s="38"/>
      <c r="AR573" s="254" t="s">
        <v>279</v>
      </c>
      <c r="AT573" s="254" t="s">
        <v>163</v>
      </c>
      <c r="AU573" s="254" t="s">
        <v>82</v>
      </c>
      <c r="AY573" s="17" t="s">
        <v>161</v>
      </c>
      <c r="BE573" s="255">
        <f>IF(N573="základní",J573,0)</f>
        <v>0</v>
      </c>
      <c r="BF573" s="255">
        <f>IF(N573="snížená",J573,0)</f>
        <v>0</v>
      </c>
      <c r="BG573" s="255">
        <f>IF(N573="zákl. přenesená",J573,0)</f>
        <v>0</v>
      </c>
      <c r="BH573" s="255">
        <f>IF(N573="sníž. přenesená",J573,0)</f>
        <v>0</v>
      </c>
      <c r="BI573" s="255">
        <f>IF(N573="nulová",J573,0)</f>
        <v>0</v>
      </c>
      <c r="BJ573" s="17" t="s">
        <v>80</v>
      </c>
      <c r="BK573" s="255">
        <f>ROUND(I573*H573,2)</f>
        <v>0</v>
      </c>
      <c r="BL573" s="17" t="s">
        <v>279</v>
      </c>
      <c r="BM573" s="254" t="s">
        <v>1138</v>
      </c>
    </row>
    <row r="574" s="2" customFormat="1">
      <c r="A574" s="38"/>
      <c r="B574" s="39"/>
      <c r="C574" s="40"/>
      <c r="D574" s="256" t="s">
        <v>170</v>
      </c>
      <c r="E574" s="40"/>
      <c r="F574" s="257" t="s">
        <v>745</v>
      </c>
      <c r="G574" s="40"/>
      <c r="H574" s="40"/>
      <c r="I574" s="154"/>
      <c r="J574" s="40"/>
      <c r="K574" s="40"/>
      <c r="L574" s="44"/>
      <c r="M574" s="258"/>
      <c r="N574" s="259"/>
      <c r="O574" s="91"/>
      <c r="P574" s="91"/>
      <c r="Q574" s="91"/>
      <c r="R574" s="91"/>
      <c r="S574" s="91"/>
      <c r="T574" s="92"/>
      <c r="U574" s="38"/>
      <c r="V574" s="38"/>
      <c r="W574" s="38"/>
      <c r="X574" s="38"/>
      <c r="Y574" s="38"/>
      <c r="Z574" s="38"/>
      <c r="AA574" s="38"/>
      <c r="AB574" s="38"/>
      <c r="AC574" s="38"/>
      <c r="AD574" s="38"/>
      <c r="AE574" s="38"/>
      <c r="AT574" s="17" t="s">
        <v>170</v>
      </c>
      <c r="AU574" s="17" t="s">
        <v>82</v>
      </c>
    </row>
    <row r="575" s="2" customFormat="1">
      <c r="A575" s="38"/>
      <c r="B575" s="39"/>
      <c r="C575" s="40"/>
      <c r="D575" s="256" t="s">
        <v>172</v>
      </c>
      <c r="E575" s="40"/>
      <c r="F575" s="260" t="s">
        <v>746</v>
      </c>
      <c r="G575" s="40"/>
      <c r="H575" s="40"/>
      <c r="I575" s="154"/>
      <c r="J575" s="40"/>
      <c r="K575" s="40"/>
      <c r="L575" s="44"/>
      <c r="M575" s="258"/>
      <c r="N575" s="259"/>
      <c r="O575" s="91"/>
      <c r="P575" s="91"/>
      <c r="Q575" s="91"/>
      <c r="R575" s="91"/>
      <c r="S575" s="91"/>
      <c r="T575" s="92"/>
      <c r="U575" s="38"/>
      <c r="V575" s="38"/>
      <c r="W575" s="38"/>
      <c r="X575" s="38"/>
      <c r="Y575" s="38"/>
      <c r="Z575" s="38"/>
      <c r="AA575" s="38"/>
      <c r="AB575" s="38"/>
      <c r="AC575" s="38"/>
      <c r="AD575" s="38"/>
      <c r="AE575" s="38"/>
      <c r="AT575" s="17" t="s">
        <v>172</v>
      </c>
      <c r="AU575" s="17" t="s">
        <v>82</v>
      </c>
    </row>
    <row r="576" s="2" customFormat="1">
      <c r="A576" s="38"/>
      <c r="B576" s="39"/>
      <c r="C576" s="40"/>
      <c r="D576" s="256" t="s">
        <v>195</v>
      </c>
      <c r="E576" s="40"/>
      <c r="F576" s="260" t="s">
        <v>1139</v>
      </c>
      <c r="G576" s="40"/>
      <c r="H576" s="40"/>
      <c r="I576" s="154"/>
      <c r="J576" s="40"/>
      <c r="K576" s="40"/>
      <c r="L576" s="44"/>
      <c r="M576" s="258"/>
      <c r="N576" s="259"/>
      <c r="O576" s="91"/>
      <c r="P576" s="91"/>
      <c r="Q576" s="91"/>
      <c r="R576" s="91"/>
      <c r="S576" s="91"/>
      <c r="T576" s="92"/>
      <c r="U576" s="38"/>
      <c r="V576" s="38"/>
      <c r="W576" s="38"/>
      <c r="X576" s="38"/>
      <c r="Y576" s="38"/>
      <c r="Z576" s="38"/>
      <c r="AA576" s="38"/>
      <c r="AB576" s="38"/>
      <c r="AC576" s="38"/>
      <c r="AD576" s="38"/>
      <c r="AE576" s="38"/>
      <c r="AT576" s="17" t="s">
        <v>195</v>
      </c>
      <c r="AU576" s="17" t="s">
        <v>82</v>
      </c>
    </row>
    <row r="577" s="12" customFormat="1" ht="25.92" customHeight="1">
      <c r="A577" s="12"/>
      <c r="B577" s="227"/>
      <c r="C577" s="228"/>
      <c r="D577" s="229" t="s">
        <v>72</v>
      </c>
      <c r="E577" s="230" t="s">
        <v>748</v>
      </c>
      <c r="F577" s="230" t="s">
        <v>749</v>
      </c>
      <c r="G577" s="228"/>
      <c r="H577" s="228"/>
      <c r="I577" s="231"/>
      <c r="J577" s="232">
        <f>BK577</f>
        <v>0</v>
      </c>
      <c r="K577" s="228"/>
      <c r="L577" s="233"/>
      <c r="M577" s="234"/>
      <c r="N577" s="235"/>
      <c r="O577" s="235"/>
      <c r="P577" s="236">
        <f>P578+P628</f>
        <v>0</v>
      </c>
      <c r="Q577" s="235"/>
      <c r="R577" s="236">
        <f>R578+R628</f>
        <v>0.14534750072</v>
      </c>
      <c r="S577" s="235"/>
      <c r="T577" s="237">
        <f>T578+T628</f>
        <v>0</v>
      </c>
      <c r="U577" s="12"/>
      <c r="V577" s="12"/>
      <c r="W577" s="12"/>
      <c r="X577" s="12"/>
      <c r="Y577" s="12"/>
      <c r="Z577" s="12"/>
      <c r="AA577" s="12"/>
      <c r="AB577" s="12"/>
      <c r="AC577" s="12"/>
      <c r="AD577" s="12"/>
      <c r="AE577" s="12"/>
      <c r="AR577" s="238" t="s">
        <v>82</v>
      </c>
      <c r="AT577" s="239" t="s">
        <v>72</v>
      </c>
      <c r="AU577" s="239" t="s">
        <v>73</v>
      </c>
      <c r="AY577" s="238" t="s">
        <v>161</v>
      </c>
      <c r="BK577" s="240">
        <f>BK578+BK628</f>
        <v>0</v>
      </c>
    </row>
    <row r="578" s="12" customFormat="1" ht="22.8" customHeight="1">
      <c r="A578" s="12"/>
      <c r="B578" s="227"/>
      <c r="C578" s="228"/>
      <c r="D578" s="229" t="s">
        <v>72</v>
      </c>
      <c r="E578" s="241" t="s">
        <v>750</v>
      </c>
      <c r="F578" s="241" t="s">
        <v>751</v>
      </c>
      <c r="G578" s="228"/>
      <c r="H578" s="228"/>
      <c r="I578" s="231"/>
      <c r="J578" s="242">
        <f>BK578</f>
        <v>0</v>
      </c>
      <c r="K578" s="228"/>
      <c r="L578" s="233"/>
      <c r="M578" s="234"/>
      <c r="N578" s="235"/>
      <c r="O578" s="235"/>
      <c r="P578" s="236">
        <f>SUM(P579:P627)</f>
        <v>0</v>
      </c>
      <c r="Q578" s="235"/>
      <c r="R578" s="236">
        <f>SUM(R579:R627)</f>
        <v>0.11561507071999999</v>
      </c>
      <c r="S578" s="235"/>
      <c r="T578" s="237">
        <f>SUM(T579:T627)</f>
        <v>0</v>
      </c>
      <c r="U578" s="12"/>
      <c r="V578" s="12"/>
      <c r="W578" s="12"/>
      <c r="X578" s="12"/>
      <c r="Y578" s="12"/>
      <c r="Z578" s="12"/>
      <c r="AA578" s="12"/>
      <c r="AB578" s="12"/>
      <c r="AC578" s="12"/>
      <c r="AD578" s="12"/>
      <c r="AE578" s="12"/>
      <c r="AR578" s="238" t="s">
        <v>82</v>
      </c>
      <c r="AT578" s="239" t="s">
        <v>72</v>
      </c>
      <c r="AU578" s="239" t="s">
        <v>80</v>
      </c>
      <c r="AY578" s="238" t="s">
        <v>161</v>
      </c>
      <c r="BK578" s="240">
        <f>SUM(BK579:BK627)</f>
        <v>0</v>
      </c>
    </row>
    <row r="579" s="2" customFormat="1" ht="24" customHeight="1">
      <c r="A579" s="38"/>
      <c r="B579" s="39"/>
      <c r="C579" s="243" t="s">
        <v>1140</v>
      </c>
      <c r="D579" s="243" t="s">
        <v>163</v>
      </c>
      <c r="E579" s="244" t="s">
        <v>753</v>
      </c>
      <c r="F579" s="245" t="s">
        <v>754</v>
      </c>
      <c r="G579" s="246" t="s">
        <v>166</v>
      </c>
      <c r="H579" s="247">
        <v>61.438000000000002</v>
      </c>
      <c r="I579" s="248"/>
      <c r="J579" s="249">
        <f>ROUND(I579*H579,2)</f>
        <v>0</v>
      </c>
      <c r="K579" s="245" t="s">
        <v>167</v>
      </c>
      <c r="L579" s="44"/>
      <c r="M579" s="250" t="s">
        <v>1</v>
      </c>
      <c r="N579" s="251" t="s">
        <v>38</v>
      </c>
      <c r="O579" s="91"/>
      <c r="P579" s="252">
        <f>O579*H579</f>
        <v>0</v>
      </c>
      <c r="Q579" s="252">
        <v>0</v>
      </c>
      <c r="R579" s="252">
        <f>Q579*H579</f>
        <v>0</v>
      </c>
      <c r="S579" s="252">
        <v>0</v>
      </c>
      <c r="T579" s="253">
        <f>S579*H579</f>
        <v>0</v>
      </c>
      <c r="U579" s="38"/>
      <c r="V579" s="38"/>
      <c r="W579" s="38"/>
      <c r="X579" s="38"/>
      <c r="Y579" s="38"/>
      <c r="Z579" s="38"/>
      <c r="AA579" s="38"/>
      <c r="AB579" s="38"/>
      <c r="AC579" s="38"/>
      <c r="AD579" s="38"/>
      <c r="AE579" s="38"/>
      <c r="AR579" s="254" t="s">
        <v>279</v>
      </c>
      <c r="AT579" s="254" t="s">
        <v>163</v>
      </c>
      <c r="AU579" s="254" t="s">
        <v>82</v>
      </c>
      <c r="AY579" s="17" t="s">
        <v>161</v>
      </c>
      <c r="BE579" s="255">
        <f>IF(N579="základní",J579,0)</f>
        <v>0</v>
      </c>
      <c r="BF579" s="255">
        <f>IF(N579="snížená",J579,0)</f>
        <v>0</v>
      </c>
      <c r="BG579" s="255">
        <f>IF(N579="zákl. přenesená",J579,0)</f>
        <v>0</v>
      </c>
      <c r="BH579" s="255">
        <f>IF(N579="sníž. přenesená",J579,0)</f>
        <v>0</v>
      </c>
      <c r="BI579" s="255">
        <f>IF(N579="nulová",J579,0)</f>
        <v>0</v>
      </c>
      <c r="BJ579" s="17" t="s">
        <v>80</v>
      </c>
      <c r="BK579" s="255">
        <f>ROUND(I579*H579,2)</f>
        <v>0</v>
      </c>
      <c r="BL579" s="17" t="s">
        <v>279</v>
      </c>
      <c r="BM579" s="254" t="s">
        <v>1141</v>
      </c>
    </row>
    <row r="580" s="2" customFormat="1">
      <c r="A580" s="38"/>
      <c r="B580" s="39"/>
      <c r="C580" s="40"/>
      <c r="D580" s="256" t="s">
        <v>170</v>
      </c>
      <c r="E580" s="40"/>
      <c r="F580" s="257" t="s">
        <v>756</v>
      </c>
      <c r="G580" s="40"/>
      <c r="H580" s="40"/>
      <c r="I580" s="154"/>
      <c r="J580" s="40"/>
      <c r="K580" s="40"/>
      <c r="L580" s="44"/>
      <c r="M580" s="258"/>
      <c r="N580" s="259"/>
      <c r="O580" s="91"/>
      <c r="P580" s="91"/>
      <c r="Q580" s="91"/>
      <c r="R580" s="91"/>
      <c r="S580" s="91"/>
      <c r="T580" s="92"/>
      <c r="U580" s="38"/>
      <c r="V580" s="38"/>
      <c r="W580" s="38"/>
      <c r="X580" s="38"/>
      <c r="Y580" s="38"/>
      <c r="Z580" s="38"/>
      <c r="AA580" s="38"/>
      <c r="AB580" s="38"/>
      <c r="AC580" s="38"/>
      <c r="AD580" s="38"/>
      <c r="AE580" s="38"/>
      <c r="AT580" s="17" t="s">
        <v>170</v>
      </c>
      <c r="AU580" s="17" t="s">
        <v>82</v>
      </c>
    </row>
    <row r="581" s="2" customFormat="1">
      <c r="A581" s="38"/>
      <c r="B581" s="39"/>
      <c r="C581" s="40"/>
      <c r="D581" s="256" t="s">
        <v>172</v>
      </c>
      <c r="E581" s="40"/>
      <c r="F581" s="260" t="s">
        <v>757</v>
      </c>
      <c r="G581" s="40"/>
      <c r="H581" s="40"/>
      <c r="I581" s="154"/>
      <c r="J581" s="40"/>
      <c r="K581" s="40"/>
      <c r="L581" s="44"/>
      <c r="M581" s="258"/>
      <c r="N581" s="259"/>
      <c r="O581" s="91"/>
      <c r="P581" s="91"/>
      <c r="Q581" s="91"/>
      <c r="R581" s="91"/>
      <c r="S581" s="91"/>
      <c r="T581" s="92"/>
      <c r="U581" s="38"/>
      <c r="V581" s="38"/>
      <c r="W581" s="38"/>
      <c r="X581" s="38"/>
      <c r="Y581" s="38"/>
      <c r="Z581" s="38"/>
      <c r="AA581" s="38"/>
      <c r="AB581" s="38"/>
      <c r="AC581" s="38"/>
      <c r="AD581" s="38"/>
      <c r="AE581" s="38"/>
      <c r="AT581" s="17" t="s">
        <v>172</v>
      </c>
      <c r="AU581" s="17" t="s">
        <v>82</v>
      </c>
    </row>
    <row r="582" s="2" customFormat="1">
      <c r="A582" s="38"/>
      <c r="B582" s="39"/>
      <c r="C582" s="40"/>
      <c r="D582" s="256" t="s">
        <v>195</v>
      </c>
      <c r="E582" s="40"/>
      <c r="F582" s="260" t="s">
        <v>758</v>
      </c>
      <c r="G582" s="40"/>
      <c r="H582" s="40"/>
      <c r="I582" s="154"/>
      <c r="J582" s="40"/>
      <c r="K582" s="40"/>
      <c r="L582" s="44"/>
      <c r="M582" s="258"/>
      <c r="N582" s="259"/>
      <c r="O582" s="91"/>
      <c r="P582" s="91"/>
      <c r="Q582" s="91"/>
      <c r="R582" s="91"/>
      <c r="S582" s="91"/>
      <c r="T582" s="92"/>
      <c r="U582" s="38"/>
      <c r="V582" s="38"/>
      <c r="W582" s="38"/>
      <c r="X582" s="38"/>
      <c r="Y582" s="38"/>
      <c r="Z582" s="38"/>
      <c r="AA582" s="38"/>
      <c r="AB582" s="38"/>
      <c r="AC582" s="38"/>
      <c r="AD582" s="38"/>
      <c r="AE582" s="38"/>
      <c r="AT582" s="17" t="s">
        <v>195</v>
      </c>
      <c r="AU582" s="17" t="s">
        <v>82</v>
      </c>
    </row>
    <row r="583" s="13" customFormat="1">
      <c r="A583" s="13"/>
      <c r="B583" s="261"/>
      <c r="C583" s="262"/>
      <c r="D583" s="256" t="s">
        <v>174</v>
      </c>
      <c r="E583" s="263" t="s">
        <v>1</v>
      </c>
      <c r="F583" s="264" t="s">
        <v>1142</v>
      </c>
      <c r="G583" s="262"/>
      <c r="H583" s="263" t="s">
        <v>1</v>
      </c>
      <c r="I583" s="265"/>
      <c r="J583" s="262"/>
      <c r="K583" s="262"/>
      <c r="L583" s="266"/>
      <c r="M583" s="267"/>
      <c r="N583" s="268"/>
      <c r="O583" s="268"/>
      <c r="P583" s="268"/>
      <c r="Q583" s="268"/>
      <c r="R583" s="268"/>
      <c r="S583" s="268"/>
      <c r="T583" s="269"/>
      <c r="U583" s="13"/>
      <c r="V583" s="13"/>
      <c r="W583" s="13"/>
      <c r="X583" s="13"/>
      <c r="Y583" s="13"/>
      <c r="Z583" s="13"/>
      <c r="AA583" s="13"/>
      <c r="AB583" s="13"/>
      <c r="AC583" s="13"/>
      <c r="AD583" s="13"/>
      <c r="AE583" s="13"/>
      <c r="AT583" s="270" t="s">
        <v>174</v>
      </c>
      <c r="AU583" s="270" t="s">
        <v>82</v>
      </c>
      <c r="AV583" s="13" t="s">
        <v>80</v>
      </c>
      <c r="AW583" s="13" t="s">
        <v>30</v>
      </c>
      <c r="AX583" s="13" t="s">
        <v>73</v>
      </c>
      <c r="AY583" s="270" t="s">
        <v>161</v>
      </c>
    </row>
    <row r="584" s="14" customFormat="1">
      <c r="A584" s="14"/>
      <c r="B584" s="271"/>
      <c r="C584" s="272"/>
      <c r="D584" s="256" t="s">
        <v>174</v>
      </c>
      <c r="E584" s="273" t="s">
        <v>1</v>
      </c>
      <c r="F584" s="274" t="s">
        <v>1143</v>
      </c>
      <c r="G584" s="272"/>
      <c r="H584" s="275">
        <v>11.255000000000001</v>
      </c>
      <c r="I584" s="276"/>
      <c r="J584" s="272"/>
      <c r="K584" s="272"/>
      <c r="L584" s="277"/>
      <c r="M584" s="278"/>
      <c r="N584" s="279"/>
      <c r="O584" s="279"/>
      <c r="P584" s="279"/>
      <c r="Q584" s="279"/>
      <c r="R584" s="279"/>
      <c r="S584" s="279"/>
      <c r="T584" s="280"/>
      <c r="U584" s="14"/>
      <c r="V584" s="14"/>
      <c r="W584" s="14"/>
      <c r="X584" s="14"/>
      <c r="Y584" s="14"/>
      <c r="Z584" s="14"/>
      <c r="AA584" s="14"/>
      <c r="AB584" s="14"/>
      <c r="AC584" s="14"/>
      <c r="AD584" s="14"/>
      <c r="AE584" s="14"/>
      <c r="AT584" s="281" t="s">
        <v>174</v>
      </c>
      <c r="AU584" s="281" t="s">
        <v>82</v>
      </c>
      <c r="AV584" s="14" t="s">
        <v>82</v>
      </c>
      <c r="AW584" s="14" t="s">
        <v>30</v>
      </c>
      <c r="AX584" s="14" t="s">
        <v>73</v>
      </c>
      <c r="AY584" s="281" t="s">
        <v>161</v>
      </c>
    </row>
    <row r="585" s="14" customFormat="1">
      <c r="A585" s="14"/>
      <c r="B585" s="271"/>
      <c r="C585" s="272"/>
      <c r="D585" s="256" t="s">
        <v>174</v>
      </c>
      <c r="E585" s="273" t="s">
        <v>1</v>
      </c>
      <c r="F585" s="274" t="s">
        <v>1144</v>
      </c>
      <c r="G585" s="272"/>
      <c r="H585" s="275">
        <v>6.7350000000000003</v>
      </c>
      <c r="I585" s="276"/>
      <c r="J585" s="272"/>
      <c r="K585" s="272"/>
      <c r="L585" s="277"/>
      <c r="M585" s="278"/>
      <c r="N585" s="279"/>
      <c r="O585" s="279"/>
      <c r="P585" s="279"/>
      <c r="Q585" s="279"/>
      <c r="R585" s="279"/>
      <c r="S585" s="279"/>
      <c r="T585" s="280"/>
      <c r="U585" s="14"/>
      <c r="V585" s="14"/>
      <c r="W585" s="14"/>
      <c r="X585" s="14"/>
      <c r="Y585" s="14"/>
      <c r="Z585" s="14"/>
      <c r="AA585" s="14"/>
      <c r="AB585" s="14"/>
      <c r="AC585" s="14"/>
      <c r="AD585" s="14"/>
      <c r="AE585" s="14"/>
      <c r="AT585" s="281" t="s">
        <v>174</v>
      </c>
      <c r="AU585" s="281" t="s">
        <v>82</v>
      </c>
      <c r="AV585" s="14" t="s">
        <v>82</v>
      </c>
      <c r="AW585" s="14" t="s">
        <v>30</v>
      </c>
      <c r="AX585" s="14" t="s">
        <v>73</v>
      </c>
      <c r="AY585" s="281" t="s">
        <v>161</v>
      </c>
    </row>
    <row r="586" s="13" customFormat="1">
      <c r="A586" s="13"/>
      <c r="B586" s="261"/>
      <c r="C586" s="262"/>
      <c r="D586" s="256" t="s">
        <v>174</v>
      </c>
      <c r="E586" s="263" t="s">
        <v>1</v>
      </c>
      <c r="F586" s="264" t="s">
        <v>761</v>
      </c>
      <c r="G586" s="262"/>
      <c r="H586" s="263" t="s">
        <v>1</v>
      </c>
      <c r="I586" s="265"/>
      <c r="J586" s="262"/>
      <c r="K586" s="262"/>
      <c r="L586" s="266"/>
      <c r="M586" s="267"/>
      <c r="N586" s="268"/>
      <c r="O586" s="268"/>
      <c r="P586" s="268"/>
      <c r="Q586" s="268"/>
      <c r="R586" s="268"/>
      <c r="S586" s="268"/>
      <c r="T586" s="269"/>
      <c r="U586" s="13"/>
      <c r="V586" s="13"/>
      <c r="W586" s="13"/>
      <c r="X586" s="13"/>
      <c r="Y586" s="13"/>
      <c r="Z586" s="13"/>
      <c r="AA586" s="13"/>
      <c r="AB586" s="13"/>
      <c r="AC586" s="13"/>
      <c r="AD586" s="13"/>
      <c r="AE586" s="13"/>
      <c r="AT586" s="270" t="s">
        <v>174</v>
      </c>
      <c r="AU586" s="270" t="s">
        <v>82</v>
      </c>
      <c r="AV586" s="13" t="s">
        <v>80</v>
      </c>
      <c r="AW586" s="13" t="s">
        <v>30</v>
      </c>
      <c r="AX586" s="13" t="s">
        <v>73</v>
      </c>
      <c r="AY586" s="270" t="s">
        <v>161</v>
      </c>
    </row>
    <row r="587" s="14" customFormat="1">
      <c r="A587" s="14"/>
      <c r="B587" s="271"/>
      <c r="C587" s="272"/>
      <c r="D587" s="256" t="s">
        <v>174</v>
      </c>
      <c r="E587" s="273" t="s">
        <v>1</v>
      </c>
      <c r="F587" s="274" t="s">
        <v>762</v>
      </c>
      <c r="G587" s="272"/>
      <c r="H587" s="275">
        <v>43.448</v>
      </c>
      <c r="I587" s="276"/>
      <c r="J587" s="272"/>
      <c r="K587" s="272"/>
      <c r="L587" s="277"/>
      <c r="M587" s="278"/>
      <c r="N587" s="279"/>
      <c r="O587" s="279"/>
      <c r="P587" s="279"/>
      <c r="Q587" s="279"/>
      <c r="R587" s="279"/>
      <c r="S587" s="279"/>
      <c r="T587" s="280"/>
      <c r="U587" s="14"/>
      <c r="V587" s="14"/>
      <c r="W587" s="14"/>
      <c r="X587" s="14"/>
      <c r="Y587" s="14"/>
      <c r="Z587" s="14"/>
      <c r="AA587" s="14"/>
      <c r="AB587" s="14"/>
      <c r="AC587" s="14"/>
      <c r="AD587" s="14"/>
      <c r="AE587" s="14"/>
      <c r="AT587" s="281" t="s">
        <v>174</v>
      </c>
      <c r="AU587" s="281" t="s">
        <v>82</v>
      </c>
      <c r="AV587" s="14" t="s">
        <v>82</v>
      </c>
      <c r="AW587" s="14" t="s">
        <v>30</v>
      </c>
      <c r="AX587" s="14" t="s">
        <v>73</v>
      </c>
      <c r="AY587" s="281" t="s">
        <v>161</v>
      </c>
    </row>
    <row r="588" s="15" customFormat="1">
      <c r="A588" s="15"/>
      <c r="B588" s="282"/>
      <c r="C588" s="283"/>
      <c r="D588" s="256" t="s">
        <v>174</v>
      </c>
      <c r="E588" s="284" t="s">
        <v>1</v>
      </c>
      <c r="F588" s="285" t="s">
        <v>180</v>
      </c>
      <c r="G588" s="283"/>
      <c r="H588" s="286">
        <v>61.438000000000002</v>
      </c>
      <c r="I588" s="287"/>
      <c r="J588" s="283"/>
      <c r="K588" s="283"/>
      <c r="L588" s="288"/>
      <c r="M588" s="289"/>
      <c r="N588" s="290"/>
      <c r="O588" s="290"/>
      <c r="P588" s="290"/>
      <c r="Q588" s="290"/>
      <c r="R588" s="290"/>
      <c r="S588" s="290"/>
      <c r="T588" s="291"/>
      <c r="U588" s="15"/>
      <c r="V588" s="15"/>
      <c r="W588" s="15"/>
      <c r="X588" s="15"/>
      <c r="Y588" s="15"/>
      <c r="Z588" s="15"/>
      <c r="AA588" s="15"/>
      <c r="AB588" s="15"/>
      <c r="AC588" s="15"/>
      <c r="AD588" s="15"/>
      <c r="AE588" s="15"/>
      <c r="AT588" s="292" t="s">
        <v>174</v>
      </c>
      <c r="AU588" s="292" t="s">
        <v>82</v>
      </c>
      <c r="AV588" s="15" t="s">
        <v>168</v>
      </c>
      <c r="AW588" s="15" t="s">
        <v>30</v>
      </c>
      <c r="AX588" s="15" t="s">
        <v>80</v>
      </c>
      <c r="AY588" s="292" t="s">
        <v>161</v>
      </c>
    </row>
    <row r="589" s="2" customFormat="1" ht="16.5" customHeight="1">
      <c r="A589" s="38"/>
      <c r="B589" s="39"/>
      <c r="C589" s="293" t="s">
        <v>1145</v>
      </c>
      <c r="D589" s="293" t="s">
        <v>296</v>
      </c>
      <c r="E589" s="294" t="s">
        <v>764</v>
      </c>
      <c r="F589" s="295" t="s">
        <v>765</v>
      </c>
      <c r="G589" s="296" t="s">
        <v>282</v>
      </c>
      <c r="H589" s="297">
        <v>0.027</v>
      </c>
      <c r="I589" s="298"/>
      <c r="J589" s="299">
        <f>ROUND(I589*H589,2)</f>
        <v>0</v>
      </c>
      <c r="K589" s="295" t="s">
        <v>167</v>
      </c>
      <c r="L589" s="300"/>
      <c r="M589" s="301" t="s">
        <v>1</v>
      </c>
      <c r="N589" s="302" t="s">
        <v>38</v>
      </c>
      <c r="O589" s="91"/>
      <c r="P589" s="252">
        <f>O589*H589</f>
        <v>0</v>
      </c>
      <c r="Q589" s="252">
        <v>1</v>
      </c>
      <c r="R589" s="252">
        <f>Q589*H589</f>
        <v>0.027</v>
      </c>
      <c r="S589" s="252">
        <v>0</v>
      </c>
      <c r="T589" s="253">
        <f>S589*H589</f>
        <v>0</v>
      </c>
      <c r="U589" s="38"/>
      <c r="V589" s="38"/>
      <c r="W589" s="38"/>
      <c r="X589" s="38"/>
      <c r="Y589" s="38"/>
      <c r="Z589" s="38"/>
      <c r="AA589" s="38"/>
      <c r="AB589" s="38"/>
      <c r="AC589" s="38"/>
      <c r="AD589" s="38"/>
      <c r="AE589" s="38"/>
      <c r="AR589" s="254" t="s">
        <v>395</v>
      </c>
      <c r="AT589" s="254" t="s">
        <v>296</v>
      </c>
      <c r="AU589" s="254" t="s">
        <v>82</v>
      </c>
      <c r="AY589" s="17" t="s">
        <v>161</v>
      </c>
      <c r="BE589" s="255">
        <f>IF(N589="základní",J589,0)</f>
        <v>0</v>
      </c>
      <c r="BF589" s="255">
        <f>IF(N589="snížená",J589,0)</f>
        <v>0</v>
      </c>
      <c r="BG589" s="255">
        <f>IF(N589="zákl. přenesená",J589,0)</f>
        <v>0</v>
      </c>
      <c r="BH589" s="255">
        <f>IF(N589="sníž. přenesená",J589,0)</f>
        <v>0</v>
      </c>
      <c r="BI589" s="255">
        <f>IF(N589="nulová",J589,0)</f>
        <v>0</v>
      </c>
      <c r="BJ589" s="17" t="s">
        <v>80</v>
      </c>
      <c r="BK589" s="255">
        <f>ROUND(I589*H589,2)</f>
        <v>0</v>
      </c>
      <c r="BL589" s="17" t="s">
        <v>279</v>
      </c>
      <c r="BM589" s="254" t="s">
        <v>1146</v>
      </c>
    </row>
    <row r="590" s="2" customFormat="1">
      <c r="A590" s="38"/>
      <c r="B590" s="39"/>
      <c r="C590" s="40"/>
      <c r="D590" s="256" t="s">
        <v>170</v>
      </c>
      <c r="E590" s="40"/>
      <c r="F590" s="257" t="s">
        <v>765</v>
      </c>
      <c r="G590" s="40"/>
      <c r="H590" s="40"/>
      <c r="I590" s="154"/>
      <c r="J590" s="40"/>
      <c r="K590" s="40"/>
      <c r="L590" s="44"/>
      <c r="M590" s="258"/>
      <c r="N590" s="259"/>
      <c r="O590" s="91"/>
      <c r="P590" s="91"/>
      <c r="Q590" s="91"/>
      <c r="R590" s="91"/>
      <c r="S590" s="91"/>
      <c r="T590" s="92"/>
      <c r="U590" s="38"/>
      <c r="V590" s="38"/>
      <c r="W590" s="38"/>
      <c r="X590" s="38"/>
      <c r="Y590" s="38"/>
      <c r="Z590" s="38"/>
      <c r="AA590" s="38"/>
      <c r="AB590" s="38"/>
      <c r="AC590" s="38"/>
      <c r="AD590" s="38"/>
      <c r="AE590" s="38"/>
      <c r="AT590" s="17" t="s">
        <v>170</v>
      </c>
      <c r="AU590" s="17" t="s">
        <v>82</v>
      </c>
    </row>
    <row r="591" s="2" customFormat="1">
      <c r="A591" s="38"/>
      <c r="B591" s="39"/>
      <c r="C591" s="40"/>
      <c r="D591" s="256" t="s">
        <v>195</v>
      </c>
      <c r="E591" s="40"/>
      <c r="F591" s="260" t="s">
        <v>767</v>
      </c>
      <c r="G591" s="40"/>
      <c r="H591" s="40"/>
      <c r="I591" s="154"/>
      <c r="J591" s="40"/>
      <c r="K591" s="40"/>
      <c r="L591" s="44"/>
      <c r="M591" s="258"/>
      <c r="N591" s="259"/>
      <c r="O591" s="91"/>
      <c r="P591" s="91"/>
      <c r="Q591" s="91"/>
      <c r="R591" s="91"/>
      <c r="S591" s="91"/>
      <c r="T591" s="92"/>
      <c r="U591" s="38"/>
      <c r="V591" s="38"/>
      <c r="W591" s="38"/>
      <c r="X591" s="38"/>
      <c r="Y591" s="38"/>
      <c r="Z591" s="38"/>
      <c r="AA591" s="38"/>
      <c r="AB591" s="38"/>
      <c r="AC591" s="38"/>
      <c r="AD591" s="38"/>
      <c r="AE591" s="38"/>
      <c r="AT591" s="17" t="s">
        <v>195</v>
      </c>
      <c r="AU591" s="17" t="s">
        <v>82</v>
      </c>
    </row>
    <row r="592" s="14" customFormat="1">
      <c r="A592" s="14"/>
      <c r="B592" s="271"/>
      <c r="C592" s="272"/>
      <c r="D592" s="256" t="s">
        <v>174</v>
      </c>
      <c r="E592" s="273" t="s">
        <v>1</v>
      </c>
      <c r="F592" s="274" t="s">
        <v>768</v>
      </c>
      <c r="G592" s="272"/>
      <c r="H592" s="275">
        <v>0.027</v>
      </c>
      <c r="I592" s="276"/>
      <c r="J592" s="272"/>
      <c r="K592" s="272"/>
      <c r="L592" s="277"/>
      <c r="M592" s="278"/>
      <c r="N592" s="279"/>
      <c r="O592" s="279"/>
      <c r="P592" s="279"/>
      <c r="Q592" s="279"/>
      <c r="R592" s="279"/>
      <c r="S592" s="279"/>
      <c r="T592" s="280"/>
      <c r="U592" s="14"/>
      <c r="V592" s="14"/>
      <c r="W592" s="14"/>
      <c r="X592" s="14"/>
      <c r="Y592" s="14"/>
      <c r="Z592" s="14"/>
      <c r="AA592" s="14"/>
      <c r="AB592" s="14"/>
      <c r="AC592" s="14"/>
      <c r="AD592" s="14"/>
      <c r="AE592" s="14"/>
      <c r="AT592" s="281" t="s">
        <v>174</v>
      </c>
      <c r="AU592" s="281" t="s">
        <v>82</v>
      </c>
      <c r="AV592" s="14" t="s">
        <v>82</v>
      </c>
      <c r="AW592" s="14" t="s">
        <v>30</v>
      </c>
      <c r="AX592" s="14" t="s">
        <v>80</v>
      </c>
      <c r="AY592" s="281" t="s">
        <v>161</v>
      </c>
    </row>
    <row r="593" s="2" customFormat="1" ht="24" customHeight="1">
      <c r="A593" s="38"/>
      <c r="B593" s="39"/>
      <c r="C593" s="243" t="s">
        <v>1147</v>
      </c>
      <c r="D593" s="243" t="s">
        <v>163</v>
      </c>
      <c r="E593" s="244" t="s">
        <v>770</v>
      </c>
      <c r="F593" s="245" t="s">
        <v>771</v>
      </c>
      <c r="G593" s="246" t="s">
        <v>166</v>
      </c>
      <c r="H593" s="247">
        <v>155.05600000000001</v>
      </c>
      <c r="I593" s="248"/>
      <c r="J593" s="249">
        <f>ROUND(I593*H593,2)</f>
        <v>0</v>
      </c>
      <c r="K593" s="245" t="s">
        <v>167</v>
      </c>
      <c r="L593" s="44"/>
      <c r="M593" s="250" t="s">
        <v>1</v>
      </c>
      <c r="N593" s="251" t="s">
        <v>38</v>
      </c>
      <c r="O593" s="91"/>
      <c r="P593" s="252">
        <f>O593*H593</f>
        <v>0</v>
      </c>
      <c r="Q593" s="252">
        <v>0</v>
      </c>
      <c r="R593" s="252">
        <f>Q593*H593</f>
        <v>0</v>
      </c>
      <c r="S593" s="252">
        <v>0</v>
      </c>
      <c r="T593" s="253">
        <f>S593*H593</f>
        <v>0</v>
      </c>
      <c r="U593" s="38"/>
      <c r="V593" s="38"/>
      <c r="W593" s="38"/>
      <c r="X593" s="38"/>
      <c r="Y593" s="38"/>
      <c r="Z593" s="38"/>
      <c r="AA593" s="38"/>
      <c r="AB593" s="38"/>
      <c r="AC593" s="38"/>
      <c r="AD593" s="38"/>
      <c r="AE593" s="38"/>
      <c r="AR593" s="254" t="s">
        <v>279</v>
      </c>
      <c r="AT593" s="254" t="s">
        <v>163</v>
      </c>
      <c r="AU593" s="254" t="s">
        <v>82</v>
      </c>
      <c r="AY593" s="17" t="s">
        <v>161</v>
      </c>
      <c r="BE593" s="255">
        <f>IF(N593="základní",J593,0)</f>
        <v>0</v>
      </c>
      <c r="BF593" s="255">
        <f>IF(N593="snížená",J593,0)</f>
        <v>0</v>
      </c>
      <c r="BG593" s="255">
        <f>IF(N593="zákl. přenesená",J593,0)</f>
        <v>0</v>
      </c>
      <c r="BH593" s="255">
        <f>IF(N593="sníž. přenesená",J593,0)</f>
        <v>0</v>
      </c>
      <c r="BI593" s="255">
        <f>IF(N593="nulová",J593,0)</f>
        <v>0</v>
      </c>
      <c r="BJ593" s="17" t="s">
        <v>80</v>
      </c>
      <c r="BK593" s="255">
        <f>ROUND(I593*H593,2)</f>
        <v>0</v>
      </c>
      <c r="BL593" s="17" t="s">
        <v>279</v>
      </c>
      <c r="BM593" s="254" t="s">
        <v>1148</v>
      </c>
    </row>
    <row r="594" s="2" customFormat="1">
      <c r="A594" s="38"/>
      <c r="B594" s="39"/>
      <c r="C594" s="40"/>
      <c r="D594" s="256" t="s">
        <v>170</v>
      </c>
      <c r="E594" s="40"/>
      <c r="F594" s="257" t="s">
        <v>773</v>
      </c>
      <c r="G594" s="40"/>
      <c r="H594" s="40"/>
      <c r="I594" s="154"/>
      <c r="J594" s="40"/>
      <c r="K594" s="40"/>
      <c r="L594" s="44"/>
      <c r="M594" s="258"/>
      <c r="N594" s="259"/>
      <c r="O594" s="91"/>
      <c r="P594" s="91"/>
      <c r="Q594" s="91"/>
      <c r="R594" s="91"/>
      <c r="S594" s="91"/>
      <c r="T594" s="92"/>
      <c r="U594" s="38"/>
      <c r="V594" s="38"/>
      <c r="W594" s="38"/>
      <c r="X594" s="38"/>
      <c r="Y594" s="38"/>
      <c r="Z594" s="38"/>
      <c r="AA594" s="38"/>
      <c r="AB594" s="38"/>
      <c r="AC594" s="38"/>
      <c r="AD594" s="38"/>
      <c r="AE594" s="38"/>
      <c r="AT594" s="17" t="s">
        <v>170</v>
      </c>
      <c r="AU594" s="17" t="s">
        <v>82</v>
      </c>
    </row>
    <row r="595" s="2" customFormat="1">
      <c r="A595" s="38"/>
      <c r="B595" s="39"/>
      <c r="C595" s="40"/>
      <c r="D595" s="256" t="s">
        <v>172</v>
      </c>
      <c r="E595" s="40"/>
      <c r="F595" s="260" t="s">
        <v>757</v>
      </c>
      <c r="G595" s="40"/>
      <c r="H595" s="40"/>
      <c r="I595" s="154"/>
      <c r="J595" s="40"/>
      <c r="K595" s="40"/>
      <c r="L595" s="44"/>
      <c r="M595" s="258"/>
      <c r="N595" s="259"/>
      <c r="O595" s="91"/>
      <c r="P595" s="91"/>
      <c r="Q595" s="91"/>
      <c r="R595" s="91"/>
      <c r="S595" s="91"/>
      <c r="T595" s="92"/>
      <c r="U595" s="38"/>
      <c r="V595" s="38"/>
      <c r="W595" s="38"/>
      <c r="X595" s="38"/>
      <c r="Y595" s="38"/>
      <c r="Z595" s="38"/>
      <c r="AA595" s="38"/>
      <c r="AB595" s="38"/>
      <c r="AC595" s="38"/>
      <c r="AD595" s="38"/>
      <c r="AE595" s="38"/>
      <c r="AT595" s="17" t="s">
        <v>172</v>
      </c>
      <c r="AU595" s="17" t="s">
        <v>82</v>
      </c>
    </row>
    <row r="596" s="2" customFormat="1">
      <c r="A596" s="38"/>
      <c r="B596" s="39"/>
      <c r="C596" s="40"/>
      <c r="D596" s="256" t="s">
        <v>195</v>
      </c>
      <c r="E596" s="40"/>
      <c r="F596" s="260" t="s">
        <v>774</v>
      </c>
      <c r="G596" s="40"/>
      <c r="H596" s="40"/>
      <c r="I596" s="154"/>
      <c r="J596" s="40"/>
      <c r="K596" s="40"/>
      <c r="L596" s="44"/>
      <c r="M596" s="258"/>
      <c r="N596" s="259"/>
      <c r="O596" s="91"/>
      <c r="P596" s="91"/>
      <c r="Q596" s="91"/>
      <c r="R596" s="91"/>
      <c r="S596" s="91"/>
      <c r="T596" s="92"/>
      <c r="U596" s="38"/>
      <c r="V596" s="38"/>
      <c r="W596" s="38"/>
      <c r="X596" s="38"/>
      <c r="Y596" s="38"/>
      <c r="Z596" s="38"/>
      <c r="AA596" s="38"/>
      <c r="AB596" s="38"/>
      <c r="AC596" s="38"/>
      <c r="AD596" s="38"/>
      <c r="AE596" s="38"/>
      <c r="AT596" s="17" t="s">
        <v>195</v>
      </c>
      <c r="AU596" s="17" t="s">
        <v>82</v>
      </c>
    </row>
    <row r="597" s="14" customFormat="1">
      <c r="A597" s="14"/>
      <c r="B597" s="271"/>
      <c r="C597" s="272"/>
      <c r="D597" s="256" t="s">
        <v>174</v>
      </c>
      <c r="E597" s="273" t="s">
        <v>1</v>
      </c>
      <c r="F597" s="274" t="s">
        <v>775</v>
      </c>
      <c r="G597" s="272"/>
      <c r="H597" s="275">
        <v>155.05600000000001</v>
      </c>
      <c r="I597" s="276"/>
      <c r="J597" s="272"/>
      <c r="K597" s="272"/>
      <c r="L597" s="277"/>
      <c r="M597" s="278"/>
      <c r="N597" s="279"/>
      <c r="O597" s="279"/>
      <c r="P597" s="279"/>
      <c r="Q597" s="279"/>
      <c r="R597" s="279"/>
      <c r="S597" s="279"/>
      <c r="T597" s="280"/>
      <c r="U597" s="14"/>
      <c r="V597" s="14"/>
      <c r="W597" s="14"/>
      <c r="X597" s="14"/>
      <c r="Y597" s="14"/>
      <c r="Z597" s="14"/>
      <c r="AA597" s="14"/>
      <c r="AB597" s="14"/>
      <c r="AC597" s="14"/>
      <c r="AD597" s="14"/>
      <c r="AE597" s="14"/>
      <c r="AT597" s="281" t="s">
        <v>174</v>
      </c>
      <c r="AU597" s="281" t="s">
        <v>82</v>
      </c>
      <c r="AV597" s="14" t="s">
        <v>82</v>
      </c>
      <c r="AW597" s="14" t="s">
        <v>30</v>
      </c>
      <c r="AX597" s="14" t="s">
        <v>73</v>
      </c>
      <c r="AY597" s="281" t="s">
        <v>161</v>
      </c>
    </row>
    <row r="598" s="15" customFormat="1">
      <c r="A598" s="15"/>
      <c r="B598" s="282"/>
      <c r="C598" s="283"/>
      <c r="D598" s="256" t="s">
        <v>174</v>
      </c>
      <c r="E598" s="284" t="s">
        <v>1</v>
      </c>
      <c r="F598" s="285" t="s">
        <v>180</v>
      </c>
      <c r="G598" s="283"/>
      <c r="H598" s="286">
        <v>155.05600000000001</v>
      </c>
      <c r="I598" s="287"/>
      <c r="J598" s="283"/>
      <c r="K598" s="283"/>
      <c r="L598" s="288"/>
      <c r="M598" s="289"/>
      <c r="N598" s="290"/>
      <c r="O598" s="290"/>
      <c r="P598" s="290"/>
      <c r="Q598" s="290"/>
      <c r="R598" s="290"/>
      <c r="S598" s="290"/>
      <c r="T598" s="291"/>
      <c r="U598" s="15"/>
      <c r="V598" s="15"/>
      <c r="W598" s="15"/>
      <c r="X598" s="15"/>
      <c r="Y598" s="15"/>
      <c r="Z598" s="15"/>
      <c r="AA598" s="15"/>
      <c r="AB598" s="15"/>
      <c r="AC598" s="15"/>
      <c r="AD598" s="15"/>
      <c r="AE598" s="15"/>
      <c r="AT598" s="292" t="s">
        <v>174</v>
      </c>
      <c r="AU598" s="292" t="s">
        <v>82</v>
      </c>
      <c r="AV598" s="15" t="s">
        <v>168</v>
      </c>
      <c r="AW598" s="15" t="s">
        <v>30</v>
      </c>
      <c r="AX598" s="15" t="s">
        <v>80</v>
      </c>
      <c r="AY598" s="292" t="s">
        <v>161</v>
      </c>
    </row>
    <row r="599" s="2" customFormat="1" ht="16.5" customHeight="1">
      <c r="A599" s="38"/>
      <c r="B599" s="39"/>
      <c r="C599" s="293" t="s">
        <v>1149</v>
      </c>
      <c r="D599" s="293" t="s">
        <v>296</v>
      </c>
      <c r="E599" s="294" t="s">
        <v>777</v>
      </c>
      <c r="F599" s="295" t="s">
        <v>778</v>
      </c>
      <c r="G599" s="296" t="s">
        <v>282</v>
      </c>
      <c r="H599" s="297">
        <v>0.062</v>
      </c>
      <c r="I599" s="298"/>
      <c r="J599" s="299">
        <f>ROUND(I599*H599,2)</f>
        <v>0</v>
      </c>
      <c r="K599" s="295" t="s">
        <v>167</v>
      </c>
      <c r="L599" s="300"/>
      <c r="M599" s="301" t="s">
        <v>1</v>
      </c>
      <c r="N599" s="302" t="s">
        <v>38</v>
      </c>
      <c r="O599" s="91"/>
      <c r="P599" s="252">
        <f>O599*H599</f>
        <v>0</v>
      </c>
      <c r="Q599" s="252">
        <v>1</v>
      </c>
      <c r="R599" s="252">
        <f>Q599*H599</f>
        <v>0.062</v>
      </c>
      <c r="S599" s="252">
        <v>0</v>
      </c>
      <c r="T599" s="253">
        <f>S599*H599</f>
        <v>0</v>
      </c>
      <c r="U599" s="38"/>
      <c r="V599" s="38"/>
      <c r="W599" s="38"/>
      <c r="X599" s="38"/>
      <c r="Y599" s="38"/>
      <c r="Z599" s="38"/>
      <c r="AA599" s="38"/>
      <c r="AB599" s="38"/>
      <c r="AC599" s="38"/>
      <c r="AD599" s="38"/>
      <c r="AE599" s="38"/>
      <c r="AR599" s="254" t="s">
        <v>395</v>
      </c>
      <c r="AT599" s="254" t="s">
        <v>296</v>
      </c>
      <c r="AU599" s="254" t="s">
        <v>82</v>
      </c>
      <c r="AY599" s="17" t="s">
        <v>161</v>
      </c>
      <c r="BE599" s="255">
        <f>IF(N599="základní",J599,0)</f>
        <v>0</v>
      </c>
      <c r="BF599" s="255">
        <f>IF(N599="snížená",J599,0)</f>
        <v>0</v>
      </c>
      <c r="BG599" s="255">
        <f>IF(N599="zákl. přenesená",J599,0)</f>
        <v>0</v>
      </c>
      <c r="BH599" s="255">
        <f>IF(N599="sníž. přenesená",J599,0)</f>
        <v>0</v>
      </c>
      <c r="BI599" s="255">
        <f>IF(N599="nulová",J599,0)</f>
        <v>0</v>
      </c>
      <c r="BJ599" s="17" t="s">
        <v>80</v>
      </c>
      <c r="BK599" s="255">
        <f>ROUND(I599*H599,2)</f>
        <v>0</v>
      </c>
      <c r="BL599" s="17" t="s">
        <v>279</v>
      </c>
      <c r="BM599" s="254" t="s">
        <v>1150</v>
      </c>
    </row>
    <row r="600" s="2" customFormat="1">
      <c r="A600" s="38"/>
      <c r="B600" s="39"/>
      <c r="C600" s="40"/>
      <c r="D600" s="256" t="s">
        <v>170</v>
      </c>
      <c r="E600" s="40"/>
      <c r="F600" s="257" t="s">
        <v>778</v>
      </c>
      <c r="G600" s="40"/>
      <c r="H600" s="40"/>
      <c r="I600" s="154"/>
      <c r="J600" s="40"/>
      <c r="K600" s="40"/>
      <c r="L600" s="44"/>
      <c r="M600" s="258"/>
      <c r="N600" s="259"/>
      <c r="O600" s="91"/>
      <c r="P600" s="91"/>
      <c r="Q600" s="91"/>
      <c r="R600" s="91"/>
      <c r="S600" s="91"/>
      <c r="T600" s="92"/>
      <c r="U600" s="38"/>
      <c r="V600" s="38"/>
      <c r="W600" s="38"/>
      <c r="X600" s="38"/>
      <c r="Y600" s="38"/>
      <c r="Z600" s="38"/>
      <c r="AA600" s="38"/>
      <c r="AB600" s="38"/>
      <c r="AC600" s="38"/>
      <c r="AD600" s="38"/>
      <c r="AE600" s="38"/>
      <c r="AT600" s="17" t="s">
        <v>170</v>
      </c>
      <c r="AU600" s="17" t="s">
        <v>82</v>
      </c>
    </row>
    <row r="601" s="2" customFormat="1">
      <c r="A601" s="38"/>
      <c r="B601" s="39"/>
      <c r="C601" s="40"/>
      <c r="D601" s="256" t="s">
        <v>195</v>
      </c>
      <c r="E601" s="40"/>
      <c r="F601" s="260" t="s">
        <v>780</v>
      </c>
      <c r="G601" s="40"/>
      <c r="H601" s="40"/>
      <c r="I601" s="154"/>
      <c r="J601" s="40"/>
      <c r="K601" s="40"/>
      <c r="L601" s="44"/>
      <c r="M601" s="258"/>
      <c r="N601" s="259"/>
      <c r="O601" s="91"/>
      <c r="P601" s="91"/>
      <c r="Q601" s="91"/>
      <c r="R601" s="91"/>
      <c r="S601" s="91"/>
      <c r="T601" s="92"/>
      <c r="U601" s="38"/>
      <c r="V601" s="38"/>
      <c r="W601" s="38"/>
      <c r="X601" s="38"/>
      <c r="Y601" s="38"/>
      <c r="Z601" s="38"/>
      <c r="AA601" s="38"/>
      <c r="AB601" s="38"/>
      <c r="AC601" s="38"/>
      <c r="AD601" s="38"/>
      <c r="AE601" s="38"/>
      <c r="AT601" s="17" t="s">
        <v>195</v>
      </c>
      <c r="AU601" s="17" t="s">
        <v>82</v>
      </c>
    </row>
    <row r="602" s="14" customFormat="1">
      <c r="A602" s="14"/>
      <c r="B602" s="271"/>
      <c r="C602" s="272"/>
      <c r="D602" s="256" t="s">
        <v>174</v>
      </c>
      <c r="E602" s="273" t="s">
        <v>1</v>
      </c>
      <c r="F602" s="274" t="s">
        <v>781</v>
      </c>
      <c r="G602" s="272"/>
      <c r="H602" s="275">
        <v>0.062</v>
      </c>
      <c r="I602" s="276"/>
      <c r="J602" s="272"/>
      <c r="K602" s="272"/>
      <c r="L602" s="277"/>
      <c r="M602" s="278"/>
      <c r="N602" s="279"/>
      <c r="O602" s="279"/>
      <c r="P602" s="279"/>
      <c r="Q602" s="279"/>
      <c r="R602" s="279"/>
      <c r="S602" s="279"/>
      <c r="T602" s="280"/>
      <c r="U602" s="14"/>
      <c r="V602" s="14"/>
      <c r="W602" s="14"/>
      <c r="X602" s="14"/>
      <c r="Y602" s="14"/>
      <c r="Z602" s="14"/>
      <c r="AA602" s="14"/>
      <c r="AB602" s="14"/>
      <c r="AC602" s="14"/>
      <c r="AD602" s="14"/>
      <c r="AE602" s="14"/>
      <c r="AT602" s="281" t="s">
        <v>174</v>
      </c>
      <c r="AU602" s="281" t="s">
        <v>82</v>
      </c>
      <c r="AV602" s="14" t="s">
        <v>82</v>
      </c>
      <c r="AW602" s="14" t="s">
        <v>30</v>
      </c>
      <c r="AX602" s="14" t="s">
        <v>80</v>
      </c>
      <c r="AY602" s="281" t="s">
        <v>161</v>
      </c>
    </row>
    <row r="603" s="2" customFormat="1" ht="24" customHeight="1">
      <c r="A603" s="38"/>
      <c r="B603" s="39"/>
      <c r="C603" s="243" t="s">
        <v>1151</v>
      </c>
      <c r="D603" s="243" t="s">
        <v>163</v>
      </c>
      <c r="E603" s="244" t="s">
        <v>1152</v>
      </c>
      <c r="F603" s="245" t="s">
        <v>1153</v>
      </c>
      <c r="G603" s="246" t="s">
        <v>191</v>
      </c>
      <c r="H603" s="247">
        <v>25.199999999999999</v>
      </c>
      <c r="I603" s="248"/>
      <c r="J603" s="249">
        <f>ROUND(I603*H603,2)</f>
        <v>0</v>
      </c>
      <c r="K603" s="245" t="s">
        <v>167</v>
      </c>
      <c r="L603" s="44"/>
      <c r="M603" s="250" t="s">
        <v>1</v>
      </c>
      <c r="N603" s="251" t="s">
        <v>38</v>
      </c>
      <c r="O603" s="91"/>
      <c r="P603" s="252">
        <f>O603*H603</f>
        <v>0</v>
      </c>
      <c r="Q603" s="252">
        <v>5.6153599999999997E-05</v>
      </c>
      <c r="R603" s="252">
        <f>Q603*H603</f>
        <v>0.00141507072</v>
      </c>
      <c r="S603" s="252">
        <v>0</v>
      </c>
      <c r="T603" s="253">
        <f>S603*H603</f>
        <v>0</v>
      </c>
      <c r="U603" s="38"/>
      <c r="V603" s="38"/>
      <c r="W603" s="38"/>
      <c r="X603" s="38"/>
      <c r="Y603" s="38"/>
      <c r="Z603" s="38"/>
      <c r="AA603" s="38"/>
      <c r="AB603" s="38"/>
      <c r="AC603" s="38"/>
      <c r="AD603" s="38"/>
      <c r="AE603" s="38"/>
      <c r="AR603" s="254" t="s">
        <v>279</v>
      </c>
      <c r="AT603" s="254" t="s">
        <v>163</v>
      </c>
      <c r="AU603" s="254" t="s">
        <v>82</v>
      </c>
      <c r="AY603" s="17" t="s">
        <v>161</v>
      </c>
      <c r="BE603" s="255">
        <f>IF(N603="základní",J603,0)</f>
        <v>0</v>
      </c>
      <c r="BF603" s="255">
        <f>IF(N603="snížená",J603,0)</f>
        <v>0</v>
      </c>
      <c r="BG603" s="255">
        <f>IF(N603="zákl. přenesená",J603,0)</f>
        <v>0</v>
      </c>
      <c r="BH603" s="255">
        <f>IF(N603="sníž. přenesená",J603,0)</f>
        <v>0</v>
      </c>
      <c r="BI603" s="255">
        <f>IF(N603="nulová",J603,0)</f>
        <v>0</v>
      </c>
      <c r="BJ603" s="17" t="s">
        <v>80</v>
      </c>
      <c r="BK603" s="255">
        <f>ROUND(I603*H603,2)</f>
        <v>0</v>
      </c>
      <c r="BL603" s="17" t="s">
        <v>279</v>
      </c>
      <c r="BM603" s="254" t="s">
        <v>1154</v>
      </c>
    </row>
    <row r="604" s="2" customFormat="1">
      <c r="A604" s="38"/>
      <c r="B604" s="39"/>
      <c r="C604" s="40"/>
      <c r="D604" s="256" t="s">
        <v>170</v>
      </c>
      <c r="E604" s="40"/>
      <c r="F604" s="257" t="s">
        <v>1155</v>
      </c>
      <c r="G604" s="40"/>
      <c r="H604" s="40"/>
      <c r="I604" s="154"/>
      <c r="J604" s="40"/>
      <c r="K604" s="40"/>
      <c r="L604" s="44"/>
      <c r="M604" s="258"/>
      <c r="N604" s="259"/>
      <c r="O604" s="91"/>
      <c r="P604" s="91"/>
      <c r="Q604" s="91"/>
      <c r="R604" s="91"/>
      <c r="S604" s="91"/>
      <c r="T604" s="92"/>
      <c r="U604" s="38"/>
      <c r="V604" s="38"/>
      <c r="W604" s="38"/>
      <c r="X604" s="38"/>
      <c r="Y604" s="38"/>
      <c r="Z604" s="38"/>
      <c r="AA604" s="38"/>
      <c r="AB604" s="38"/>
      <c r="AC604" s="38"/>
      <c r="AD604" s="38"/>
      <c r="AE604" s="38"/>
      <c r="AT604" s="17" t="s">
        <v>170</v>
      </c>
      <c r="AU604" s="17" t="s">
        <v>82</v>
      </c>
    </row>
    <row r="605" s="14" customFormat="1">
      <c r="A605" s="14"/>
      <c r="B605" s="271"/>
      <c r="C605" s="272"/>
      <c r="D605" s="256" t="s">
        <v>174</v>
      </c>
      <c r="E605" s="273" t="s">
        <v>1</v>
      </c>
      <c r="F605" s="274" t="s">
        <v>1156</v>
      </c>
      <c r="G605" s="272"/>
      <c r="H605" s="275">
        <v>12.6</v>
      </c>
      <c r="I605" s="276"/>
      <c r="J605" s="272"/>
      <c r="K605" s="272"/>
      <c r="L605" s="277"/>
      <c r="M605" s="278"/>
      <c r="N605" s="279"/>
      <c r="O605" s="279"/>
      <c r="P605" s="279"/>
      <c r="Q605" s="279"/>
      <c r="R605" s="279"/>
      <c r="S605" s="279"/>
      <c r="T605" s="280"/>
      <c r="U605" s="14"/>
      <c r="V605" s="14"/>
      <c r="W605" s="14"/>
      <c r="X605" s="14"/>
      <c r="Y605" s="14"/>
      <c r="Z605" s="14"/>
      <c r="AA605" s="14"/>
      <c r="AB605" s="14"/>
      <c r="AC605" s="14"/>
      <c r="AD605" s="14"/>
      <c r="AE605" s="14"/>
      <c r="AT605" s="281" t="s">
        <v>174</v>
      </c>
      <c r="AU605" s="281" t="s">
        <v>82</v>
      </c>
      <c r="AV605" s="14" t="s">
        <v>82</v>
      </c>
      <c r="AW605" s="14" t="s">
        <v>30</v>
      </c>
      <c r="AX605" s="14" t="s">
        <v>73</v>
      </c>
      <c r="AY605" s="281" t="s">
        <v>161</v>
      </c>
    </row>
    <row r="606" s="14" customFormat="1">
      <c r="A606" s="14"/>
      <c r="B606" s="271"/>
      <c r="C606" s="272"/>
      <c r="D606" s="256" t="s">
        <v>174</v>
      </c>
      <c r="E606" s="273" t="s">
        <v>1</v>
      </c>
      <c r="F606" s="274" t="s">
        <v>1157</v>
      </c>
      <c r="G606" s="272"/>
      <c r="H606" s="275">
        <v>12.6</v>
      </c>
      <c r="I606" s="276"/>
      <c r="J606" s="272"/>
      <c r="K606" s="272"/>
      <c r="L606" s="277"/>
      <c r="M606" s="278"/>
      <c r="N606" s="279"/>
      <c r="O606" s="279"/>
      <c r="P606" s="279"/>
      <c r="Q606" s="279"/>
      <c r="R606" s="279"/>
      <c r="S606" s="279"/>
      <c r="T606" s="280"/>
      <c r="U606" s="14"/>
      <c r="V606" s="14"/>
      <c r="W606" s="14"/>
      <c r="X606" s="14"/>
      <c r="Y606" s="14"/>
      <c r="Z606" s="14"/>
      <c r="AA606" s="14"/>
      <c r="AB606" s="14"/>
      <c r="AC606" s="14"/>
      <c r="AD606" s="14"/>
      <c r="AE606" s="14"/>
      <c r="AT606" s="281" t="s">
        <v>174</v>
      </c>
      <c r="AU606" s="281" t="s">
        <v>82</v>
      </c>
      <c r="AV606" s="14" t="s">
        <v>82</v>
      </c>
      <c r="AW606" s="14" t="s">
        <v>30</v>
      </c>
      <c r="AX606" s="14" t="s">
        <v>73</v>
      </c>
      <c r="AY606" s="281" t="s">
        <v>161</v>
      </c>
    </row>
    <row r="607" s="15" customFormat="1">
      <c r="A607" s="15"/>
      <c r="B607" s="282"/>
      <c r="C607" s="283"/>
      <c r="D607" s="256" t="s">
        <v>174</v>
      </c>
      <c r="E607" s="284" t="s">
        <v>1</v>
      </c>
      <c r="F607" s="285" t="s">
        <v>180</v>
      </c>
      <c r="G607" s="283"/>
      <c r="H607" s="286">
        <v>25.199999999999999</v>
      </c>
      <c r="I607" s="287"/>
      <c r="J607" s="283"/>
      <c r="K607" s="283"/>
      <c r="L607" s="288"/>
      <c r="M607" s="289"/>
      <c r="N607" s="290"/>
      <c r="O607" s="290"/>
      <c r="P607" s="290"/>
      <c r="Q607" s="290"/>
      <c r="R607" s="290"/>
      <c r="S607" s="290"/>
      <c r="T607" s="291"/>
      <c r="U607" s="15"/>
      <c r="V607" s="15"/>
      <c r="W607" s="15"/>
      <c r="X607" s="15"/>
      <c r="Y607" s="15"/>
      <c r="Z607" s="15"/>
      <c r="AA607" s="15"/>
      <c r="AB607" s="15"/>
      <c r="AC607" s="15"/>
      <c r="AD607" s="15"/>
      <c r="AE607" s="15"/>
      <c r="AT607" s="292" t="s">
        <v>174</v>
      </c>
      <c r="AU607" s="292" t="s">
        <v>82</v>
      </c>
      <c r="AV607" s="15" t="s">
        <v>168</v>
      </c>
      <c r="AW607" s="15" t="s">
        <v>30</v>
      </c>
      <c r="AX607" s="15" t="s">
        <v>80</v>
      </c>
      <c r="AY607" s="292" t="s">
        <v>161</v>
      </c>
    </row>
    <row r="608" s="2" customFormat="1" ht="24" customHeight="1">
      <c r="A608" s="38"/>
      <c r="B608" s="39"/>
      <c r="C608" s="243" t="s">
        <v>1158</v>
      </c>
      <c r="D608" s="243" t="s">
        <v>163</v>
      </c>
      <c r="E608" s="244" t="s">
        <v>783</v>
      </c>
      <c r="F608" s="245" t="s">
        <v>784</v>
      </c>
      <c r="G608" s="246" t="s">
        <v>191</v>
      </c>
      <c r="H608" s="247">
        <v>25.199999999999999</v>
      </c>
      <c r="I608" s="248"/>
      <c r="J608" s="249">
        <f>ROUND(I608*H608,2)</f>
        <v>0</v>
      </c>
      <c r="K608" s="245" t="s">
        <v>167</v>
      </c>
      <c r="L608" s="44"/>
      <c r="M608" s="250" t="s">
        <v>1</v>
      </c>
      <c r="N608" s="251" t="s">
        <v>38</v>
      </c>
      <c r="O608" s="91"/>
      <c r="P608" s="252">
        <f>O608*H608</f>
        <v>0</v>
      </c>
      <c r="Q608" s="252">
        <v>0.001</v>
      </c>
      <c r="R608" s="252">
        <f>Q608*H608</f>
        <v>0.0252</v>
      </c>
      <c r="S608" s="252">
        <v>0</v>
      </c>
      <c r="T608" s="253">
        <f>S608*H608</f>
        <v>0</v>
      </c>
      <c r="U608" s="38"/>
      <c r="V608" s="38"/>
      <c r="W608" s="38"/>
      <c r="X608" s="38"/>
      <c r="Y608" s="38"/>
      <c r="Z608" s="38"/>
      <c r="AA608" s="38"/>
      <c r="AB608" s="38"/>
      <c r="AC608" s="38"/>
      <c r="AD608" s="38"/>
      <c r="AE608" s="38"/>
      <c r="AR608" s="254" t="s">
        <v>279</v>
      </c>
      <c r="AT608" s="254" t="s">
        <v>163</v>
      </c>
      <c r="AU608" s="254" t="s">
        <v>82</v>
      </c>
      <c r="AY608" s="17" t="s">
        <v>161</v>
      </c>
      <c r="BE608" s="255">
        <f>IF(N608="základní",J608,0)</f>
        <v>0</v>
      </c>
      <c r="BF608" s="255">
        <f>IF(N608="snížená",J608,0)</f>
        <v>0</v>
      </c>
      <c r="BG608" s="255">
        <f>IF(N608="zákl. přenesená",J608,0)</f>
        <v>0</v>
      </c>
      <c r="BH608" s="255">
        <f>IF(N608="sníž. přenesená",J608,0)</f>
        <v>0</v>
      </c>
      <c r="BI608" s="255">
        <f>IF(N608="nulová",J608,0)</f>
        <v>0</v>
      </c>
      <c r="BJ608" s="17" t="s">
        <v>80</v>
      </c>
      <c r="BK608" s="255">
        <f>ROUND(I608*H608,2)</f>
        <v>0</v>
      </c>
      <c r="BL608" s="17" t="s">
        <v>279</v>
      </c>
      <c r="BM608" s="254" t="s">
        <v>1159</v>
      </c>
    </row>
    <row r="609" s="2" customFormat="1">
      <c r="A609" s="38"/>
      <c r="B609" s="39"/>
      <c r="C609" s="40"/>
      <c r="D609" s="256" t="s">
        <v>170</v>
      </c>
      <c r="E609" s="40"/>
      <c r="F609" s="257" t="s">
        <v>786</v>
      </c>
      <c r="G609" s="40"/>
      <c r="H609" s="40"/>
      <c r="I609" s="154"/>
      <c r="J609" s="40"/>
      <c r="K609" s="40"/>
      <c r="L609" s="44"/>
      <c r="M609" s="258"/>
      <c r="N609" s="259"/>
      <c r="O609" s="91"/>
      <c r="P609" s="91"/>
      <c r="Q609" s="91"/>
      <c r="R609" s="91"/>
      <c r="S609" s="91"/>
      <c r="T609" s="92"/>
      <c r="U609" s="38"/>
      <c r="V609" s="38"/>
      <c r="W609" s="38"/>
      <c r="X609" s="38"/>
      <c r="Y609" s="38"/>
      <c r="Z609" s="38"/>
      <c r="AA609" s="38"/>
      <c r="AB609" s="38"/>
      <c r="AC609" s="38"/>
      <c r="AD609" s="38"/>
      <c r="AE609" s="38"/>
      <c r="AT609" s="17" t="s">
        <v>170</v>
      </c>
      <c r="AU609" s="17" t="s">
        <v>82</v>
      </c>
    </row>
    <row r="610" s="14" customFormat="1">
      <c r="A610" s="14"/>
      <c r="B610" s="271"/>
      <c r="C610" s="272"/>
      <c r="D610" s="256" t="s">
        <v>174</v>
      </c>
      <c r="E610" s="273" t="s">
        <v>1</v>
      </c>
      <c r="F610" s="274" t="s">
        <v>952</v>
      </c>
      <c r="G610" s="272"/>
      <c r="H610" s="275">
        <v>12.6</v>
      </c>
      <c r="I610" s="276"/>
      <c r="J610" s="272"/>
      <c r="K610" s="272"/>
      <c r="L610" s="277"/>
      <c r="M610" s="278"/>
      <c r="N610" s="279"/>
      <c r="O610" s="279"/>
      <c r="P610" s="279"/>
      <c r="Q610" s="279"/>
      <c r="R610" s="279"/>
      <c r="S610" s="279"/>
      <c r="T610" s="280"/>
      <c r="U610" s="14"/>
      <c r="V610" s="14"/>
      <c r="W610" s="14"/>
      <c r="X610" s="14"/>
      <c r="Y610" s="14"/>
      <c r="Z610" s="14"/>
      <c r="AA610" s="14"/>
      <c r="AB610" s="14"/>
      <c r="AC610" s="14"/>
      <c r="AD610" s="14"/>
      <c r="AE610" s="14"/>
      <c r="AT610" s="281" t="s">
        <v>174</v>
      </c>
      <c r="AU610" s="281" t="s">
        <v>82</v>
      </c>
      <c r="AV610" s="14" t="s">
        <v>82</v>
      </c>
      <c r="AW610" s="14" t="s">
        <v>30</v>
      </c>
      <c r="AX610" s="14" t="s">
        <v>73</v>
      </c>
      <c r="AY610" s="281" t="s">
        <v>161</v>
      </c>
    </row>
    <row r="611" s="14" customFormat="1">
      <c r="A611" s="14"/>
      <c r="B611" s="271"/>
      <c r="C611" s="272"/>
      <c r="D611" s="256" t="s">
        <v>174</v>
      </c>
      <c r="E611" s="273" t="s">
        <v>1</v>
      </c>
      <c r="F611" s="274" t="s">
        <v>953</v>
      </c>
      <c r="G611" s="272"/>
      <c r="H611" s="275">
        <v>12.6</v>
      </c>
      <c r="I611" s="276"/>
      <c r="J611" s="272"/>
      <c r="K611" s="272"/>
      <c r="L611" s="277"/>
      <c r="M611" s="278"/>
      <c r="N611" s="279"/>
      <c r="O611" s="279"/>
      <c r="P611" s="279"/>
      <c r="Q611" s="279"/>
      <c r="R611" s="279"/>
      <c r="S611" s="279"/>
      <c r="T611" s="280"/>
      <c r="U611" s="14"/>
      <c r="V611" s="14"/>
      <c r="W611" s="14"/>
      <c r="X611" s="14"/>
      <c r="Y611" s="14"/>
      <c r="Z611" s="14"/>
      <c r="AA611" s="14"/>
      <c r="AB611" s="14"/>
      <c r="AC611" s="14"/>
      <c r="AD611" s="14"/>
      <c r="AE611" s="14"/>
      <c r="AT611" s="281" t="s">
        <v>174</v>
      </c>
      <c r="AU611" s="281" t="s">
        <v>82</v>
      </c>
      <c r="AV611" s="14" t="s">
        <v>82</v>
      </c>
      <c r="AW611" s="14" t="s">
        <v>30</v>
      </c>
      <c r="AX611" s="14" t="s">
        <v>73</v>
      </c>
      <c r="AY611" s="281" t="s">
        <v>161</v>
      </c>
    </row>
    <row r="612" s="15" customFormat="1">
      <c r="A612" s="15"/>
      <c r="B612" s="282"/>
      <c r="C612" s="283"/>
      <c r="D612" s="256" t="s">
        <v>174</v>
      </c>
      <c r="E612" s="284" t="s">
        <v>1</v>
      </c>
      <c r="F612" s="285" t="s">
        <v>180</v>
      </c>
      <c r="G612" s="283"/>
      <c r="H612" s="286">
        <v>25.199999999999999</v>
      </c>
      <c r="I612" s="287"/>
      <c r="J612" s="283"/>
      <c r="K612" s="283"/>
      <c r="L612" s="288"/>
      <c r="M612" s="289"/>
      <c r="N612" s="290"/>
      <c r="O612" s="290"/>
      <c r="P612" s="290"/>
      <c r="Q612" s="290"/>
      <c r="R612" s="290"/>
      <c r="S612" s="290"/>
      <c r="T612" s="291"/>
      <c r="U612" s="15"/>
      <c r="V612" s="15"/>
      <c r="W612" s="15"/>
      <c r="X612" s="15"/>
      <c r="Y612" s="15"/>
      <c r="Z612" s="15"/>
      <c r="AA612" s="15"/>
      <c r="AB612" s="15"/>
      <c r="AC612" s="15"/>
      <c r="AD612" s="15"/>
      <c r="AE612" s="15"/>
      <c r="AT612" s="292" t="s">
        <v>174</v>
      </c>
      <c r="AU612" s="292" t="s">
        <v>82</v>
      </c>
      <c r="AV612" s="15" t="s">
        <v>168</v>
      </c>
      <c r="AW612" s="15" t="s">
        <v>30</v>
      </c>
      <c r="AX612" s="15" t="s">
        <v>80</v>
      </c>
      <c r="AY612" s="292" t="s">
        <v>161</v>
      </c>
    </row>
    <row r="613" s="2" customFormat="1" ht="24" customHeight="1">
      <c r="A613" s="38"/>
      <c r="B613" s="39"/>
      <c r="C613" s="243" t="s">
        <v>1160</v>
      </c>
      <c r="D613" s="243" t="s">
        <v>163</v>
      </c>
      <c r="E613" s="244" t="s">
        <v>1161</v>
      </c>
      <c r="F613" s="245" t="s">
        <v>1162</v>
      </c>
      <c r="G613" s="246" t="s">
        <v>166</v>
      </c>
      <c r="H613" s="247">
        <v>95.412999999999997</v>
      </c>
      <c r="I613" s="248"/>
      <c r="J613" s="249">
        <f>ROUND(I613*H613,2)</f>
        <v>0</v>
      </c>
      <c r="K613" s="245" t="s">
        <v>1</v>
      </c>
      <c r="L613" s="44"/>
      <c r="M613" s="250" t="s">
        <v>1</v>
      </c>
      <c r="N613" s="251" t="s">
        <v>38</v>
      </c>
      <c r="O613" s="91"/>
      <c r="P613" s="252">
        <f>O613*H613</f>
        <v>0</v>
      </c>
      <c r="Q613" s="252">
        <v>0</v>
      </c>
      <c r="R613" s="252">
        <f>Q613*H613</f>
        <v>0</v>
      </c>
      <c r="S613" s="252">
        <v>0</v>
      </c>
      <c r="T613" s="253">
        <f>S613*H613</f>
        <v>0</v>
      </c>
      <c r="U613" s="38"/>
      <c r="V613" s="38"/>
      <c r="W613" s="38"/>
      <c r="X613" s="38"/>
      <c r="Y613" s="38"/>
      <c r="Z613" s="38"/>
      <c r="AA613" s="38"/>
      <c r="AB613" s="38"/>
      <c r="AC613" s="38"/>
      <c r="AD613" s="38"/>
      <c r="AE613" s="38"/>
      <c r="AR613" s="254" t="s">
        <v>168</v>
      </c>
      <c r="AT613" s="254" t="s">
        <v>163</v>
      </c>
      <c r="AU613" s="254" t="s">
        <v>82</v>
      </c>
      <c r="AY613" s="17" t="s">
        <v>161</v>
      </c>
      <c r="BE613" s="255">
        <f>IF(N613="základní",J613,0)</f>
        <v>0</v>
      </c>
      <c r="BF613" s="255">
        <f>IF(N613="snížená",J613,0)</f>
        <v>0</v>
      </c>
      <c r="BG613" s="255">
        <f>IF(N613="zákl. přenesená",J613,0)</f>
        <v>0</v>
      </c>
      <c r="BH613" s="255">
        <f>IF(N613="sníž. přenesená",J613,0)</f>
        <v>0</v>
      </c>
      <c r="BI613" s="255">
        <f>IF(N613="nulová",J613,0)</f>
        <v>0</v>
      </c>
      <c r="BJ613" s="17" t="s">
        <v>80</v>
      </c>
      <c r="BK613" s="255">
        <f>ROUND(I613*H613,2)</f>
        <v>0</v>
      </c>
      <c r="BL613" s="17" t="s">
        <v>168</v>
      </c>
      <c r="BM613" s="254" t="s">
        <v>1163</v>
      </c>
    </row>
    <row r="614" s="2" customFormat="1">
      <c r="A614" s="38"/>
      <c r="B614" s="39"/>
      <c r="C614" s="40"/>
      <c r="D614" s="256" t="s">
        <v>170</v>
      </c>
      <c r="E614" s="40"/>
      <c r="F614" s="257" t="s">
        <v>1162</v>
      </c>
      <c r="G614" s="40"/>
      <c r="H614" s="40"/>
      <c r="I614" s="154"/>
      <c r="J614" s="40"/>
      <c r="K614" s="40"/>
      <c r="L614" s="44"/>
      <c r="M614" s="258"/>
      <c r="N614" s="259"/>
      <c r="O614" s="91"/>
      <c r="P614" s="91"/>
      <c r="Q614" s="91"/>
      <c r="R614" s="91"/>
      <c r="S614" s="91"/>
      <c r="T614" s="92"/>
      <c r="U614" s="38"/>
      <c r="V614" s="38"/>
      <c r="W614" s="38"/>
      <c r="X614" s="38"/>
      <c r="Y614" s="38"/>
      <c r="Z614" s="38"/>
      <c r="AA614" s="38"/>
      <c r="AB614" s="38"/>
      <c r="AC614" s="38"/>
      <c r="AD614" s="38"/>
      <c r="AE614" s="38"/>
      <c r="AT614" s="17" t="s">
        <v>170</v>
      </c>
      <c r="AU614" s="17" t="s">
        <v>82</v>
      </c>
    </row>
    <row r="615" s="14" customFormat="1">
      <c r="A615" s="14"/>
      <c r="B615" s="271"/>
      <c r="C615" s="272"/>
      <c r="D615" s="256" t="s">
        <v>174</v>
      </c>
      <c r="E615" s="273" t="s">
        <v>1</v>
      </c>
      <c r="F615" s="274" t="s">
        <v>898</v>
      </c>
      <c r="G615" s="272"/>
      <c r="H615" s="275">
        <v>45.871000000000002</v>
      </c>
      <c r="I615" s="276"/>
      <c r="J615" s="272"/>
      <c r="K615" s="272"/>
      <c r="L615" s="277"/>
      <c r="M615" s="278"/>
      <c r="N615" s="279"/>
      <c r="O615" s="279"/>
      <c r="P615" s="279"/>
      <c r="Q615" s="279"/>
      <c r="R615" s="279"/>
      <c r="S615" s="279"/>
      <c r="T615" s="280"/>
      <c r="U615" s="14"/>
      <c r="V615" s="14"/>
      <c r="W615" s="14"/>
      <c r="X615" s="14"/>
      <c r="Y615" s="14"/>
      <c r="Z615" s="14"/>
      <c r="AA615" s="14"/>
      <c r="AB615" s="14"/>
      <c r="AC615" s="14"/>
      <c r="AD615" s="14"/>
      <c r="AE615" s="14"/>
      <c r="AT615" s="281" t="s">
        <v>174</v>
      </c>
      <c r="AU615" s="281" t="s">
        <v>82</v>
      </c>
      <c r="AV615" s="14" t="s">
        <v>82</v>
      </c>
      <c r="AW615" s="14" t="s">
        <v>30</v>
      </c>
      <c r="AX615" s="14" t="s">
        <v>73</v>
      </c>
      <c r="AY615" s="281" t="s">
        <v>161</v>
      </c>
    </row>
    <row r="616" s="14" customFormat="1">
      <c r="A616" s="14"/>
      <c r="B616" s="271"/>
      <c r="C616" s="272"/>
      <c r="D616" s="256" t="s">
        <v>174</v>
      </c>
      <c r="E616" s="273" t="s">
        <v>1</v>
      </c>
      <c r="F616" s="274" t="s">
        <v>899</v>
      </c>
      <c r="G616" s="272"/>
      <c r="H616" s="275">
        <v>43.091999999999999</v>
      </c>
      <c r="I616" s="276"/>
      <c r="J616" s="272"/>
      <c r="K616" s="272"/>
      <c r="L616" s="277"/>
      <c r="M616" s="278"/>
      <c r="N616" s="279"/>
      <c r="O616" s="279"/>
      <c r="P616" s="279"/>
      <c r="Q616" s="279"/>
      <c r="R616" s="279"/>
      <c r="S616" s="279"/>
      <c r="T616" s="280"/>
      <c r="U616" s="14"/>
      <c r="V616" s="14"/>
      <c r="W616" s="14"/>
      <c r="X616" s="14"/>
      <c r="Y616" s="14"/>
      <c r="Z616" s="14"/>
      <c r="AA616" s="14"/>
      <c r="AB616" s="14"/>
      <c r="AC616" s="14"/>
      <c r="AD616" s="14"/>
      <c r="AE616" s="14"/>
      <c r="AT616" s="281" t="s">
        <v>174</v>
      </c>
      <c r="AU616" s="281" t="s">
        <v>82</v>
      </c>
      <c r="AV616" s="14" t="s">
        <v>82</v>
      </c>
      <c r="AW616" s="14" t="s">
        <v>30</v>
      </c>
      <c r="AX616" s="14" t="s">
        <v>73</v>
      </c>
      <c r="AY616" s="281" t="s">
        <v>161</v>
      </c>
    </row>
    <row r="617" s="14" customFormat="1">
      <c r="A617" s="14"/>
      <c r="B617" s="271"/>
      <c r="C617" s="272"/>
      <c r="D617" s="256" t="s">
        <v>174</v>
      </c>
      <c r="E617" s="273" t="s">
        <v>1</v>
      </c>
      <c r="F617" s="274" t="s">
        <v>1164</v>
      </c>
      <c r="G617" s="272"/>
      <c r="H617" s="275">
        <v>6.4500000000000002</v>
      </c>
      <c r="I617" s="276"/>
      <c r="J617" s="272"/>
      <c r="K617" s="272"/>
      <c r="L617" s="277"/>
      <c r="M617" s="278"/>
      <c r="N617" s="279"/>
      <c r="O617" s="279"/>
      <c r="P617" s="279"/>
      <c r="Q617" s="279"/>
      <c r="R617" s="279"/>
      <c r="S617" s="279"/>
      <c r="T617" s="280"/>
      <c r="U617" s="14"/>
      <c r="V617" s="14"/>
      <c r="W617" s="14"/>
      <c r="X617" s="14"/>
      <c r="Y617" s="14"/>
      <c r="Z617" s="14"/>
      <c r="AA617" s="14"/>
      <c r="AB617" s="14"/>
      <c r="AC617" s="14"/>
      <c r="AD617" s="14"/>
      <c r="AE617" s="14"/>
      <c r="AT617" s="281" t="s">
        <v>174</v>
      </c>
      <c r="AU617" s="281" t="s">
        <v>82</v>
      </c>
      <c r="AV617" s="14" t="s">
        <v>82</v>
      </c>
      <c r="AW617" s="14" t="s">
        <v>30</v>
      </c>
      <c r="AX617" s="14" t="s">
        <v>73</v>
      </c>
      <c r="AY617" s="281" t="s">
        <v>161</v>
      </c>
    </row>
    <row r="618" s="15" customFormat="1">
      <c r="A618" s="15"/>
      <c r="B618" s="282"/>
      <c r="C618" s="283"/>
      <c r="D618" s="256" t="s">
        <v>174</v>
      </c>
      <c r="E618" s="284" t="s">
        <v>1</v>
      </c>
      <c r="F618" s="285" t="s">
        <v>180</v>
      </c>
      <c r="G618" s="283"/>
      <c r="H618" s="286">
        <v>95.412999999999997</v>
      </c>
      <c r="I618" s="287"/>
      <c r="J618" s="283"/>
      <c r="K618" s="283"/>
      <c r="L618" s="288"/>
      <c r="M618" s="289"/>
      <c r="N618" s="290"/>
      <c r="O618" s="290"/>
      <c r="P618" s="290"/>
      <c r="Q618" s="290"/>
      <c r="R618" s="290"/>
      <c r="S618" s="290"/>
      <c r="T618" s="291"/>
      <c r="U618" s="15"/>
      <c r="V618" s="15"/>
      <c r="W618" s="15"/>
      <c r="X618" s="15"/>
      <c r="Y618" s="15"/>
      <c r="Z618" s="15"/>
      <c r="AA618" s="15"/>
      <c r="AB618" s="15"/>
      <c r="AC618" s="15"/>
      <c r="AD618" s="15"/>
      <c r="AE618" s="15"/>
      <c r="AT618" s="292" t="s">
        <v>174</v>
      </c>
      <c r="AU618" s="292" t="s">
        <v>82</v>
      </c>
      <c r="AV618" s="15" t="s">
        <v>168</v>
      </c>
      <c r="AW618" s="15" t="s">
        <v>30</v>
      </c>
      <c r="AX618" s="15" t="s">
        <v>80</v>
      </c>
      <c r="AY618" s="292" t="s">
        <v>161</v>
      </c>
    </row>
    <row r="619" s="2" customFormat="1" ht="24" customHeight="1">
      <c r="A619" s="38"/>
      <c r="B619" s="39"/>
      <c r="C619" s="243" t="s">
        <v>1165</v>
      </c>
      <c r="D619" s="243" t="s">
        <v>163</v>
      </c>
      <c r="E619" s="244" t="s">
        <v>1166</v>
      </c>
      <c r="F619" s="245" t="s">
        <v>1167</v>
      </c>
      <c r="G619" s="246" t="s">
        <v>191</v>
      </c>
      <c r="H619" s="247">
        <v>26.120000000000001</v>
      </c>
      <c r="I619" s="248"/>
      <c r="J619" s="249">
        <f>ROUND(I619*H619,2)</f>
        <v>0</v>
      </c>
      <c r="K619" s="245" t="s">
        <v>1</v>
      </c>
      <c r="L619" s="44"/>
      <c r="M619" s="250" t="s">
        <v>1</v>
      </c>
      <c r="N619" s="251" t="s">
        <v>38</v>
      </c>
      <c r="O619" s="91"/>
      <c r="P619" s="252">
        <f>O619*H619</f>
        <v>0</v>
      </c>
      <c r="Q619" s="252">
        <v>0</v>
      </c>
      <c r="R619" s="252">
        <f>Q619*H619</f>
        <v>0</v>
      </c>
      <c r="S619" s="252">
        <v>0</v>
      </c>
      <c r="T619" s="253">
        <f>S619*H619</f>
        <v>0</v>
      </c>
      <c r="U619" s="38"/>
      <c r="V619" s="38"/>
      <c r="W619" s="38"/>
      <c r="X619" s="38"/>
      <c r="Y619" s="38"/>
      <c r="Z619" s="38"/>
      <c r="AA619" s="38"/>
      <c r="AB619" s="38"/>
      <c r="AC619" s="38"/>
      <c r="AD619" s="38"/>
      <c r="AE619" s="38"/>
      <c r="AR619" s="254" t="s">
        <v>168</v>
      </c>
      <c r="AT619" s="254" t="s">
        <v>163</v>
      </c>
      <c r="AU619" s="254" t="s">
        <v>82</v>
      </c>
      <c r="AY619" s="17" t="s">
        <v>161</v>
      </c>
      <c r="BE619" s="255">
        <f>IF(N619="základní",J619,0)</f>
        <v>0</v>
      </c>
      <c r="BF619" s="255">
        <f>IF(N619="snížená",J619,0)</f>
        <v>0</v>
      </c>
      <c r="BG619" s="255">
        <f>IF(N619="zákl. přenesená",J619,0)</f>
        <v>0</v>
      </c>
      <c r="BH619" s="255">
        <f>IF(N619="sníž. přenesená",J619,0)</f>
        <v>0</v>
      </c>
      <c r="BI619" s="255">
        <f>IF(N619="nulová",J619,0)</f>
        <v>0</v>
      </c>
      <c r="BJ619" s="17" t="s">
        <v>80</v>
      </c>
      <c r="BK619" s="255">
        <f>ROUND(I619*H619,2)</f>
        <v>0</v>
      </c>
      <c r="BL619" s="17" t="s">
        <v>168</v>
      </c>
      <c r="BM619" s="254" t="s">
        <v>1168</v>
      </c>
    </row>
    <row r="620" s="2" customFormat="1">
      <c r="A620" s="38"/>
      <c r="B620" s="39"/>
      <c r="C620" s="40"/>
      <c r="D620" s="256" t="s">
        <v>170</v>
      </c>
      <c r="E620" s="40"/>
      <c r="F620" s="257" t="s">
        <v>1167</v>
      </c>
      <c r="G620" s="40"/>
      <c r="H620" s="40"/>
      <c r="I620" s="154"/>
      <c r="J620" s="40"/>
      <c r="K620" s="40"/>
      <c r="L620" s="44"/>
      <c r="M620" s="258"/>
      <c r="N620" s="259"/>
      <c r="O620" s="91"/>
      <c r="P620" s="91"/>
      <c r="Q620" s="91"/>
      <c r="R620" s="91"/>
      <c r="S620" s="91"/>
      <c r="T620" s="92"/>
      <c r="U620" s="38"/>
      <c r="V620" s="38"/>
      <c r="W620" s="38"/>
      <c r="X620" s="38"/>
      <c r="Y620" s="38"/>
      <c r="Z620" s="38"/>
      <c r="AA620" s="38"/>
      <c r="AB620" s="38"/>
      <c r="AC620" s="38"/>
      <c r="AD620" s="38"/>
      <c r="AE620" s="38"/>
      <c r="AT620" s="17" t="s">
        <v>170</v>
      </c>
      <c r="AU620" s="17" t="s">
        <v>82</v>
      </c>
    </row>
    <row r="621" s="2" customFormat="1">
      <c r="A621" s="38"/>
      <c r="B621" s="39"/>
      <c r="C621" s="40"/>
      <c r="D621" s="256" t="s">
        <v>195</v>
      </c>
      <c r="E621" s="40"/>
      <c r="F621" s="260" t="s">
        <v>1169</v>
      </c>
      <c r="G621" s="40"/>
      <c r="H621" s="40"/>
      <c r="I621" s="154"/>
      <c r="J621" s="40"/>
      <c r="K621" s="40"/>
      <c r="L621" s="44"/>
      <c r="M621" s="258"/>
      <c r="N621" s="259"/>
      <c r="O621" s="91"/>
      <c r="P621" s="91"/>
      <c r="Q621" s="91"/>
      <c r="R621" s="91"/>
      <c r="S621" s="91"/>
      <c r="T621" s="92"/>
      <c r="U621" s="38"/>
      <c r="V621" s="38"/>
      <c r="W621" s="38"/>
      <c r="X621" s="38"/>
      <c r="Y621" s="38"/>
      <c r="Z621" s="38"/>
      <c r="AA621" s="38"/>
      <c r="AB621" s="38"/>
      <c r="AC621" s="38"/>
      <c r="AD621" s="38"/>
      <c r="AE621" s="38"/>
      <c r="AT621" s="17" t="s">
        <v>195</v>
      </c>
      <c r="AU621" s="17" t="s">
        <v>82</v>
      </c>
    </row>
    <row r="622" s="14" customFormat="1">
      <c r="A622" s="14"/>
      <c r="B622" s="271"/>
      <c r="C622" s="272"/>
      <c r="D622" s="256" t="s">
        <v>174</v>
      </c>
      <c r="E622" s="273" t="s">
        <v>1</v>
      </c>
      <c r="F622" s="274" t="s">
        <v>1170</v>
      </c>
      <c r="G622" s="272"/>
      <c r="H622" s="275">
        <v>17</v>
      </c>
      <c r="I622" s="276"/>
      <c r="J622" s="272"/>
      <c r="K622" s="272"/>
      <c r="L622" s="277"/>
      <c r="M622" s="278"/>
      <c r="N622" s="279"/>
      <c r="O622" s="279"/>
      <c r="P622" s="279"/>
      <c r="Q622" s="279"/>
      <c r="R622" s="279"/>
      <c r="S622" s="279"/>
      <c r="T622" s="280"/>
      <c r="U622" s="14"/>
      <c r="V622" s="14"/>
      <c r="W622" s="14"/>
      <c r="X622" s="14"/>
      <c r="Y622" s="14"/>
      <c r="Z622" s="14"/>
      <c r="AA622" s="14"/>
      <c r="AB622" s="14"/>
      <c r="AC622" s="14"/>
      <c r="AD622" s="14"/>
      <c r="AE622" s="14"/>
      <c r="AT622" s="281" t="s">
        <v>174</v>
      </c>
      <c r="AU622" s="281" t="s">
        <v>82</v>
      </c>
      <c r="AV622" s="14" t="s">
        <v>82</v>
      </c>
      <c r="AW622" s="14" t="s">
        <v>30</v>
      </c>
      <c r="AX622" s="14" t="s">
        <v>73</v>
      </c>
      <c r="AY622" s="281" t="s">
        <v>161</v>
      </c>
    </row>
    <row r="623" s="14" customFormat="1">
      <c r="A623" s="14"/>
      <c r="B623" s="271"/>
      <c r="C623" s="272"/>
      <c r="D623" s="256" t="s">
        <v>174</v>
      </c>
      <c r="E623" s="273" t="s">
        <v>1</v>
      </c>
      <c r="F623" s="274" t="s">
        <v>1171</v>
      </c>
      <c r="G623" s="272"/>
      <c r="H623" s="275">
        <v>9.1199999999999992</v>
      </c>
      <c r="I623" s="276"/>
      <c r="J623" s="272"/>
      <c r="K623" s="272"/>
      <c r="L623" s="277"/>
      <c r="M623" s="278"/>
      <c r="N623" s="279"/>
      <c r="O623" s="279"/>
      <c r="P623" s="279"/>
      <c r="Q623" s="279"/>
      <c r="R623" s="279"/>
      <c r="S623" s="279"/>
      <c r="T623" s="280"/>
      <c r="U623" s="14"/>
      <c r="V623" s="14"/>
      <c r="W623" s="14"/>
      <c r="X623" s="14"/>
      <c r="Y623" s="14"/>
      <c r="Z623" s="14"/>
      <c r="AA623" s="14"/>
      <c r="AB623" s="14"/>
      <c r="AC623" s="14"/>
      <c r="AD623" s="14"/>
      <c r="AE623" s="14"/>
      <c r="AT623" s="281" t="s">
        <v>174</v>
      </c>
      <c r="AU623" s="281" t="s">
        <v>82</v>
      </c>
      <c r="AV623" s="14" t="s">
        <v>82</v>
      </c>
      <c r="AW623" s="14" t="s">
        <v>30</v>
      </c>
      <c r="AX623" s="14" t="s">
        <v>73</v>
      </c>
      <c r="AY623" s="281" t="s">
        <v>161</v>
      </c>
    </row>
    <row r="624" s="15" customFormat="1">
      <c r="A624" s="15"/>
      <c r="B624" s="282"/>
      <c r="C624" s="283"/>
      <c r="D624" s="256" t="s">
        <v>174</v>
      </c>
      <c r="E624" s="284" t="s">
        <v>1</v>
      </c>
      <c r="F624" s="285" t="s">
        <v>180</v>
      </c>
      <c r="G624" s="283"/>
      <c r="H624" s="286">
        <v>26.120000000000001</v>
      </c>
      <c r="I624" s="287"/>
      <c r="J624" s="283"/>
      <c r="K624" s="283"/>
      <c r="L624" s="288"/>
      <c r="M624" s="289"/>
      <c r="N624" s="290"/>
      <c r="O624" s="290"/>
      <c r="P624" s="290"/>
      <c r="Q624" s="290"/>
      <c r="R624" s="290"/>
      <c r="S624" s="290"/>
      <c r="T624" s="291"/>
      <c r="U624" s="15"/>
      <c r="V624" s="15"/>
      <c r="W624" s="15"/>
      <c r="X624" s="15"/>
      <c r="Y624" s="15"/>
      <c r="Z624" s="15"/>
      <c r="AA624" s="15"/>
      <c r="AB624" s="15"/>
      <c r="AC624" s="15"/>
      <c r="AD624" s="15"/>
      <c r="AE624" s="15"/>
      <c r="AT624" s="292" t="s">
        <v>174</v>
      </c>
      <c r="AU624" s="292" t="s">
        <v>82</v>
      </c>
      <c r="AV624" s="15" t="s">
        <v>168</v>
      </c>
      <c r="AW624" s="15" t="s">
        <v>30</v>
      </c>
      <c r="AX624" s="15" t="s">
        <v>80</v>
      </c>
      <c r="AY624" s="292" t="s">
        <v>161</v>
      </c>
    </row>
    <row r="625" s="2" customFormat="1" ht="24" customHeight="1">
      <c r="A625" s="38"/>
      <c r="B625" s="39"/>
      <c r="C625" s="243" t="s">
        <v>1172</v>
      </c>
      <c r="D625" s="243" t="s">
        <v>163</v>
      </c>
      <c r="E625" s="244" t="s">
        <v>1173</v>
      </c>
      <c r="F625" s="245" t="s">
        <v>1174</v>
      </c>
      <c r="G625" s="246" t="s">
        <v>1175</v>
      </c>
      <c r="H625" s="310"/>
      <c r="I625" s="248"/>
      <c r="J625" s="249">
        <f>ROUND(I625*H625,2)</f>
        <v>0</v>
      </c>
      <c r="K625" s="245" t="s">
        <v>167</v>
      </c>
      <c r="L625" s="44"/>
      <c r="M625" s="250" t="s">
        <v>1</v>
      </c>
      <c r="N625" s="251" t="s">
        <v>38</v>
      </c>
      <c r="O625" s="91"/>
      <c r="P625" s="252">
        <f>O625*H625</f>
        <v>0</v>
      </c>
      <c r="Q625" s="252">
        <v>0</v>
      </c>
      <c r="R625" s="252">
        <f>Q625*H625</f>
        <v>0</v>
      </c>
      <c r="S625" s="252">
        <v>0</v>
      </c>
      <c r="T625" s="253">
        <f>S625*H625</f>
        <v>0</v>
      </c>
      <c r="U625" s="38"/>
      <c r="V625" s="38"/>
      <c r="W625" s="38"/>
      <c r="X625" s="38"/>
      <c r="Y625" s="38"/>
      <c r="Z625" s="38"/>
      <c r="AA625" s="38"/>
      <c r="AB625" s="38"/>
      <c r="AC625" s="38"/>
      <c r="AD625" s="38"/>
      <c r="AE625" s="38"/>
      <c r="AR625" s="254" t="s">
        <v>279</v>
      </c>
      <c r="AT625" s="254" t="s">
        <v>163</v>
      </c>
      <c r="AU625" s="254" t="s">
        <v>82</v>
      </c>
      <c r="AY625" s="17" t="s">
        <v>161</v>
      </c>
      <c r="BE625" s="255">
        <f>IF(N625="základní",J625,0)</f>
        <v>0</v>
      </c>
      <c r="BF625" s="255">
        <f>IF(N625="snížená",J625,0)</f>
        <v>0</v>
      </c>
      <c r="BG625" s="255">
        <f>IF(N625="zákl. přenesená",J625,0)</f>
        <v>0</v>
      </c>
      <c r="BH625" s="255">
        <f>IF(N625="sníž. přenesená",J625,0)</f>
        <v>0</v>
      </c>
      <c r="BI625" s="255">
        <f>IF(N625="nulová",J625,0)</f>
        <v>0</v>
      </c>
      <c r="BJ625" s="17" t="s">
        <v>80</v>
      </c>
      <c r="BK625" s="255">
        <f>ROUND(I625*H625,2)</f>
        <v>0</v>
      </c>
      <c r="BL625" s="17" t="s">
        <v>279</v>
      </c>
      <c r="BM625" s="254" t="s">
        <v>1176</v>
      </c>
    </row>
    <row r="626" s="2" customFormat="1">
      <c r="A626" s="38"/>
      <c r="B626" s="39"/>
      <c r="C626" s="40"/>
      <c r="D626" s="256" t="s">
        <v>170</v>
      </c>
      <c r="E626" s="40"/>
      <c r="F626" s="257" t="s">
        <v>1177</v>
      </c>
      <c r="G626" s="40"/>
      <c r="H626" s="40"/>
      <c r="I626" s="154"/>
      <c r="J626" s="40"/>
      <c r="K626" s="40"/>
      <c r="L626" s="44"/>
      <c r="M626" s="258"/>
      <c r="N626" s="259"/>
      <c r="O626" s="91"/>
      <c r="P626" s="91"/>
      <c r="Q626" s="91"/>
      <c r="R626" s="91"/>
      <c r="S626" s="91"/>
      <c r="T626" s="92"/>
      <c r="U626" s="38"/>
      <c r="V626" s="38"/>
      <c r="W626" s="38"/>
      <c r="X626" s="38"/>
      <c r="Y626" s="38"/>
      <c r="Z626" s="38"/>
      <c r="AA626" s="38"/>
      <c r="AB626" s="38"/>
      <c r="AC626" s="38"/>
      <c r="AD626" s="38"/>
      <c r="AE626" s="38"/>
      <c r="AT626" s="17" t="s">
        <v>170</v>
      </c>
      <c r="AU626" s="17" t="s">
        <v>82</v>
      </c>
    </row>
    <row r="627" s="2" customFormat="1">
      <c r="A627" s="38"/>
      <c r="B627" s="39"/>
      <c r="C627" s="40"/>
      <c r="D627" s="256" t="s">
        <v>172</v>
      </c>
      <c r="E627" s="40"/>
      <c r="F627" s="260" t="s">
        <v>793</v>
      </c>
      <c r="G627" s="40"/>
      <c r="H627" s="40"/>
      <c r="I627" s="154"/>
      <c r="J627" s="40"/>
      <c r="K627" s="40"/>
      <c r="L627" s="44"/>
      <c r="M627" s="258"/>
      <c r="N627" s="259"/>
      <c r="O627" s="91"/>
      <c r="P627" s="91"/>
      <c r="Q627" s="91"/>
      <c r="R627" s="91"/>
      <c r="S627" s="91"/>
      <c r="T627" s="92"/>
      <c r="U627" s="38"/>
      <c r="V627" s="38"/>
      <c r="W627" s="38"/>
      <c r="X627" s="38"/>
      <c r="Y627" s="38"/>
      <c r="Z627" s="38"/>
      <c r="AA627" s="38"/>
      <c r="AB627" s="38"/>
      <c r="AC627" s="38"/>
      <c r="AD627" s="38"/>
      <c r="AE627" s="38"/>
      <c r="AT627" s="17" t="s">
        <v>172</v>
      </c>
      <c r="AU627" s="17" t="s">
        <v>82</v>
      </c>
    </row>
    <row r="628" s="12" customFormat="1" ht="22.8" customHeight="1">
      <c r="A628" s="12"/>
      <c r="B628" s="227"/>
      <c r="C628" s="228"/>
      <c r="D628" s="229" t="s">
        <v>72</v>
      </c>
      <c r="E628" s="241" t="s">
        <v>795</v>
      </c>
      <c r="F628" s="241" t="s">
        <v>796</v>
      </c>
      <c r="G628" s="228"/>
      <c r="H628" s="228"/>
      <c r="I628" s="231"/>
      <c r="J628" s="242">
        <f>BK628</f>
        <v>0</v>
      </c>
      <c r="K628" s="228"/>
      <c r="L628" s="233"/>
      <c r="M628" s="234"/>
      <c r="N628" s="235"/>
      <c r="O628" s="235"/>
      <c r="P628" s="236">
        <f>SUM(P629:P637)</f>
        <v>0</v>
      </c>
      <c r="Q628" s="235"/>
      <c r="R628" s="236">
        <f>SUM(R629:R637)</f>
        <v>0.029732430000000001</v>
      </c>
      <c r="S628" s="235"/>
      <c r="T628" s="237">
        <f>SUM(T629:T637)</f>
        <v>0</v>
      </c>
      <c r="U628" s="12"/>
      <c r="V628" s="12"/>
      <c r="W628" s="12"/>
      <c r="X628" s="12"/>
      <c r="Y628" s="12"/>
      <c r="Z628" s="12"/>
      <c r="AA628" s="12"/>
      <c r="AB628" s="12"/>
      <c r="AC628" s="12"/>
      <c r="AD628" s="12"/>
      <c r="AE628" s="12"/>
      <c r="AR628" s="238" t="s">
        <v>82</v>
      </c>
      <c r="AT628" s="239" t="s">
        <v>72</v>
      </c>
      <c r="AU628" s="239" t="s">
        <v>80</v>
      </c>
      <c r="AY628" s="238" t="s">
        <v>161</v>
      </c>
      <c r="BK628" s="240">
        <f>SUM(BK629:BK637)</f>
        <v>0</v>
      </c>
    </row>
    <row r="629" s="2" customFormat="1" ht="24" customHeight="1">
      <c r="A629" s="38"/>
      <c r="B629" s="39"/>
      <c r="C629" s="243" t="s">
        <v>1178</v>
      </c>
      <c r="D629" s="243" t="s">
        <v>163</v>
      </c>
      <c r="E629" s="244" t="s">
        <v>798</v>
      </c>
      <c r="F629" s="245" t="s">
        <v>799</v>
      </c>
      <c r="G629" s="246" t="s">
        <v>166</v>
      </c>
      <c r="H629" s="247">
        <v>141.583</v>
      </c>
      <c r="I629" s="248"/>
      <c r="J629" s="249">
        <f>ROUND(I629*H629,2)</f>
        <v>0</v>
      </c>
      <c r="K629" s="245" t="s">
        <v>167</v>
      </c>
      <c r="L629" s="44"/>
      <c r="M629" s="250" t="s">
        <v>1</v>
      </c>
      <c r="N629" s="251" t="s">
        <v>38</v>
      </c>
      <c r="O629" s="91"/>
      <c r="P629" s="252">
        <f>O629*H629</f>
        <v>0</v>
      </c>
      <c r="Q629" s="252">
        <v>0.00021000000000000001</v>
      </c>
      <c r="R629" s="252">
        <f>Q629*H629</f>
        <v>0.029732430000000001</v>
      </c>
      <c r="S629" s="252">
        <v>0</v>
      </c>
      <c r="T629" s="253">
        <f>S629*H629</f>
        <v>0</v>
      </c>
      <c r="U629" s="38"/>
      <c r="V629" s="38"/>
      <c r="W629" s="38"/>
      <c r="X629" s="38"/>
      <c r="Y629" s="38"/>
      <c r="Z629" s="38"/>
      <c r="AA629" s="38"/>
      <c r="AB629" s="38"/>
      <c r="AC629" s="38"/>
      <c r="AD629" s="38"/>
      <c r="AE629" s="38"/>
      <c r="AR629" s="254" t="s">
        <v>279</v>
      </c>
      <c r="AT629" s="254" t="s">
        <v>163</v>
      </c>
      <c r="AU629" s="254" t="s">
        <v>82</v>
      </c>
      <c r="AY629" s="17" t="s">
        <v>161</v>
      </c>
      <c r="BE629" s="255">
        <f>IF(N629="základní",J629,0)</f>
        <v>0</v>
      </c>
      <c r="BF629" s="255">
        <f>IF(N629="snížená",J629,0)</f>
        <v>0</v>
      </c>
      <c r="BG629" s="255">
        <f>IF(N629="zákl. přenesená",J629,0)</f>
        <v>0</v>
      </c>
      <c r="BH629" s="255">
        <f>IF(N629="sníž. přenesená",J629,0)</f>
        <v>0</v>
      </c>
      <c r="BI629" s="255">
        <f>IF(N629="nulová",J629,0)</f>
        <v>0</v>
      </c>
      <c r="BJ629" s="17" t="s">
        <v>80</v>
      </c>
      <c r="BK629" s="255">
        <f>ROUND(I629*H629,2)</f>
        <v>0</v>
      </c>
      <c r="BL629" s="17" t="s">
        <v>279</v>
      </c>
      <c r="BM629" s="254" t="s">
        <v>1179</v>
      </c>
    </row>
    <row r="630" s="2" customFormat="1">
      <c r="A630" s="38"/>
      <c r="B630" s="39"/>
      <c r="C630" s="40"/>
      <c r="D630" s="256" t="s">
        <v>170</v>
      </c>
      <c r="E630" s="40"/>
      <c r="F630" s="257" t="s">
        <v>801</v>
      </c>
      <c r="G630" s="40"/>
      <c r="H630" s="40"/>
      <c r="I630" s="154"/>
      <c r="J630" s="40"/>
      <c r="K630" s="40"/>
      <c r="L630" s="44"/>
      <c r="M630" s="258"/>
      <c r="N630" s="259"/>
      <c r="O630" s="91"/>
      <c r="P630" s="91"/>
      <c r="Q630" s="91"/>
      <c r="R630" s="91"/>
      <c r="S630" s="91"/>
      <c r="T630" s="92"/>
      <c r="U630" s="38"/>
      <c r="V630" s="38"/>
      <c r="W630" s="38"/>
      <c r="X630" s="38"/>
      <c r="Y630" s="38"/>
      <c r="Z630" s="38"/>
      <c r="AA630" s="38"/>
      <c r="AB630" s="38"/>
      <c r="AC630" s="38"/>
      <c r="AD630" s="38"/>
      <c r="AE630" s="38"/>
      <c r="AT630" s="17" t="s">
        <v>170</v>
      </c>
      <c r="AU630" s="17" t="s">
        <v>82</v>
      </c>
    </row>
    <row r="631" s="13" customFormat="1">
      <c r="A631" s="13"/>
      <c r="B631" s="261"/>
      <c r="C631" s="262"/>
      <c r="D631" s="256" t="s">
        <v>174</v>
      </c>
      <c r="E631" s="263" t="s">
        <v>1</v>
      </c>
      <c r="F631" s="264" t="s">
        <v>802</v>
      </c>
      <c r="G631" s="262"/>
      <c r="H631" s="263" t="s">
        <v>1</v>
      </c>
      <c r="I631" s="265"/>
      <c r="J631" s="262"/>
      <c r="K631" s="262"/>
      <c r="L631" s="266"/>
      <c r="M631" s="267"/>
      <c r="N631" s="268"/>
      <c r="O631" s="268"/>
      <c r="P631" s="268"/>
      <c r="Q631" s="268"/>
      <c r="R631" s="268"/>
      <c r="S631" s="268"/>
      <c r="T631" s="269"/>
      <c r="U631" s="13"/>
      <c r="V631" s="13"/>
      <c r="W631" s="13"/>
      <c r="X631" s="13"/>
      <c r="Y631" s="13"/>
      <c r="Z631" s="13"/>
      <c r="AA631" s="13"/>
      <c r="AB631" s="13"/>
      <c r="AC631" s="13"/>
      <c r="AD631" s="13"/>
      <c r="AE631" s="13"/>
      <c r="AT631" s="270" t="s">
        <v>174</v>
      </c>
      <c r="AU631" s="270" t="s">
        <v>82</v>
      </c>
      <c r="AV631" s="13" t="s">
        <v>80</v>
      </c>
      <c r="AW631" s="13" t="s">
        <v>30</v>
      </c>
      <c r="AX631" s="13" t="s">
        <v>73</v>
      </c>
      <c r="AY631" s="270" t="s">
        <v>161</v>
      </c>
    </row>
    <row r="632" s="14" customFormat="1">
      <c r="A632" s="14"/>
      <c r="B632" s="271"/>
      <c r="C632" s="272"/>
      <c r="D632" s="256" t="s">
        <v>174</v>
      </c>
      <c r="E632" s="273" t="s">
        <v>1</v>
      </c>
      <c r="F632" s="274" t="s">
        <v>1063</v>
      </c>
      <c r="G632" s="272"/>
      <c r="H632" s="275">
        <v>30.238</v>
      </c>
      <c r="I632" s="276"/>
      <c r="J632" s="272"/>
      <c r="K632" s="272"/>
      <c r="L632" s="277"/>
      <c r="M632" s="278"/>
      <c r="N632" s="279"/>
      <c r="O632" s="279"/>
      <c r="P632" s="279"/>
      <c r="Q632" s="279"/>
      <c r="R632" s="279"/>
      <c r="S632" s="279"/>
      <c r="T632" s="280"/>
      <c r="U632" s="14"/>
      <c r="V632" s="14"/>
      <c r="W632" s="14"/>
      <c r="X632" s="14"/>
      <c r="Y632" s="14"/>
      <c r="Z632" s="14"/>
      <c r="AA632" s="14"/>
      <c r="AB632" s="14"/>
      <c r="AC632" s="14"/>
      <c r="AD632" s="14"/>
      <c r="AE632" s="14"/>
      <c r="AT632" s="281" t="s">
        <v>174</v>
      </c>
      <c r="AU632" s="281" t="s">
        <v>82</v>
      </c>
      <c r="AV632" s="14" t="s">
        <v>82</v>
      </c>
      <c r="AW632" s="14" t="s">
        <v>30</v>
      </c>
      <c r="AX632" s="14" t="s">
        <v>73</v>
      </c>
      <c r="AY632" s="281" t="s">
        <v>161</v>
      </c>
    </row>
    <row r="633" s="14" customFormat="1">
      <c r="A633" s="14"/>
      <c r="B633" s="271"/>
      <c r="C633" s="272"/>
      <c r="D633" s="256" t="s">
        <v>174</v>
      </c>
      <c r="E633" s="273" t="s">
        <v>1</v>
      </c>
      <c r="F633" s="274" t="s">
        <v>1180</v>
      </c>
      <c r="G633" s="272"/>
      <c r="H633" s="275">
        <v>69.174999999999997</v>
      </c>
      <c r="I633" s="276"/>
      <c r="J633" s="272"/>
      <c r="K633" s="272"/>
      <c r="L633" s="277"/>
      <c r="M633" s="278"/>
      <c r="N633" s="279"/>
      <c r="O633" s="279"/>
      <c r="P633" s="279"/>
      <c r="Q633" s="279"/>
      <c r="R633" s="279"/>
      <c r="S633" s="279"/>
      <c r="T633" s="280"/>
      <c r="U633" s="14"/>
      <c r="V633" s="14"/>
      <c r="W633" s="14"/>
      <c r="X633" s="14"/>
      <c r="Y633" s="14"/>
      <c r="Z633" s="14"/>
      <c r="AA633" s="14"/>
      <c r="AB633" s="14"/>
      <c r="AC633" s="14"/>
      <c r="AD633" s="14"/>
      <c r="AE633" s="14"/>
      <c r="AT633" s="281" t="s">
        <v>174</v>
      </c>
      <c r="AU633" s="281" t="s">
        <v>82</v>
      </c>
      <c r="AV633" s="14" t="s">
        <v>82</v>
      </c>
      <c r="AW633" s="14" t="s">
        <v>30</v>
      </c>
      <c r="AX633" s="14" t="s">
        <v>73</v>
      </c>
      <c r="AY633" s="281" t="s">
        <v>161</v>
      </c>
    </row>
    <row r="634" s="14" customFormat="1">
      <c r="A634" s="14"/>
      <c r="B634" s="271"/>
      <c r="C634" s="272"/>
      <c r="D634" s="256" t="s">
        <v>174</v>
      </c>
      <c r="E634" s="273" t="s">
        <v>1</v>
      </c>
      <c r="F634" s="274" t="s">
        <v>1065</v>
      </c>
      <c r="G634" s="272"/>
      <c r="H634" s="275">
        <v>17.242999999999999</v>
      </c>
      <c r="I634" s="276"/>
      <c r="J634" s="272"/>
      <c r="K634" s="272"/>
      <c r="L634" s="277"/>
      <c r="M634" s="278"/>
      <c r="N634" s="279"/>
      <c r="O634" s="279"/>
      <c r="P634" s="279"/>
      <c r="Q634" s="279"/>
      <c r="R634" s="279"/>
      <c r="S634" s="279"/>
      <c r="T634" s="280"/>
      <c r="U634" s="14"/>
      <c r="V634" s="14"/>
      <c r="W634" s="14"/>
      <c r="X634" s="14"/>
      <c r="Y634" s="14"/>
      <c r="Z634" s="14"/>
      <c r="AA634" s="14"/>
      <c r="AB634" s="14"/>
      <c r="AC634" s="14"/>
      <c r="AD634" s="14"/>
      <c r="AE634" s="14"/>
      <c r="AT634" s="281" t="s">
        <v>174</v>
      </c>
      <c r="AU634" s="281" t="s">
        <v>82</v>
      </c>
      <c r="AV634" s="14" t="s">
        <v>82</v>
      </c>
      <c r="AW634" s="14" t="s">
        <v>30</v>
      </c>
      <c r="AX634" s="14" t="s">
        <v>73</v>
      </c>
      <c r="AY634" s="281" t="s">
        <v>161</v>
      </c>
    </row>
    <row r="635" s="14" customFormat="1">
      <c r="A635" s="14"/>
      <c r="B635" s="271"/>
      <c r="C635" s="272"/>
      <c r="D635" s="256" t="s">
        <v>174</v>
      </c>
      <c r="E635" s="273" t="s">
        <v>1</v>
      </c>
      <c r="F635" s="274" t="s">
        <v>1181</v>
      </c>
      <c r="G635" s="272"/>
      <c r="H635" s="275">
        <v>12.675000000000001</v>
      </c>
      <c r="I635" s="276"/>
      <c r="J635" s="272"/>
      <c r="K635" s="272"/>
      <c r="L635" s="277"/>
      <c r="M635" s="278"/>
      <c r="N635" s="279"/>
      <c r="O635" s="279"/>
      <c r="P635" s="279"/>
      <c r="Q635" s="279"/>
      <c r="R635" s="279"/>
      <c r="S635" s="279"/>
      <c r="T635" s="280"/>
      <c r="U635" s="14"/>
      <c r="V635" s="14"/>
      <c r="W635" s="14"/>
      <c r="X635" s="14"/>
      <c r="Y635" s="14"/>
      <c r="Z635" s="14"/>
      <c r="AA635" s="14"/>
      <c r="AB635" s="14"/>
      <c r="AC635" s="14"/>
      <c r="AD635" s="14"/>
      <c r="AE635" s="14"/>
      <c r="AT635" s="281" t="s">
        <v>174</v>
      </c>
      <c r="AU635" s="281" t="s">
        <v>82</v>
      </c>
      <c r="AV635" s="14" t="s">
        <v>82</v>
      </c>
      <c r="AW635" s="14" t="s">
        <v>30</v>
      </c>
      <c r="AX635" s="14" t="s">
        <v>73</v>
      </c>
      <c r="AY635" s="281" t="s">
        <v>161</v>
      </c>
    </row>
    <row r="636" s="14" customFormat="1">
      <c r="A636" s="14"/>
      <c r="B636" s="271"/>
      <c r="C636" s="272"/>
      <c r="D636" s="256" t="s">
        <v>174</v>
      </c>
      <c r="E636" s="273" t="s">
        <v>1</v>
      </c>
      <c r="F636" s="274" t="s">
        <v>1182</v>
      </c>
      <c r="G636" s="272"/>
      <c r="H636" s="275">
        <v>12.252000000000001</v>
      </c>
      <c r="I636" s="276"/>
      <c r="J636" s="272"/>
      <c r="K636" s="272"/>
      <c r="L636" s="277"/>
      <c r="M636" s="278"/>
      <c r="N636" s="279"/>
      <c r="O636" s="279"/>
      <c r="P636" s="279"/>
      <c r="Q636" s="279"/>
      <c r="R636" s="279"/>
      <c r="S636" s="279"/>
      <c r="T636" s="280"/>
      <c r="U636" s="14"/>
      <c r="V636" s="14"/>
      <c r="W636" s="14"/>
      <c r="X636" s="14"/>
      <c r="Y636" s="14"/>
      <c r="Z636" s="14"/>
      <c r="AA636" s="14"/>
      <c r="AB636" s="14"/>
      <c r="AC636" s="14"/>
      <c r="AD636" s="14"/>
      <c r="AE636" s="14"/>
      <c r="AT636" s="281" t="s">
        <v>174</v>
      </c>
      <c r="AU636" s="281" t="s">
        <v>82</v>
      </c>
      <c r="AV636" s="14" t="s">
        <v>82</v>
      </c>
      <c r="AW636" s="14" t="s">
        <v>30</v>
      </c>
      <c r="AX636" s="14" t="s">
        <v>73</v>
      </c>
      <c r="AY636" s="281" t="s">
        <v>161</v>
      </c>
    </row>
    <row r="637" s="15" customFormat="1">
      <c r="A637" s="15"/>
      <c r="B637" s="282"/>
      <c r="C637" s="283"/>
      <c r="D637" s="256" t="s">
        <v>174</v>
      </c>
      <c r="E637" s="284" t="s">
        <v>1</v>
      </c>
      <c r="F637" s="285" t="s">
        <v>180</v>
      </c>
      <c r="G637" s="283"/>
      <c r="H637" s="286">
        <v>141.583</v>
      </c>
      <c r="I637" s="287"/>
      <c r="J637" s="283"/>
      <c r="K637" s="283"/>
      <c r="L637" s="288"/>
      <c r="M637" s="311"/>
      <c r="N637" s="312"/>
      <c r="O637" s="312"/>
      <c r="P637" s="312"/>
      <c r="Q637" s="312"/>
      <c r="R637" s="312"/>
      <c r="S637" s="312"/>
      <c r="T637" s="313"/>
      <c r="U637" s="15"/>
      <c r="V637" s="15"/>
      <c r="W637" s="15"/>
      <c r="X637" s="15"/>
      <c r="Y637" s="15"/>
      <c r="Z637" s="15"/>
      <c r="AA637" s="15"/>
      <c r="AB637" s="15"/>
      <c r="AC637" s="15"/>
      <c r="AD637" s="15"/>
      <c r="AE637" s="15"/>
      <c r="AT637" s="292" t="s">
        <v>174</v>
      </c>
      <c r="AU637" s="292" t="s">
        <v>82</v>
      </c>
      <c r="AV637" s="15" t="s">
        <v>168</v>
      </c>
      <c r="AW637" s="15" t="s">
        <v>30</v>
      </c>
      <c r="AX637" s="15" t="s">
        <v>80</v>
      </c>
      <c r="AY637" s="292" t="s">
        <v>161</v>
      </c>
    </row>
    <row r="638" s="2" customFormat="1" ht="6.96" customHeight="1">
      <c r="A638" s="38"/>
      <c r="B638" s="66"/>
      <c r="C638" s="67"/>
      <c r="D638" s="67"/>
      <c r="E638" s="67"/>
      <c r="F638" s="67"/>
      <c r="G638" s="67"/>
      <c r="H638" s="67"/>
      <c r="I638" s="192"/>
      <c r="J638" s="67"/>
      <c r="K638" s="67"/>
      <c r="L638" s="44"/>
      <c r="M638" s="38"/>
      <c r="O638" s="38"/>
      <c r="P638" s="38"/>
      <c r="Q638" s="38"/>
      <c r="R638" s="38"/>
      <c r="S638" s="38"/>
      <c r="T638" s="38"/>
      <c r="U638" s="38"/>
      <c r="V638" s="38"/>
      <c r="W638" s="38"/>
      <c r="X638" s="38"/>
      <c r="Y638" s="38"/>
      <c r="Z638" s="38"/>
      <c r="AA638" s="38"/>
      <c r="AB638" s="38"/>
      <c r="AC638" s="38"/>
      <c r="AD638" s="38"/>
      <c r="AE638" s="38"/>
    </row>
  </sheetData>
  <sheetProtection sheet="1" autoFilter="0" formatColumns="0" formatRows="0" objects="1" scenarios="1" spinCount="100000" saltValue="DZOt79VqJFwktRyWVH+0Xq1dLtePVUeTehaaF1GeU7G9UXFS2ATf3mMzCmhb6hAmAZ6U3ZaxGYPoV6LIazIX1Q==" hashValue="X7G1fphO3OMPSJKa3Px4E6MpWMmkp0yNLTBmey6LuiGHW57z11AmY7jJtkWTKbEZIW/gWjfkHoFcE9MY/FdIBg==" algorithmName="SHA-512" password="CC35"/>
  <autoFilter ref="C131:K637"/>
  <mergeCells count="12">
    <mergeCell ref="E7:H7"/>
    <mergeCell ref="E9:H9"/>
    <mergeCell ref="E11:H11"/>
    <mergeCell ref="E20:H20"/>
    <mergeCell ref="E29:H29"/>
    <mergeCell ref="E85:H85"/>
    <mergeCell ref="E87:H87"/>
    <mergeCell ref="E89:H89"/>
    <mergeCell ref="E120:H120"/>
    <mergeCell ref="E122:H122"/>
    <mergeCell ref="E124:H12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6"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6"/>
      <c r="L2" s="1"/>
      <c r="M2" s="1"/>
      <c r="N2" s="1"/>
      <c r="O2" s="1"/>
      <c r="P2" s="1"/>
      <c r="Q2" s="1"/>
      <c r="R2" s="1"/>
      <c r="S2" s="1"/>
      <c r="T2" s="1"/>
      <c r="U2" s="1"/>
      <c r="V2" s="1"/>
      <c r="AT2" s="17" t="s">
        <v>95</v>
      </c>
    </row>
    <row r="3" s="1" customFormat="1" ht="6.96" customHeight="1">
      <c r="B3" s="147"/>
      <c r="C3" s="148"/>
      <c r="D3" s="148"/>
      <c r="E3" s="148"/>
      <c r="F3" s="148"/>
      <c r="G3" s="148"/>
      <c r="H3" s="148"/>
      <c r="I3" s="149"/>
      <c r="J3" s="148"/>
      <c r="K3" s="148"/>
      <c r="L3" s="20"/>
      <c r="AT3" s="17" t="s">
        <v>82</v>
      </c>
    </row>
    <row r="4" s="1" customFormat="1" ht="24.96" customHeight="1">
      <c r="B4" s="20"/>
      <c r="D4" s="150" t="s">
        <v>124</v>
      </c>
      <c r="I4" s="146"/>
      <c r="L4" s="20"/>
      <c r="M4" s="151" t="s">
        <v>10</v>
      </c>
      <c r="AT4" s="17" t="s">
        <v>4</v>
      </c>
    </row>
    <row r="5" s="1" customFormat="1" ht="6.96" customHeight="1">
      <c r="B5" s="20"/>
      <c r="I5" s="146"/>
      <c r="L5" s="20"/>
    </row>
    <row r="6" s="1" customFormat="1" ht="12" customHeight="1">
      <c r="B6" s="20"/>
      <c r="D6" s="152" t="s">
        <v>16</v>
      </c>
      <c r="I6" s="146"/>
      <c r="L6" s="20"/>
    </row>
    <row r="7" s="1" customFormat="1" ht="16.5" customHeight="1">
      <c r="B7" s="20"/>
      <c r="E7" s="153" t="str">
        <f>'Rekapitulace zakázky'!K6</f>
        <v>Oprava MO Petrohrad - Kryry</v>
      </c>
      <c r="F7" s="152"/>
      <c r="G7" s="152"/>
      <c r="H7" s="152"/>
      <c r="I7" s="146"/>
      <c r="L7" s="20"/>
    </row>
    <row r="8" s="1" customFormat="1" ht="12" customHeight="1">
      <c r="B8" s="20"/>
      <c r="D8" s="152" t="s">
        <v>125</v>
      </c>
      <c r="I8" s="146"/>
      <c r="L8" s="20"/>
    </row>
    <row r="9" s="2" customFormat="1" ht="16.5" customHeight="1">
      <c r="A9" s="38"/>
      <c r="B9" s="44"/>
      <c r="C9" s="38"/>
      <c r="D9" s="38"/>
      <c r="E9" s="153" t="s">
        <v>834</v>
      </c>
      <c r="F9" s="38"/>
      <c r="G9" s="38"/>
      <c r="H9" s="38"/>
      <c r="I9" s="154"/>
      <c r="J9" s="38"/>
      <c r="K9" s="38"/>
      <c r="L9" s="63"/>
      <c r="S9" s="38"/>
      <c r="T9" s="38"/>
      <c r="U9" s="38"/>
      <c r="V9" s="38"/>
      <c r="W9" s="38"/>
      <c r="X9" s="38"/>
      <c r="Y9" s="38"/>
      <c r="Z9" s="38"/>
      <c r="AA9" s="38"/>
      <c r="AB9" s="38"/>
      <c r="AC9" s="38"/>
      <c r="AD9" s="38"/>
      <c r="AE9" s="38"/>
    </row>
    <row r="10" s="2" customFormat="1" ht="12" customHeight="1">
      <c r="A10" s="38"/>
      <c r="B10" s="44"/>
      <c r="C10" s="38"/>
      <c r="D10" s="152" t="s">
        <v>127</v>
      </c>
      <c r="E10" s="38"/>
      <c r="F10" s="38"/>
      <c r="G10" s="38"/>
      <c r="H10" s="38"/>
      <c r="I10" s="154"/>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5" t="s">
        <v>1183</v>
      </c>
      <c r="F11" s="38"/>
      <c r="G11" s="38"/>
      <c r="H11" s="38"/>
      <c r="I11" s="154"/>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154"/>
      <c r="J12" s="38"/>
      <c r="K12" s="38"/>
      <c r="L12" s="63"/>
      <c r="S12" s="38"/>
      <c r="T12" s="38"/>
      <c r="U12" s="38"/>
      <c r="V12" s="38"/>
      <c r="W12" s="38"/>
      <c r="X12" s="38"/>
      <c r="Y12" s="38"/>
      <c r="Z12" s="38"/>
      <c r="AA12" s="38"/>
      <c r="AB12" s="38"/>
      <c r="AC12" s="38"/>
      <c r="AD12" s="38"/>
      <c r="AE12" s="38"/>
    </row>
    <row r="13" s="2" customFormat="1" ht="12" customHeight="1">
      <c r="A13" s="38"/>
      <c r="B13" s="44"/>
      <c r="C13" s="38"/>
      <c r="D13" s="152" t="s">
        <v>18</v>
      </c>
      <c r="E13" s="38"/>
      <c r="F13" s="141" t="s">
        <v>1</v>
      </c>
      <c r="G13" s="38"/>
      <c r="H13" s="38"/>
      <c r="I13" s="156"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2" t="s">
        <v>20</v>
      </c>
      <c r="E14" s="38"/>
      <c r="F14" s="141" t="s">
        <v>21</v>
      </c>
      <c r="G14" s="38"/>
      <c r="H14" s="38"/>
      <c r="I14" s="156" t="s">
        <v>22</v>
      </c>
      <c r="J14" s="157" t="str">
        <f>'Rekapitulace zakázky'!AN8</f>
        <v>16. 8. 2019</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54"/>
      <c r="J15" s="38"/>
      <c r="K15" s="38"/>
      <c r="L15" s="63"/>
      <c r="S15" s="38"/>
      <c r="T15" s="38"/>
      <c r="U15" s="38"/>
      <c r="V15" s="38"/>
      <c r="W15" s="38"/>
      <c r="X15" s="38"/>
      <c r="Y15" s="38"/>
      <c r="Z15" s="38"/>
      <c r="AA15" s="38"/>
      <c r="AB15" s="38"/>
      <c r="AC15" s="38"/>
      <c r="AD15" s="38"/>
      <c r="AE15" s="38"/>
    </row>
    <row r="16" s="2" customFormat="1" ht="12" customHeight="1">
      <c r="A16" s="38"/>
      <c r="B16" s="44"/>
      <c r="C16" s="38"/>
      <c r="D16" s="152" t="s">
        <v>24</v>
      </c>
      <c r="E16" s="38"/>
      <c r="F16" s="38"/>
      <c r="G16" s="38"/>
      <c r="H16" s="38"/>
      <c r="I16" s="156" t="s">
        <v>25</v>
      </c>
      <c r="J16" s="141" t="str">
        <f>IF('Rekapitulace zakázky'!AN10="","",'Rekapitulace zakázky'!AN10)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zakázky'!E11="","",'Rekapitulace zakázky'!E11)</f>
        <v xml:space="preserve"> </v>
      </c>
      <c r="F17" s="38"/>
      <c r="G17" s="38"/>
      <c r="H17" s="38"/>
      <c r="I17" s="156" t="s">
        <v>26</v>
      </c>
      <c r="J17" s="141" t="str">
        <f>IF('Rekapitulace zakázky'!AN11="","",'Rekapitulace zakázky'!AN11)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54"/>
      <c r="J18" s="38"/>
      <c r="K18" s="38"/>
      <c r="L18" s="63"/>
      <c r="S18" s="38"/>
      <c r="T18" s="38"/>
      <c r="U18" s="38"/>
      <c r="V18" s="38"/>
      <c r="W18" s="38"/>
      <c r="X18" s="38"/>
      <c r="Y18" s="38"/>
      <c r="Z18" s="38"/>
      <c r="AA18" s="38"/>
      <c r="AB18" s="38"/>
      <c r="AC18" s="38"/>
      <c r="AD18" s="38"/>
      <c r="AE18" s="38"/>
    </row>
    <row r="19" s="2" customFormat="1" ht="12" customHeight="1">
      <c r="A19" s="38"/>
      <c r="B19" s="44"/>
      <c r="C19" s="38"/>
      <c r="D19" s="152" t="s">
        <v>27</v>
      </c>
      <c r="E19" s="38"/>
      <c r="F19" s="38"/>
      <c r="G19" s="38"/>
      <c r="H19" s="38"/>
      <c r="I19" s="156" t="s">
        <v>25</v>
      </c>
      <c r="J19" s="33" t="str">
        <f>'Rekapitulace zakázky'!AN13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41"/>
      <c r="G20" s="141"/>
      <c r="H20" s="141"/>
      <c r="I20" s="156" t="s">
        <v>26</v>
      </c>
      <c r="J20" s="33" t="str">
        <f>'Rekapitulace zakázky'!AN14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54"/>
      <c r="J21" s="38"/>
      <c r="K21" s="38"/>
      <c r="L21" s="63"/>
      <c r="S21" s="38"/>
      <c r="T21" s="38"/>
      <c r="U21" s="38"/>
      <c r="V21" s="38"/>
      <c r="W21" s="38"/>
      <c r="X21" s="38"/>
      <c r="Y21" s="38"/>
      <c r="Z21" s="38"/>
      <c r="AA21" s="38"/>
      <c r="AB21" s="38"/>
      <c r="AC21" s="38"/>
      <c r="AD21" s="38"/>
      <c r="AE21" s="38"/>
    </row>
    <row r="22" s="2" customFormat="1" ht="12" customHeight="1">
      <c r="A22" s="38"/>
      <c r="B22" s="44"/>
      <c r="C22" s="38"/>
      <c r="D22" s="152" t="s">
        <v>29</v>
      </c>
      <c r="E22" s="38"/>
      <c r="F22" s="38"/>
      <c r="G22" s="38"/>
      <c r="H22" s="38"/>
      <c r="I22" s="156" t="s">
        <v>25</v>
      </c>
      <c r="J22" s="141" t="str">
        <f>IF('Rekapitulace zakázky'!AN16="","",'Rekapitulace zakázky'!AN16)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zakázky'!E17="","",'Rekapitulace zakázky'!E17)</f>
        <v xml:space="preserve"> </v>
      </c>
      <c r="F23" s="38"/>
      <c r="G23" s="38"/>
      <c r="H23" s="38"/>
      <c r="I23" s="156" t="s">
        <v>26</v>
      </c>
      <c r="J23" s="141" t="str">
        <f>IF('Rekapitulace zakázky'!AN17="","",'Rekapitulace zakázky'!AN17)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54"/>
      <c r="J24" s="38"/>
      <c r="K24" s="38"/>
      <c r="L24" s="63"/>
      <c r="S24" s="38"/>
      <c r="T24" s="38"/>
      <c r="U24" s="38"/>
      <c r="V24" s="38"/>
      <c r="W24" s="38"/>
      <c r="X24" s="38"/>
      <c r="Y24" s="38"/>
      <c r="Z24" s="38"/>
      <c r="AA24" s="38"/>
      <c r="AB24" s="38"/>
      <c r="AC24" s="38"/>
      <c r="AD24" s="38"/>
      <c r="AE24" s="38"/>
    </row>
    <row r="25" s="2" customFormat="1" ht="12" customHeight="1">
      <c r="A25" s="38"/>
      <c r="B25" s="44"/>
      <c r="C25" s="38"/>
      <c r="D25" s="152" t="s">
        <v>31</v>
      </c>
      <c r="E25" s="38"/>
      <c r="F25" s="38"/>
      <c r="G25" s="38"/>
      <c r="H25" s="38"/>
      <c r="I25" s="156" t="s">
        <v>25</v>
      </c>
      <c r="J25" s="141" t="str">
        <f>IF('Rekapitulace zakázky'!AN19="","",'Rekapitulace zakázky'!AN19)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zakázky'!E20="","",'Rekapitulace zakázky'!E20)</f>
        <v xml:space="preserve"> </v>
      </c>
      <c r="F26" s="38"/>
      <c r="G26" s="38"/>
      <c r="H26" s="38"/>
      <c r="I26" s="156" t="s">
        <v>26</v>
      </c>
      <c r="J26" s="141" t="str">
        <f>IF('Rekapitulace zakázky'!AN20="","",'Rekapitulace zakázky'!AN20)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54"/>
      <c r="J27" s="38"/>
      <c r="K27" s="38"/>
      <c r="L27" s="63"/>
      <c r="S27" s="38"/>
      <c r="T27" s="38"/>
      <c r="U27" s="38"/>
      <c r="V27" s="38"/>
      <c r="W27" s="38"/>
      <c r="X27" s="38"/>
      <c r="Y27" s="38"/>
      <c r="Z27" s="38"/>
      <c r="AA27" s="38"/>
      <c r="AB27" s="38"/>
      <c r="AC27" s="38"/>
      <c r="AD27" s="38"/>
      <c r="AE27" s="38"/>
    </row>
    <row r="28" s="2" customFormat="1" ht="12" customHeight="1">
      <c r="A28" s="38"/>
      <c r="B28" s="44"/>
      <c r="C28" s="38"/>
      <c r="D28" s="152" t="s">
        <v>32</v>
      </c>
      <c r="E28" s="38"/>
      <c r="F28" s="38"/>
      <c r="G28" s="38"/>
      <c r="H28" s="38"/>
      <c r="I28" s="154"/>
      <c r="J28" s="38"/>
      <c r="K28" s="38"/>
      <c r="L28" s="63"/>
      <c r="S28" s="38"/>
      <c r="T28" s="38"/>
      <c r="U28" s="38"/>
      <c r="V28" s="38"/>
      <c r="W28" s="38"/>
      <c r="X28" s="38"/>
      <c r="Y28" s="38"/>
      <c r="Z28" s="38"/>
      <c r="AA28" s="38"/>
      <c r="AB28" s="38"/>
      <c r="AC28" s="38"/>
      <c r="AD28" s="38"/>
      <c r="AE28" s="38"/>
    </row>
    <row r="29" s="8" customFormat="1" ht="16.5" customHeight="1">
      <c r="A29" s="158"/>
      <c r="B29" s="159"/>
      <c r="C29" s="158"/>
      <c r="D29" s="158"/>
      <c r="E29" s="160" t="s">
        <v>1</v>
      </c>
      <c r="F29" s="160"/>
      <c r="G29" s="160"/>
      <c r="H29" s="160"/>
      <c r="I29" s="161"/>
      <c r="J29" s="158"/>
      <c r="K29" s="158"/>
      <c r="L29" s="162"/>
      <c r="S29" s="158"/>
      <c r="T29" s="158"/>
      <c r="U29" s="158"/>
      <c r="V29" s="158"/>
      <c r="W29" s="158"/>
      <c r="X29" s="158"/>
      <c r="Y29" s="158"/>
      <c r="Z29" s="158"/>
      <c r="AA29" s="158"/>
      <c r="AB29" s="158"/>
      <c r="AC29" s="158"/>
      <c r="AD29" s="158"/>
      <c r="AE29" s="158"/>
    </row>
    <row r="30" s="2" customFormat="1" ht="6.96" customHeight="1">
      <c r="A30" s="38"/>
      <c r="B30" s="44"/>
      <c r="C30" s="38"/>
      <c r="D30" s="38"/>
      <c r="E30" s="38"/>
      <c r="F30" s="38"/>
      <c r="G30" s="38"/>
      <c r="H30" s="38"/>
      <c r="I30" s="154"/>
      <c r="J30" s="38"/>
      <c r="K30" s="38"/>
      <c r="L30" s="63"/>
      <c r="S30" s="38"/>
      <c r="T30" s="38"/>
      <c r="U30" s="38"/>
      <c r="V30" s="38"/>
      <c r="W30" s="38"/>
      <c r="X30" s="38"/>
      <c r="Y30" s="38"/>
      <c r="Z30" s="38"/>
      <c r="AA30" s="38"/>
      <c r="AB30" s="38"/>
      <c r="AC30" s="38"/>
      <c r="AD30" s="38"/>
      <c r="AE30" s="38"/>
    </row>
    <row r="3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s="2" customFormat="1" ht="25.44" customHeight="1">
      <c r="A32" s="38"/>
      <c r="B32" s="44"/>
      <c r="C32" s="38"/>
      <c r="D32" s="165" t="s">
        <v>33</v>
      </c>
      <c r="E32" s="38"/>
      <c r="F32" s="38"/>
      <c r="G32" s="38"/>
      <c r="H32" s="38"/>
      <c r="I32" s="154"/>
      <c r="J32" s="166">
        <f>ROUND(J126, 2)</f>
        <v>0</v>
      </c>
      <c r="K32" s="38"/>
      <c r="L32" s="63"/>
      <c r="S32" s="38"/>
      <c r="T32" s="38"/>
      <c r="U32" s="38"/>
      <c r="V32" s="38"/>
      <c r="W32" s="38"/>
      <c r="X32" s="38"/>
      <c r="Y32" s="38"/>
      <c r="Z32" s="38"/>
      <c r="AA32" s="38"/>
      <c r="AB32" s="38"/>
      <c r="AC32" s="38"/>
      <c r="AD32" s="38"/>
      <c r="AE32" s="38"/>
    </row>
    <row r="33" s="2" customFormat="1" ht="6.96" customHeight="1">
      <c r="A33" s="38"/>
      <c r="B33" s="44"/>
      <c r="C33" s="38"/>
      <c r="D33" s="163"/>
      <c r="E33" s="163"/>
      <c r="F33" s="163"/>
      <c r="G33" s="163"/>
      <c r="H33" s="163"/>
      <c r="I33" s="164"/>
      <c r="J33" s="163"/>
      <c r="K33" s="163"/>
      <c r="L33" s="63"/>
      <c r="S33" s="38"/>
      <c r="T33" s="38"/>
      <c r="U33" s="38"/>
      <c r="V33" s="38"/>
      <c r="W33" s="38"/>
      <c r="X33" s="38"/>
      <c r="Y33" s="38"/>
      <c r="Z33" s="38"/>
      <c r="AA33" s="38"/>
      <c r="AB33" s="38"/>
      <c r="AC33" s="38"/>
      <c r="AD33" s="38"/>
      <c r="AE33" s="38"/>
    </row>
    <row r="34" s="2" customFormat="1" ht="14.4" customHeight="1">
      <c r="A34" s="38"/>
      <c r="B34" s="44"/>
      <c r="C34" s="38"/>
      <c r="D34" s="38"/>
      <c r="E34" s="38"/>
      <c r="F34" s="167" t="s">
        <v>35</v>
      </c>
      <c r="G34" s="38"/>
      <c r="H34" s="38"/>
      <c r="I34" s="168" t="s">
        <v>34</v>
      </c>
      <c r="J34" s="167" t="s">
        <v>36</v>
      </c>
      <c r="K34" s="38"/>
      <c r="L34" s="63"/>
      <c r="S34" s="38"/>
      <c r="T34" s="38"/>
      <c r="U34" s="38"/>
      <c r="V34" s="38"/>
      <c r="W34" s="38"/>
      <c r="X34" s="38"/>
      <c r="Y34" s="38"/>
      <c r="Z34" s="38"/>
      <c r="AA34" s="38"/>
      <c r="AB34" s="38"/>
      <c r="AC34" s="38"/>
      <c r="AD34" s="38"/>
      <c r="AE34" s="38"/>
    </row>
    <row r="35" s="2" customFormat="1" ht="14.4" customHeight="1">
      <c r="A35" s="38"/>
      <c r="B35" s="44"/>
      <c r="C35" s="38"/>
      <c r="D35" s="169" t="s">
        <v>37</v>
      </c>
      <c r="E35" s="152" t="s">
        <v>38</v>
      </c>
      <c r="F35" s="170">
        <f>ROUND((SUM(BE126:BE159)),  2)</f>
        <v>0</v>
      </c>
      <c r="G35" s="38"/>
      <c r="H35" s="38"/>
      <c r="I35" s="171">
        <v>0.20999999999999999</v>
      </c>
      <c r="J35" s="170">
        <f>ROUND(((SUM(BE126:BE159))*I35),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2" t="s">
        <v>39</v>
      </c>
      <c r="F36" s="170">
        <f>ROUND((SUM(BF126:BF159)),  2)</f>
        <v>0</v>
      </c>
      <c r="G36" s="38"/>
      <c r="H36" s="38"/>
      <c r="I36" s="171">
        <v>0.14999999999999999</v>
      </c>
      <c r="J36" s="170">
        <f>ROUND(((SUM(BF126:BF159))*I36),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40</v>
      </c>
      <c r="F37" s="170">
        <f>ROUND((SUM(BG126:BG159)),  2)</f>
        <v>0</v>
      </c>
      <c r="G37" s="38"/>
      <c r="H37" s="38"/>
      <c r="I37" s="171">
        <v>0.20999999999999999</v>
      </c>
      <c r="J37" s="170">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2" t="s">
        <v>41</v>
      </c>
      <c r="F38" s="170">
        <f>ROUND((SUM(BH126:BH159)),  2)</f>
        <v>0</v>
      </c>
      <c r="G38" s="38"/>
      <c r="H38" s="38"/>
      <c r="I38" s="171">
        <v>0.14999999999999999</v>
      </c>
      <c r="J38" s="170">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2" t="s">
        <v>42</v>
      </c>
      <c r="F39" s="170">
        <f>ROUND((SUM(BI126:BI159)),  2)</f>
        <v>0</v>
      </c>
      <c r="G39" s="38"/>
      <c r="H39" s="38"/>
      <c r="I39" s="171">
        <v>0</v>
      </c>
      <c r="J39" s="170">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s="2" customFormat="1" ht="25.44" customHeight="1">
      <c r="A41" s="38"/>
      <c r="B41" s="44"/>
      <c r="C41" s="172"/>
      <c r="D41" s="173" t="s">
        <v>43</v>
      </c>
      <c r="E41" s="174"/>
      <c r="F41" s="174"/>
      <c r="G41" s="175" t="s">
        <v>44</v>
      </c>
      <c r="H41" s="176" t="s">
        <v>45</v>
      </c>
      <c r="I41" s="177"/>
      <c r="J41" s="178">
        <f>SUM(J32:J39)</f>
        <v>0</v>
      </c>
      <c r="K41" s="179"/>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154"/>
      <c r="J42" s="38"/>
      <c r="K42" s="38"/>
      <c r="L42" s="63"/>
      <c r="S42" s="38"/>
      <c r="T42" s="38"/>
      <c r="U42" s="38"/>
      <c r="V42" s="38"/>
      <c r="W42" s="38"/>
      <c r="X42" s="38"/>
      <c r="Y42" s="38"/>
      <c r="Z42" s="38"/>
      <c r="AA42" s="38"/>
      <c r="AB42" s="38"/>
      <c r="AC42" s="38"/>
      <c r="AD42" s="38"/>
      <c r="AE42" s="38"/>
    </row>
    <row r="43" s="1" customFormat="1" ht="14.4" customHeight="1">
      <c r="B43" s="20"/>
      <c r="I43" s="146"/>
      <c r="L43" s="20"/>
    </row>
    <row r="44" s="1" customFormat="1" ht="14.4" customHeight="1">
      <c r="B44" s="20"/>
      <c r="I44" s="146"/>
      <c r="L44" s="20"/>
    </row>
    <row r="45" s="1" customFormat="1" ht="14.4" customHeight="1">
      <c r="B45" s="20"/>
      <c r="I45" s="146"/>
      <c r="L45" s="20"/>
    </row>
    <row r="46" s="1" customFormat="1" ht="14.4" customHeight="1">
      <c r="B46" s="20"/>
      <c r="I46" s="146"/>
      <c r="L46" s="20"/>
    </row>
    <row r="47" s="1" customFormat="1" ht="14.4" customHeight="1">
      <c r="B47" s="20"/>
      <c r="I47" s="146"/>
      <c r="L47" s="20"/>
    </row>
    <row r="48" s="1" customFormat="1" ht="14.4" customHeight="1">
      <c r="B48" s="20"/>
      <c r="I48" s="146"/>
      <c r="L48" s="20"/>
    </row>
    <row r="49" s="1" customFormat="1" ht="14.4" customHeight="1">
      <c r="B49" s="20"/>
      <c r="I49" s="146"/>
      <c r="L49" s="20"/>
    </row>
    <row r="50" s="2" customFormat="1" ht="14.4" customHeight="1">
      <c r="B50" s="63"/>
      <c r="D50" s="180" t="s">
        <v>46</v>
      </c>
      <c r="E50" s="181"/>
      <c r="F50" s="181"/>
      <c r="G50" s="180" t="s">
        <v>47</v>
      </c>
      <c r="H50" s="181"/>
      <c r="I50" s="182"/>
      <c r="J50" s="181"/>
      <c r="K50" s="181"/>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83" t="s">
        <v>48</v>
      </c>
      <c r="E61" s="184"/>
      <c r="F61" s="185" t="s">
        <v>49</v>
      </c>
      <c r="G61" s="183" t="s">
        <v>48</v>
      </c>
      <c r="H61" s="184"/>
      <c r="I61" s="186"/>
      <c r="J61" s="187" t="s">
        <v>49</v>
      </c>
      <c r="K61" s="184"/>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80" t="s">
        <v>50</v>
      </c>
      <c r="E65" s="188"/>
      <c r="F65" s="188"/>
      <c r="G65" s="180" t="s">
        <v>51</v>
      </c>
      <c r="H65" s="188"/>
      <c r="I65" s="189"/>
      <c r="J65" s="188"/>
      <c r="K65" s="18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83" t="s">
        <v>48</v>
      </c>
      <c r="E76" s="184"/>
      <c r="F76" s="185" t="s">
        <v>49</v>
      </c>
      <c r="G76" s="183" t="s">
        <v>48</v>
      </c>
      <c r="H76" s="184"/>
      <c r="I76" s="186"/>
      <c r="J76" s="187" t="s">
        <v>49</v>
      </c>
      <c r="K76" s="184"/>
      <c r="L76" s="63"/>
      <c r="S76" s="38"/>
      <c r="T76" s="38"/>
      <c r="U76" s="38"/>
      <c r="V76" s="38"/>
      <c r="W76" s="38"/>
      <c r="X76" s="38"/>
      <c r="Y76" s="38"/>
      <c r="Z76" s="38"/>
      <c r="AA76" s="38"/>
      <c r="AB76" s="38"/>
      <c r="AC76" s="38"/>
      <c r="AD76" s="38"/>
      <c r="AE76" s="38"/>
    </row>
    <row r="77"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8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s="2" customFormat="1" ht="24.96" customHeight="1">
      <c r="A82" s="38"/>
      <c r="B82" s="39"/>
      <c r="C82" s="23" t="s">
        <v>129</v>
      </c>
      <c r="D82" s="40"/>
      <c r="E82" s="40"/>
      <c r="F82" s="40"/>
      <c r="G82" s="40"/>
      <c r="H82" s="40"/>
      <c r="I82" s="15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96" t="str">
        <f>E7</f>
        <v>Oprava MO Petrohrad - Kryry</v>
      </c>
      <c r="F85" s="32"/>
      <c r="G85" s="32"/>
      <c r="H85" s="32"/>
      <c r="I85" s="154"/>
      <c r="J85" s="40"/>
      <c r="K85" s="40"/>
      <c r="L85" s="63"/>
      <c r="S85" s="38"/>
      <c r="T85" s="38"/>
      <c r="U85" s="38"/>
      <c r="V85" s="38"/>
      <c r="W85" s="38"/>
      <c r="X85" s="38"/>
      <c r="Y85" s="38"/>
      <c r="Z85" s="38"/>
      <c r="AA85" s="38"/>
      <c r="AB85" s="38"/>
      <c r="AC85" s="38"/>
      <c r="AD85" s="38"/>
      <c r="AE85" s="38"/>
    </row>
    <row r="86" s="1" customFormat="1" ht="12" customHeight="1">
      <c r="B86" s="21"/>
      <c r="C86" s="32" t="s">
        <v>125</v>
      </c>
      <c r="D86" s="22"/>
      <c r="E86" s="22"/>
      <c r="F86" s="22"/>
      <c r="G86" s="22"/>
      <c r="H86" s="22"/>
      <c r="I86" s="146"/>
      <c r="J86" s="22"/>
      <c r="K86" s="22"/>
      <c r="L86" s="20"/>
    </row>
    <row r="87" s="2" customFormat="1" ht="16.5" customHeight="1">
      <c r="A87" s="38"/>
      <c r="B87" s="39"/>
      <c r="C87" s="40"/>
      <c r="D87" s="40"/>
      <c r="E87" s="196" t="s">
        <v>834</v>
      </c>
      <c r="F87" s="40"/>
      <c r="G87" s="40"/>
      <c r="H87" s="40"/>
      <c r="I87" s="154"/>
      <c r="J87" s="40"/>
      <c r="K87" s="40"/>
      <c r="L87" s="63"/>
      <c r="S87" s="38"/>
      <c r="T87" s="38"/>
      <c r="U87" s="38"/>
      <c r="V87" s="38"/>
      <c r="W87" s="38"/>
      <c r="X87" s="38"/>
      <c r="Y87" s="38"/>
      <c r="Z87" s="38"/>
      <c r="AA87" s="38"/>
      <c r="AB87" s="38"/>
      <c r="AC87" s="38"/>
      <c r="AD87" s="38"/>
      <c r="AE87" s="38"/>
    </row>
    <row r="88" s="2" customFormat="1" ht="12" customHeight="1">
      <c r="A88" s="38"/>
      <c r="B88" s="39"/>
      <c r="C88" s="32" t="s">
        <v>127</v>
      </c>
      <c r="D88" s="40"/>
      <c r="E88" s="40"/>
      <c r="F88" s="40"/>
      <c r="G88" s="40"/>
      <c r="H88" s="40"/>
      <c r="I88" s="154"/>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002 - VRN - most km 163,600</v>
      </c>
      <c r="F89" s="40"/>
      <c r="G89" s="40"/>
      <c r="H89" s="40"/>
      <c r="I89" s="154"/>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156" t="s">
        <v>22</v>
      </c>
      <c r="J91" s="79" t="str">
        <f>IF(J14="","",J14)</f>
        <v>16. 8. 2019</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154"/>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156"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156"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s="2" customFormat="1" ht="29.28" customHeight="1">
      <c r="A96" s="38"/>
      <c r="B96" s="39"/>
      <c r="C96" s="197" t="s">
        <v>130</v>
      </c>
      <c r="D96" s="198"/>
      <c r="E96" s="198"/>
      <c r="F96" s="198"/>
      <c r="G96" s="198"/>
      <c r="H96" s="198"/>
      <c r="I96" s="199"/>
      <c r="J96" s="200" t="s">
        <v>131</v>
      </c>
      <c r="K96" s="198"/>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154"/>
      <c r="J97" s="40"/>
      <c r="K97" s="40"/>
      <c r="L97" s="63"/>
      <c r="S97" s="38"/>
      <c r="T97" s="38"/>
      <c r="U97" s="38"/>
      <c r="V97" s="38"/>
      <c r="W97" s="38"/>
      <c r="X97" s="38"/>
      <c r="Y97" s="38"/>
      <c r="Z97" s="38"/>
      <c r="AA97" s="38"/>
      <c r="AB97" s="38"/>
      <c r="AC97" s="38"/>
      <c r="AD97" s="38"/>
      <c r="AE97" s="38"/>
    </row>
    <row r="98" s="2" customFormat="1" ht="22.8" customHeight="1">
      <c r="A98" s="38"/>
      <c r="B98" s="39"/>
      <c r="C98" s="201" t="s">
        <v>132</v>
      </c>
      <c r="D98" s="40"/>
      <c r="E98" s="40"/>
      <c r="F98" s="40"/>
      <c r="G98" s="40"/>
      <c r="H98" s="40"/>
      <c r="I98" s="154"/>
      <c r="J98" s="110">
        <f>J126</f>
        <v>0</v>
      </c>
      <c r="K98" s="40"/>
      <c r="L98" s="63"/>
      <c r="S98" s="38"/>
      <c r="T98" s="38"/>
      <c r="U98" s="38"/>
      <c r="V98" s="38"/>
      <c r="W98" s="38"/>
      <c r="X98" s="38"/>
      <c r="Y98" s="38"/>
      <c r="Z98" s="38"/>
      <c r="AA98" s="38"/>
      <c r="AB98" s="38"/>
      <c r="AC98" s="38"/>
      <c r="AD98" s="38"/>
      <c r="AE98" s="38"/>
      <c r="AU98" s="17" t="s">
        <v>133</v>
      </c>
    </row>
    <row r="99" s="9" customFormat="1" ht="24.96" customHeight="1">
      <c r="A99" s="9"/>
      <c r="B99" s="202"/>
      <c r="C99" s="203"/>
      <c r="D99" s="204" t="s">
        <v>805</v>
      </c>
      <c r="E99" s="205"/>
      <c r="F99" s="205"/>
      <c r="G99" s="205"/>
      <c r="H99" s="205"/>
      <c r="I99" s="206"/>
      <c r="J99" s="207">
        <f>J127</f>
        <v>0</v>
      </c>
      <c r="K99" s="203"/>
      <c r="L99" s="208"/>
      <c r="S99" s="9"/>
      <c r="T99" s="9"/>
      <c r="U99" s="9"/>
      <c r="V99" s="9"/>
      <c r="W99" s="9"/>
      <c r="X99" s="9"/>
      <c r="Y99" s="9"/>
      <c r="Z99" s="9"/>
      <c r="AA99" s="9"/>
      <c r="AB99" s="9"/>
      <c r="AC99" s="9"/>
      <c r="AD99" s="9"/>
      <c r="AE99" s="9"/>
    </row>
    <row r="100" s="10" customFormat="1" ht="19.92" customHeight="1">
      <c r="A100" s="10"/>
      <c r="B100" s="209"/>
      <c r="C100" s="133"/>
      <c r="D100" s="210" t="s">
        <v>806</v>
      </c>
      <c r="E100" s="211"/>
      <c r="F100" s="211"/>
      <c r="G100" s="211"/>
      <c r="H100" s="211"/>
      <c r="I100" s="212"/>
      <c r="J100" s="213">
        <f>J128</f>
        <v>0</v>
      </c>
      <c r="K100" s="133"/>
      <c r="L100" s="214"/>
      <c r="S100" s="10"/>
      <c r="T100" s="10"/>
      <c r="U100" s="10"/>
      <c r="V100" s="10"/>
      <c r="W100" s="10"/>
      <c r="X100" s="10"/>
      <c r="Y100" s="10"/>
      <c r="Z100" s="10"/>
      <c r="AA100" s="10"/>
      <c r="AB100" s="10"/>
      <c r="AC100" s="10"/>
      <c r="AD100" s="10"/>
      <c r="AE100" s="10"/>
    </row>
    <row r="101" s="10" customFormat="1" ht="19.92" customHeight="1">
      <c r="A101" s="10"/>
      <c r="B101" s="209"/>
      <c r="C101" s="133"/>
      <c r="D101" s="210" t="s">
        <v>807</v>
      </c>
      <c r="E101" s="211"/>
      <c r="F101" s="211"/>
      <c r="G101" s="211"/>
      <c r="H101" s="211"/>
      <c r="I101" s="212"/>
      <c r="J101" s="213">
        <f>J135</f>
        <v>0</v>
      </c>
      <c r="K101" s="133"/>
      <c r="L101" s="214"/>
      <c r="S101" s="10"/>
      <c r="T101" s="10"/>
      <c r="U101" s="10"/>
      <c r="V101" s="10"/>
      <c r="W101" s="10"/>
      <c r="X101" s="10"/>
      <c r="Y101" s="10"/>
      <c r="Z101" s="10"/>
      <c r="AA101" s="10"/>
      <c r="AB101" s="10"/>
      <c r="AC101" s="10"/>
      <c r="AD101" s="10"/>
      <c r="AE101" s="10"/>
    </row>
    <row r="102" s="10" customFormat="1" ht="19.92" customHeight="1">
      <c r="A102" s="10"/>
      <c r="B102" s="209"/>
      <c r="C102" s="133"/>
      <c r="D102" s="210" t="s">
        <v>808</v>
      </c>
      <c r="E102" s="211"/>
      <c r="F102" s="211"/>
      <c r="G102" s="211"/>
      <c r="H102" s="211"/>
      <c r="I102" s="212"/>
      <c r="J102" s="213">
        <f>J139</f>
        <v>0</v>
      </c>
      <c r="K102" s="133"/>
      <c r="L102" s="214"/>
      <c r="S102" s="10"/>
      <c r="T102" s="10"/>
      <c r="U102" s="10"/>
      <c r="V102" s="10"/>
      <c r="W102" s="10"/>
      <c r="X102" s="10"/>
      <c r="Y102" s="10"/>
      <c r="Z102" s="10"/>
      <c r="AA102" s="10"/>
      <c r="AB102" s="10"/>
      <c r="AC102" s="10"/>
      <c r="AD102" s="10"/>
      <c r="AE102" s="10"/>
    </row>
    <row r="103" s="10" customFormat="1" ht="19.92" customHeight="1">
      <c r="A103" s="10"/>
      <c r="B103" s="209"/>
      <c r="C103" s="133"/>
      <c r="D103" s="210" t="s">
        <v>1184</v>
      </c>
      <c r="E103" s="211"/>
      <c r="F103" s="211"/>
      <c r="G103" s="211"/>
      <c r="H103" s="211"/>
      <c r="I103" s="212"/>
      <c r="J103" s="213">
        <f>J152</f>
        <v>0</v>
      </c>
      <c r="K103" s="133"/>
      <c r="L103" s="214"/>
      <c r="S103" s="10"/>
      <c r="T103" s="10"/>
      <c r="U103" s="10"/>
      <c r="V103" s="10"/>
      <c r="W103" s="10"/>
      <c r="X103" s="10"/>
      <c r="Y103" s="10"/>
      <c r="Z103" s="10"/>
      <c r="AA103" s="10"/>
      <c r="AB103" s="10"/>
      <c r="AC103" s="10"/>
      <c r="AD103" s="10"/>
      <c r="AE103" s="10"/>
    </row>
    <row r="104" s="10" customFormat="1" ht="19.92" customHeight="1">
      <c r="A104" s="10"/>
      <c r="B104" s="209"/>
      <c r="C104" s="133"/>
      <c r="D104" s="210" t="s">
        <v>1185</v>
      </c>
      <c r="E104" s="211"/>
      <c r="F104" s="211"/>
      <c r="G104" s="211"/>
      <c r="H104" s="211"/>
      <c r="I104" s="212"/>
      <c r="J104" s="213">
        <f>J156</f>
        <v>0</v>
      </c>
      <c r="K104" s="133"/>
      <c r="L104" s="214"/>
      <c r="S104" s="10"/>
      <c r="T104" s="10"/>
      <c r="U104" s="10"/>
      <c r="V104" s="10"/>
      <c r="W104" s="10"/>
      <c r="X104" s="10"/>
      <c r="Y104" s="10"/>
      <c r="Z104" s="10"/>
      <c r="AA104" s="10"/>
      <c r="AB104" s="10"/>
      <c r="AC104" s="10"/>
      <c r="AD104" s="10"/>
      <c r="AE104" s="10"/>
    </row>
    <row r="105" s="2" customFormat="1" ht="21.84" customHeight="1">
      <c r="A105" s="38"/>
      <c r="B105" s="39"/>
      <c r="C105" s="40"/>
      <c r="D105" s="40"/>
      <c r="E105" s="40"/>
      <c r="F105" s="40"/>
      <c r="G105" s="40"/>
      <c r="H105" s="40"/>
      <c r="I105" s="154"/>
      <c r="J105" s="40"/>
      <c r="K105" s="40"/>
      <c r="L105" s="63"/>
      <c r="S105" s="38"/>
      <c r="T105" s="38"/>
      <c r="U105" s="38"/>
      <c r="V105" s="38"/>
      <c r="W105" s="38"/>
      <c r="X105" s="38"/>
      <c r="Y105" s="38"/>
      <c r="Z105" s="38"/>
      <c r="AA105" s="38"/>
      <c r="AB105" s="38"/>
      <c r="AC105" s="38"/>
      <c r="AD105" s="38"/>
      <c r="AE105" s="38"/>
    </row>
    <row r="106" s="2" customFormat="1" ht="6.96" customHeight="1">
      <c r="A106" s="38"/>
      <c r="B106" s="66"/>
      <c r="C106" s="67"/>
      <c r="D106" s="67"/>
      <c r="E106" s="67"/>
      <c r="F106" s="67"/>
      <c r="G106" s="67"/>
      <c r="H106" s="67"/>
      <c r="I106" s="192"/>
      <c r="J106" s="67"/>
      <c r="K106" s="67"/>
      <c r="L106" s="63"/>
      <c r="S106" s="38"/>
      <c r="T106" s="38"/>
      <c r="U106" s="38"/>
      <c r="V106" s="38"/>
      <c r="W106" s="38"/>
      <c r="X106" s="38"/>
      <c r="Y106" s="38"/>
      <c r="Z106" s="38"/>
      <c r="AA106" s="38"/>
      <c r="AB106" s="38"/>
      <c r="AC106" s="38"/>
      <c r="AD106" s="38"/>
      <c r="AE106" s="38"/>
    </row>
    <row r="110" s="2" customFormat="1" ht="6.96" customHeight="1">
      <c r="A110" s="38"/>
      <c r="B110" s="68"/>
      <c r="C110" s="69"/>
      <c r="D110" s="69"/>
      <c r="E110" s="69"/>
      <c r="F110" s="69"/>
      <c r="G110" s="69"/>
      <c r="H110" s="69"/>
      <c r="I110" s="195"/>
      <c r="J110" s="69"/>
      <c r="K110" s="69"/>
      <c r="L110" s="63"/>
      <c r="S110" s="38"/>
      <c r="T110" s="38"/>
      <c r="U110" s="38"/>
      <c r="V110" s="38"/>
      <c r="W110" s="38"/>
      <c r="X110" s="38"/>
      <c r="Y110" s="38"/>
      <c r="Z110" s="38"/>
      <c r="AA110" s="38"/>
      <c r="AB110" s="38"/>
      <c r="AC110" s="38"/>
      <c r="AD110" s="38"/>
      <c r="AE110" s="38"/>
    </row>
    <row r="111" s="2" customFormat="1" ht="24.96" customHeight="1">
      <c r="A111" s="38"/>
      <c r="B111" s="39"/>
      <c r="C111" s="23" t="s">
        <v>146</v>
      </c>
      <c r="D111" s="40"/>
      <c r="E111" s="40"/>
      <c r="F111" s="40"/>
      <c r="G111" s="40"/>
      <c r="H111" s="40"/>
      <c r="I111" s="154"/>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154"/>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16</v>
      </c>
      <c r="D113" s="40"/>
      <c r="E113" s="40"/>
      <c r="F113" s="40"/>
      <c r="G113" s="40"/>
      <c r="H113" s="40"/>
      <c r="I113" s="154"/>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196" t="str">
        <f>E7</f>
        <v>Oprava MO Petrohrad - Kryry</v>
      </c>
      <c r="F114" s="32"/>
      <c r="G114" s="32"/>
      <c r="H114" s="32"/>
      <c r="I114" s="154"/>
      <c r="J114" s="40"/>
      <c r="K114" s="40"/>
      <c r="L114" s="63"/>
      <c r="S114" s="38"/>
      <c r="T114" s="38"/>
      <c r="U114" s="38"/>
      <c r="V114" s="38"/>
      <c r="W114" s="38"/>
      <c r="X114" s="38"/>
      <c r="Y114" s="38"/>
      <c r="Z114" s="38"/>
      <c r="AA114" s="38"/>
      <c r="AB114" s="38"/>
      <c r="AC114" s="38"/>
      <c r="AD114" s="38"/>
      <c r="AE114" s="38"/>
    </row>
    <row r="115" s="1" customFormat="1" ht="12" customHeight="1">
      <c r="B115" s="21"/>
      <c r="C115" s="32" t="s">
        <v>125</v>
      </c>
      <c r="D115" s="22"/>
      <c r="E115" s="22"/>
      <c r="F115" s="22"/>
      <c r="G115" s="22"/>
      <c r="H115" s="22"/>
      <c r="I115" s="146"/>
      <c r="J115" s="22"/>
      <c r="K115" s="22"/>
      <c r="L115" s="20"/>
    </row>
    <row r="116" s="2" customFormat="1" ht="16.5" customHeight="1">
      <c r="A116" s="38"/>
      <c r="B116" s="39"/>
      <c r="C116" s="40"/>
      <c r="D116" s="40"/>
      <c r="E116" s="196" t="s">
        <v>834</v>
      </c>
      <c r="F116" s="40"/>
      <c r="G116" s="40"/>
      <c r="H116" s="40"/>
      <c r="I116" s="154"/>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127</v>
      </c>
      <c r="D117" s="40"/>
      <c r="E117" s="40"/>
      <c r="F117" s="40"/>
      <c r="G117" s="40"/>
      <c r="H117" s="40"/>
      <c r="I117" s="154"/>
      <c r="J117" s="40"/>
      <c r="K117" s="40"/>
      <c r="L117" s="63"/>
      <c r="S117" s="38"/>
      <c r="T117" s="38"/>
      <c r="U117" s="38"/>
      <c r="V117" s="38"/>
      <c r="W117" s="38"/>
      <c r="X117" s="38"/>
      <c r="Y117" s="38"/>
      <c r="Z117" s="38"/>
      <c r="AA117" s="38"/>
      <c r="AB117" s="38"/>
      <c r="AC117" s="38"/>
      <c r="AD117" s="38"/>
      <c r="AE117" s="38"/>
    </row>
    <row r="118" s="2" customFormat="1" ht="16.5" customHeight="1">
      <c r="A118" s="38"/>
      <c r="B118" s="39"/>
      <c r="C118" s="40"/>
      <c r="D118" s="40"/>
      <c r="E118" s="76" t="str">
        <f>E11</f>
        <v>002 - VRN - most km 163,600</v>
      </c>
      <c r="F118" s="40"/>
      <c r="G118" s="40"/>
      <c r="H118" s="40"/>
      <c r="I118" s="154"/>
      <c r="J118" s="40"/>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154"/>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20</v>
      </c>
      <c r="D120" s="40"/>
      <c r="E120" s="40"/>
      <c r="F120" s="27" t="str">
        <f>F14</f>
        <v xml:space="preserve"> </v>
      </c>
      <c r="G120" s="40"/>
      <c r="H120" s="40"/>
      <c r="I120" s="156" t="s">
        <v>22</v>
      </c>
      <c r="J120" s="79" t="str">
        <f>IF(J14="","",J14)</f>
        <v>16. 8. 2019</v>
      </c>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154"/>
      <c r="J121" s="40"/>
      <c r="K121" s="40"/>
      <c r="L121" s="63"/>
      <c r="S121" s="38"/>
      <c r="T121" s="38"/>
      <c r="U121" s="38"/>
      <c r="V121" s="38"/>
      <c r="W121" s="38"/>
      <c r="X121" s="38"/>
      <c r="Y121" s="38"/>
      <c r="Z121" s="38"/>
      <c r="AA121" s="38"/>
      <c r="AB121" s="38"/>
      <c r="AC121" s="38"/>
      <c r="AD121" s="38"/>
      <c r="AE121" s="38"/>
    </row>
    <row r="122" s="2" customFormat="1" ht="15.15" customHeight="1">
      <c r="A122" s="38"/>
      <c r="B122" s="39"/>
      <c r="C122" s="32" t="s">
        <v>24</v>
      </c>
      <c r="D122" s="40"/>
      <c r="E122" s="40"/>
      <c r="F122" s="27" t="str">
        <f>E17</f>
        <v xml:space="preserve"> </v>
      </c>
      <c r="G122" s="40"/>
      <c r="H122" s="40"/>
      <c r="I122" s="156" t="s">
        <v>29</v>
      </c>
      <c r="J122" s="36" t="str">
        <f>E23</f>
        <v xml:space="preserve"> </v>
      </c>
      <c r="K122" s="40"/>
      <c r="L122" s="63"/>
      <c r="S122" s="38"/>
      <c r="T122" s="38"/>
      <c r="U122" s="38"/>
      <c r="V122" s="38"/>
      <c r="W122" s="38"/>
      <c r="X122" s="38"/>
      <c r="Y122" s="38"/>
      <c r="Z122" s="38"/>
      <c r="AA122" s="38"/>
      <c r="AB122" s="38"/>
      <c r="AC122" s="38"/>
      <c r="AD122" s="38"/>
      <c r="AE122" s="38"/>
    </row>
    <row r="123" s="2" customFormat="1" ht="15.15" customHeight="1">
      <c r="A123" s="38"/>
      <c r="B123" s="39"/>
      <c r="C123" s="32" t="s">
        <v>27</v>
      </c>
      <c r="D123" s="40"/>
      <c r="E123" s="40"/>
      <c r="F123" s="27" t="str">
        <f>IF(E20="","",E20)</f>
        <v>Vyplň údaj</v>
      </c>
      <c r="G123" s="40"/>
      <c r="H123" s="40"/>
      <c r="I123" s="156" t="s">
        <v>31</v>
      </c>
      <c r="J123" s="36" t="str">
        <f>E26</f>
        <v xml:space="preserve"> </v>
      </c>
      <c r="K123" s="40"/>
      <c r="L123" s="63"/>
      <c r="S123" s="38"/>
      <c r="T123" s="38"/>
      <c r="U123" s="38"/>
      <c r="V123" s="38"/>
      <c r="W123" s="38"/>
      <c r="X123" s="38"/>
      <c r="Y123" s="38"/>
      <c r="Z123" s="38"/>
      <c r="AA123" s="38"/>
      <c r="AB123" s="38"/>
      <c r="AC123" s="38"/>
      <c r="AD123" s="38"/>
      <c r="AE123" s="38"/>
    </row>
    <row r="124" s="2" customFormat="1" ht="10.32" customHeight="1">
      <c r="A124" s="38"/>
      <c r="B124" s="39"/>
      <c r="C124" s="40"/>
      <c r="D124" s="40"/>
      <c r="E124" s="40"/>
      <c r="F124" s="40"/>
      <c r="G124" s="40"/>
      <c r="H124" s="40"/>
      <c r="I124" s="154"/>
      <c r="J124" s="40"/>
      <c r="K124" s="40"/>
      <c r="L124" s="63"/>
      <c r="S124" s="38"/>
      <c r="T124" s="38"/>
      <c r="U124" s="38"/>
      <c r="V124" s="38"/>
      <c r="W124" s="38"/>
      <c r="X124" s="38"/>
      <c r="Y124" s="38"/>
      <c r="Z124" s="38"/>
      <c r="AA124" s="38"/>
      <c r="AB124" s="38"/>
      <c r="AC124" s="38"/>
      <c r="AD124" s="38"/>
      <c r="AE124" s="38"/>
    </row>
    <row r="125" s="11" customFormat="1" ht="29.28" customHeight="1">
      <c r="A125" s="215"/>
      <c r="B125" s="216"/>
      <c r="C125" s="217" t="s">
        <v>147</v>
      </c>
      <c r="D125" s="218" t="s">
        <v>58</v>
      </c>
      <c r="E125" s="218" t="s">
        <v>54</v>
      </c>
      <c r="F125" s="218" t="s">
        <v>55</v>
      </c>
      <c r="G125" s="218" t="s">
        <v>148</v>
      </c>
      <c r="H125" s="218" t="s">
        <v>149</v>
      </c>
      <c r="I125" s="219" t="s">
        <v>150</v>
      </c>
      <c r="J125" s="218" t="s">
        <v>131</v>
      </c>
      <c r="K125" s="220" t="s">
        <v>151</v>
      </c>
      <c r="L125" s="221"/>
      <c r="M125" s="100" t="s">
        <v>1</v>
      </c>
      <c r="N125" s="101" t="s">
        <v>37</v>
      </c>
      <c r="O125" s="101" t="s">
        <v>152</v>
      </c>
      <c r="P125" s="101" t="s">
        <v>153</v>
      </c>
      <c r="Q125" s="101" t="s">
        <v>154</v>
      </c>
      <c r="R125" s="101" t="s">
        <v>155</v>
      </c>
      <c r="S125" s="101" t="s">
        <v>156</v>
      </c>
      <c r="T125" s="102" t="s">
        <v>157</v>
      </c>
      <c r="U125" s="215"/>
      <c r="V125" s="215"/>
      <c r="W125" s="215"/>
      <c r="X125" s="215"/>
      <c r="Y125" s="215"/>
      <c r="Z125" s="215"/>
      <c r="AA125" s="215"/>
      <c r="AB125" s="215"/>
      <c r="AC125" s="215"/>
      <c r="AD125" s="215"/>
      <c r="AE125" s="215"/>
    </row>
    <row r="126" s="2" customFormat="1" ht="22.8" customHeight="1">
      <c r="A126" s="38"/>
      <c r="B126" s="39"/>
      <c r="C126" s="107" t="s">
        <v>158</v>
      </c>
      <c r="D126" s="40"/>
      <c r="E126" s="40"/>
      <c r="F126" s="40"/>
      <c r="G126" s="40"/>
      <c r="H126" s="40"/>
      <c r="I126" s="154"/>
      <c r="J126" s="222">
        <f>BK126</f>
        <v>0</v>
      </c>
      <c r="K126" s="40"/>
      <c r="L126" s="44"/>
      <c r="M126" s="103"/>
      <c r="N126" s="223"/>
      <c r="O126" s="104"/>
      <c r="P126" s="224">
        <f>P127</f>
        <v>0</v>
      </c>
      <c r="Q126" s="104"/>
      <c r="R126" s="224">
        <f>R127</f>
        <v>0</v>
      </c>
      <c r="S126" s="104"/>
      <c r="T126" s="225">
        <f>T127</f>
        <v>0</v>
      </c>
      <c r="U126" s="38"/>
      <c r="V126" s="38"/>
      <c r="W126" s="38"/>
      <c r="X126" s="38"/>
      <c r="Y126" s="38"/>
      <c r="Z126" s="38"/>
      <c r="AA126" s="38"/>
      <c r="AB126" s="38"/>
      <c r="AC126" s="38"/>
      <c r="AD126" s="38"/>
      <c r="AE126" s="38"/>
      <c r="AT126" s="17" t="s">
        <v>72</v>
      </c>
      <c r="AU126" s="17" t="s">
        <v>133</v>
      </c>
      <c r="BK126" s="226">
        <f>BK127</f>
        <v>0</v>
      </c>
    </row>
    <row r="127" s="12" customFormat="1" ht="25.92" customHeight="1">
      <c r="A127" s="12"/>
      <c r="B127" s="227"/>
      <c r="C127" s="228"/>
      <c r="D127" s="229" t="s">
        <v>72</v>
      </c>
      <c r="E127" s="230" t="s">
        <v>809</v>
      </c>
      <c r="F127" s="230" t="s">
        <v>810</v>
      </c>
      <c r="G127" s="228"/>
      <c r="H127" s="228"/>
      <c r="I127" s="231"/>
      <c r="J127" s="232">
        <f>BK127</f>
        <v>0</v>
      </c>
      <c r="K127" s="228"/>
      <c r="L127" s="233"/>
      <c r="M127" s="234"/>
      <c r="N127" s="235"/>
      <c r="O127" s="235"/>
      <c r="P127" s="236">
        <f>P128+P135+P139+P152+P156</f>
        <v>0</v>
      </c>
      <c r="Q127" s="235"/>
      <c r="R127" s="236">
        <f>R128+R135+R139+R152+R156</f>
        <v>0</v>
      </c>
      <c r="S127" s="235"/>
      <c r="T127" s="237">
        <f>T128+T135+T139+T152+T156</f>
        <v>0</v>
      </c>
      <c r="U127" s="12"/>
      <c r="V127" s="12"/>
      <c r="W127" s="12"/>
      <c r="X127" s="12"/>
      <c r="Y127" s="12"/>
      <c r="Z127" s="12"/>
      <c r="AA127" s="12"/>
      <c r="AB127" s="12"/>
      <c r="AC127" s="12"/>
      <c r="AD127" s="12"/>
      <c r="AE127" s="12"/>
      <c r="AR127" s="238" t="s">
        <v>203</v>
      </c>
      <c r="AT127" s="239" t="s">
        <v>72</v>
      </c>
      <c r="AU127" s="239" t="s">
        <v>73</v>
      </c>
      <c r="AY127" s="238" t="s">
        <v>161</v>
      </c>
      <c r="BK127" s="240">
        <f>BK128+BK135+BK139+BK152+BK156</f>
        <v>0</v>
      </c>
    </row>
    <row r="128" s="12" customFormat="1" ht="22.8" customHeight="1">
      <c r="A128" s="12"/>
      <c r="B128" s="227"/>
      <c r="C128" s="228"/>
      <c r="D128" s="229" t="s">
        <v>72</v>
      </c>
      <c r="E128" s="241" t="s">
        <v>811</v>
      </c>
      <c r="F128" s="241" t="s">
        <v>812</v>
      </c>
      <c r="G128" s="228"/>
      <c r="H128" s="228"/>
      <c r="I128" s="231"/>
      <c r="J128" s="242">
        <f>BK128</f>
        <v>0</v>
      </c>
      <c r="K128" s="228"/>
      <c r="L128" s="233"/>
      <c r="M128" s="234"/>
      <c r="N128" s="235"/>
      <c r="O128" s="235"/>
      <c r="P128" s="236">
        <f>SUM(P129:P134)</f>
        <v>0</v>
      </c>
      <c r="Q128" s="235"/>
      <c r="R128" s="236">
        <f>SUM(R129:R134)</f>
        <v>0</v>
      </c>
      <c r="S128" s="235"/>
      <c r="T128" s="237">
        <f>SUM(T129:T134)</f>
        <v>0</v>
      </c>
      <c r="U128" s="12"/>
      <c r="V128" s="12"/>
      <c r="W128" s="12"/>
      <c r="X128" s="12"/>
      <c r="Y128" s="12"/>
      <c r="Z128" s="12"/>
      <c r="AA128" s="12"/>
      <c r="AB128" s="12"/>
      <c r="AC128" s="12"/>
      <c r="AD128" s="12"/>
      <c r="AE128" s="12"/>
      <c r="AR128" s="238" t="s">
        <v>203</v>
      </c>
      <c r="AT128" s="239" t="s">
        <v>72</v>
      </c>
      <c r="AU128" s="239" t="s">
        <v>80</v>
      </c>
      <c r="AY128" s="238" t="s">
        <v>161</v>
      </c>
      <c r="BK128" s="240">
        <f>SUM(BK129:BK134)</f>
        <v>0</v>
      </c>
    </row>
    <row r="129" s="2" customFormat="1" ht="16.5" customHeight="1">
      <c r="A129" s="38"/>
      <c r="B129" s="39"/>
      <c r="C129" s="243" t="s">
        <v>80</v>
      </c>
      <c r="D129" s="243" t="s">
        <v>163</v>
      </c>
      <c r="E129" s="244" t="s">
        <v>813</v>
      </c>
      <c r="F129" s="245" t="s">
        <v>814</v>
      </c>
      <c r="G129" s="246" t="s">
        <v>815</v>
      </c>
      <c r="H129" s="247">
        <v>1</v>
      </c>
      <c r="I129" s="248"/>
      <c r="J129" s="249">
        <f>ROUND(I129*H129,2)</f>
        <v>0</v>
      </c>
      <c r="K129" s="245" t="s">
        <v>167</v>
      </c>
      <c r="L129" s="44"/>
      <c r="M129" s="250" t="s">
        <v>1</v>
      </c>
      <c r="N129" s="251" t="s">
        <v>38</v>
      </c>
      <c r="O129" s="91"/>
      <c r="P129" s="252">
        <f>O129*H129</f>
        <v>0</v>
      </c>
      <c r="Q129" s="252">
        <v>0</v>
      </c>
      <c r="R129" s="252">
        <f>Q129*H129</f>
        <v>0</v>
      </c>
      <c r="S129" s="252">
        <v>0</v>
      </c>
      <c r="T129" s="253">
        <f>S129*H129</f>
        <v>0</v>
      </c>
      <c r="U129" s="38"/>
      <c r="V129" s="38"/>
      <c r="W129" s="38"/>
      <c r="X129" s="38"/>
      <c r="Y129" s="38"/>
      <c r="Z129" s="38"/>
      <c r="AA129" s="38"/>
      <c r="AB129" s="38"/>
      <c r="AC129" s="38"/>
      <c r="AD129" s="38"/>
      <c r="AE129" s="38"/>
      <c r="AR129" s="254" t="s">
        <v>816</v>
      </c>
      <c r="AT129" s="254" t="s">
        <v>163</v>
      </c>
      <c r="AU129" s="254" t="s">
        <v>82</v>
      </c>
      <c r="AY129" s="17" t="s">
        <v>161</v>
      </c>
      <c r="BE129" s="255">
        <f>IF(N129="základní",J129,0)</f>
        <v>0</v>
      </c>
      <c r="BF129" s="255">
        <f>IF(N129="snížená",J129,0)</f>
        <v>0</v>
      </c>
      <c r="BG129" s="255">
        <f>IF(N129="zákl. přenesená",J129,0)</f>
        <v>0</v>
      </c>
      <c r="BH129" s="255">
        <f>IF(N129="sníž. přenesená",J129,0)</f>
        <v>0</v>
      </c>
      <c r="BI129" s="255">
        <f>IF(N129="nulová",J129,0)</f>
        <v>0</v>
      </c>
      <c r="BJ129" s="17" t="s">
        <v>80</v>
      </c>
      <c r="BK129" s="255">
        <f>ROUND(I129*H129,2)</f>
        <v>0</v>
      </c>
      <c r="BL129" s="17" t="s">
        <v>816</v>
      </c>
      <c r="BM129" s="254" t="s">
        <v>1186</v>
      </c>
    </row>
    <row r="130" s="2" customFormat="1">
      <c r="A130" s="38"/>
      <c r="B130" s="39"/>
      <c r="C130" s="40"/>
      <c r="D130" s="256" t="s">
        <v>170</v>
      </c>
      <c r="E130" s="40"/>
      <c r="F130" s="257" t="s">
        <v>814</v>
      </c>
      <c r="G130" s="40"/>
      <c r="H130" s="40"/>
      <c r="I130" s="154"/>
      <c r="J130" s="40"/>
      <c r="K130" s="40"/>
      <c r="L130" s="44"/>
      <c r="M130" s="258"/>
      <c r="N130" s="259"/>
      <c r="O130" s="91"/>
      <c r="P130" s="91"/>
      <c r="Q130" s="91"/>
      <c r="R130" s="91"/>
      <c r="S130" s="91"/>
      <c r="T130" s="92"/>
      <c r="U130" s="38"/>
      <c r="V130" s="38"/>
      <c r="W130" s="38"/>
      <c r="X130" s="38"/>
      <c r="Y130" s="38"/>
      <c r="Z130" s="38"/>
      <c r="AA130" s="38"/>
      <c r="AB130" s="38"/>
      <c r="AC130" s="38"/>
      <c r="AD130" s="38"/>
      <c r="AE130" s="38"/>
      <c r="AT130" s="17" t="s">
        <v>170</v>
      </c>
      <c r="AU130" s="17" t="s">
        <v>82</v>
      </c>
    </row>
    <row r="131" s="2" customFormat="1">
      <c r="A131" s="38"/>
      <c r="B131" s="39"/>
      <c r="C131" s="40"/>
      <c r="D131" s="256" t="s">
        <v>195</v>
      </c>
      <c r="E131" s="40"/>
      <c r="F131" s="260" t="s">
        <v>818</v>
      </c>
      <c r="G131" s="40"/>
      <c r="H131" s="40"/>
      <c r="I131" s="154"/>
      <c r="J131" s="40"/>
      <c r="K131" s="40"/>
      <c r="L131" s="44"/>
      <c r="M131" s="258"/>
      <c r="N131" s="259"/>
      <c r="O131" s="91"/>
      <c r="P131" s="91"/>
      <c r="Q131" s="91"/>
      <c r="R131" s="91"/>
      <c r="S131" s="91"/>
      <c r="T131" s="92"/>
      <c r="U131" s="38"/>
      <c r="V131" s="38"/>
      <c r="W131" s="38"/>
      <c r="X131" s="38"/>
      <c r="Y131" s="38"/>
      <c r="Z131" s="38"/>
      <c r="AA131" s="38"/>
      <c r="AB131" s="38"/>
      <c r="AC131" s="38"/>
      <c r="AD131" s="38"/>
      <c r="AE131" s="38"/>
      <c r="AT131" s="17" t="s">
        <v>195</v>
      </c>
      <c r="AU131" s="17" t="s">
        <v>82</v>
      </c>
    </row>
    <row r="132" s="2" customFormat="1" ht="16.5" customHeight="1">
      <c r="A132" s="38"/>
      <c r="B132" s="39"/>
      <c r="C132" s="243" t="s">
        <v>82</v>
      </c>
      <c r="D132" s="243" t="s">
        <v>163</v>
      </c>
      <c r="E132" s="244" t="s">
        <v>819</v>
      </c>
      <c r="F132" s="245" t="s">
        <v>820</v>
      </c>
      <c r="G132" s="246" t="s">
        <v>815</v>
      </c>
      <c r="H132" s="247">
        <v>1</v>
      </c>
      <c r="I132" s="248"/>
      <c r="J132" s="249">
        <f>ROUND(I132*H132,2)</f>
        <v>0</v>
      </c>
      <c r="K132" s="245" t="s">
        <v>167</v>
      </c>
      <c r="L132" s="44"/>
      <c r="M132" s="250" t="s">
        <v>1</v>
      </c>
      <c r="N132" s="251" t="s">
        <v>38</v>
      </c>
      <c r="O132" s="91"/>
      <c r="P132" s="252">
        <f>O132*H132</f>
        <v>0</v>
      </c>
      <c r="Q132" s="252">
        <v>0</v>
      </c>
      <c r="R132" s="252">
        <f>Q132*H132</f>
        <v>0</v>
      </c>
      <c r="S132" s="252">
        <v>0</v>
      </c>
      <c r="T132" s="253">
        <f>S132*H132</f>
        <v>0</v>
      </c>
      <c r="U132" s="38"/>
      <c r="V132" s="38"/>
      <c r="W132" s="38"/>
      <c r="X132" s="38"/>
      <c r="Y132" s="38"/>
      <c r="Z132" s="38"/>
      <c r="AA132" s="38"/>
      <c r="AB132" s="38"/>
      <c r="AC132" s="38"/>
      <c r="AD132" s="38"/>
      <c r="AE132" s="38"/>
      <c r="AR132" s="254" t="s">
        <v>816</v>
      </c>
      <c r="AT132" s="254" t="s">
        <v>163</v>
      </c>
      <c r="AU132" s="254" t="s">
        <v>82</v>
      </c>
      <c r="AY132" s="17" t="s">
        <v>161</v>
      </c>
      <c r="BE132" s="255">
        <f>IF(N132="základní",J132,0)</f>
        <v>0</v>
      </c>
      <c r="BF132" s="255">
        <f>IF(N132="snížená",J132,0)</f>
        <v>0</v>
      </c>
      <c r="BG132" s="255">
        <f>IF(N132="zákl. přenesená",J132,0)</f>
        <v>0</v>
      </c>
      <c r="BH132" s="255">
        <f>IF(N132="sníž. přenesená",J132,0)</f>
        <v>0</v>
      </c>
      <c r="BI132" s="255">
        <f>IF(N132="nulová",J132,0)</f>
        <v>0</v>
      </c>
      <c r="BJ132" s="17" t="s">
        <v>80</v>
      </c>
      <c r="BK132" s="255">
        <f>ROUND(I132*H132,2)</f>
        <v>0</v>
      </c>
      <c r="BL132" s="17" t="s">
        <v>816</v>
      </c>
      <c r="BM132" s="254" t="s">
        <v>1187</v>
      </c>
    </row>
    <row r="133" s="2" customFormat="1">
      <c r="A133" s="38"/>
      <c r="B133" s="39"/>
      <c r="C133" s="40"/>
      <c r="D133" s="256" t="s">
        <v>170</v>
      </c>
      <c r="E133" s="40"/>
      <c r="F133" s="257" t="s">
        <v>820</v>
      </c>
      <c r="G133" s="40"/>
      <c r="H133" s="40"/>
      <c r="I133" s="154"/>
      <c r="J133" s="40"/>
      <c r="K133" s="40"/>
      <c r="L133" s="44"/>
      <c r="M133" s="258"/>
      <c r="N133" s="259"/>
      <c r="O133" s="91"/>
      <c r="P133" s="91"/>
      <c r="Q133" s="91"/>
      <c r="R133" s="91"/>
      <c r="S133" s="91"/>
      <c r="T133" s="92"/>
      <c r="U133" s="38"/>
      <c r="V133" s="38"/>
      <c r="W133" s="38"/>
      <c r="X133" s="38"/>
      <c r="Y133" s="38"/>
      <c r="Z133" s="38"/>
      <c r="AA133" s="38"/>
      <c r="AB133" s="38"/>
      <c r="AC133" s="38"/>
      <c r="AD133" s="38"/>
      <c r="AE133" s="38"/>
      <c r="AT133" s="17" t="s">
        <v>170</v>
      </c>
      <c r="AU133" s="17" t="s">
        <v>82</v>
      </c>
    </row>
    <row r="134" s="2" customFormat="1">
      <c r="A134" s="38"/>
      <c r="B134" s="39"/>
      <c r="C134" s="40"/>
      <c r="D134" s="256" t="s">
        <v>195</v>
      </c>
      <c r="E134" s="40"/>
      <c r="F134" s="260" t="s">
        <v>1188</v>
      </c>
      <c r="G134" s="40"/>
      <c r="H134" s="40"/>
      <c r="I134" s="154"/>
      <c r="J134" s="40"/>
      <c r="K134" s="40"/>
      <c r="L134" s="44"/>
      <c r="M134" s="258"/>
      <c r="N134" s="259"/>
      <c r="O134" s="91"/>
      <c r="P134" s="91"/>
      <c r="Q134" s="91"/>
      <c r="R134" s="91"/>
      <c r="S134" s="91"/>
      <c r="T134" s="92"/>
      <c r="U134" s="38"/>
      <c r="V134" s="38"/>
      <c r="W134" s="38"/>
      <c r="X134" s="38"/>
      <c r="Y134" s="38"/>
      <c r="Z134" s="38"/>
      <c r="AA134" s="38"/>
      <c r="AB134" s="38"/>
      <c r="AC134" s="38"/>
      <c r="AD134" s="38"/>
      <c r="AE134" s="38"/>
      <c r="AT134" s="17" t="s">
        <v>195</v>
      </c>
      <c r="AU134" s="17" t="s">
        <v>82</v>
      </c>
    </row>
    <row r="135" s="12" customFormat="1" ht="22.8" customHeight="1">
      <c r="A135" s="12"/>
      <c r="B135" s="227"/>
      <c r="C135" s="228"/>
      <c r="D135" s="229" t="s">
        <v>72</v>
      </c>
      <c r="E135" s="241" t="s">
        <v>823</v>
      </c>
      <c r="F135" s="241" t="s">
        <v>824</v>
      </c>
      <c r="G135" s="228"/>
      <c r="H135" s="228"/>
      <c r="I135" s="231"/>
      <c r="J135" s="242">
        <f>BK135</f>
        <v>0</v>
      </c>
      <c r="K135" s="228"/>
      <c r="L135" s="233"/>
      <c r="M135" s="234"/>
      <c r="N135" s="235"/>
      <c r="O135" s="235"/>
      <c r="P135" s="236">
        <f>SUM(P136:P138)</f>
        <v>0</v>
      </c>
      <c r="Q135" s="235"/>
      <c r="R135" s="236">
        <f>SUM(R136:R138)</f>
        <v>0</v>
      </c>
      <c r="S135" s="235"/>
      <c r="T135" s="237">
        <f>SUM(T136:T138)</f>
        <v>0</v>
      </c>
      <c r="U135" s="12"/>
      <c r="V135" s="12"/>
      <c r="W135" s="12"/>
      <c r="X135" s="12"/>
      <c r="Y135" s="12"/>
      <c r="Z135" s="12"/>
      <c r="AA135" s="12"/>
      <c r="AB135" s="12"/>
      <c r="AC135" s="12"/>
      <c r="AD135" s="12"/>
      <c r="AE135" s="12"/>
      <c r="AR135" s="238" t="s">
        <v>203</v>
      </c>
      <c r="AT135" s="239" t="s">
        <v>72</v>
      </c>
      <c r="AU135" s="239" t="s">
        <v>80</v>
      </c>
      <c r="AY135" s="238" t="s">
        <v>161</v>
      </c>
      <c r="BK135" s="240">
        <f>SUM(BK136:BK138)</f>
        <v>0</v>
      </c>
    </row>
    <row r="136" s="2" customFormat="1" ht="16.5" customHeight="1">
      <c r="A136" s="38"/>
      <c r="B136" s="39"/>
      <c r="C136" s="243" t="s">
        <v>188</v>
      </c>
      <c r="D136" s="243" t="s">
        <v>163</v>
      </c>
      <c r="E136" s="244" t="s">
        <v>825</v>
      </c>
      <c r="F136" s="245" t="s">
        <v>824</v>
      </c>
      <c r="G136" s="246" t="s">
        <v>815</v>
      </c>
      <c r="H136" s="247">
        <v>1</v>
      </c>
      <c r="I136" s="248"/>
      <c r="J136" s="249">
        <f>ROUND(I136*H136,2)</f>
        <v>0</v>
      </c>
      <c r="K136" s="245" t="s">
        <v>167</v>
      </c>
      <c r="L136" s="44"/>
      <c r="M136" s="250" t="s">
        <v>1</v>
      </c>
      <c r="N136" s="251" t="s">
        <v>38</v>
      </c>
      <c r="O136" s="91"/>
      <c r="P136" s="252">
        <f>O136*H136</f>
        <v>0</v>
      </c>
      <c r="Q136" s="252">
        <v>0</v>
      </c>
      <c r="R136" s="252">
        <f>Q136*H136</f>
        <v>0</v>
      </c>
      <c r="S136" s="252">
        <v>0</v>
      </c>
      <c r="T136" s="253">
        <f>S136*H136</f>
        <v>0</v>
      </c>
      <c r="U136" s="38"/>
      <c r="V136" s="38"/>
      <c r="W136" s="38"/>
      <c r="X136" s="38"/>
      <c r="Y136" s="38"/>
      <c r="Z136" s="38"/>
      <c r="AA136" s="38"/>
      <c r="AB136" s="38"/>
      <c r="AC136" s="38"/>
      <c r="AD136" s="38"/>
      <c r="AE136" s="38"/>
      <c r="AR136" s="254" t="s">
        <v>816</v>
      </c>
      <c r="AT136" s="254" t="s">
        <v>163</v>
      </c>
      <c r="AU136" s="254" t="s">
        <v>82</v>
      </c>
      <c r="AY136" s="17" t="s">
        <v>161</v>
      </c>
      <c r="BE136" s="255">
        <f>IF(N136="základní",J136,0)</f>
        <v>0</v>
      </c>
      <c r="BF136" s="255">
        <f>IF(N136="snížená",J136,0)</f>
        <v>0</v>
      </c>
      <c r="BG136" s="255">
        <f>IF(N136="zákl. přenesená",J136,0)</f>
        <v>0</v>
      </c>
      <c r="BH136" s="255">
        <f>IF(N136="sníž. přenesená",J136,0)</f>
        <v>0</v>
      </c>
      <c r="BI136" s="255">
        <f>IF(N136="nulová",J136,0)</f>
        <v>0</v>
      </c>
      <c r="BJ136" s="17" t="s">
        <v>80</v>
      </c>
      <c r="BK136" s="255">
        <f>ROUND(I136*H136,2)</f>
        <v>0</v>
      </c>
      <c r="BL136" s="17" t="s">
        <v>816</v>
      </c>
      <c r="BM136" s="254" t="s">
        <v>1189</v>
      </c>
    </row>
    <row r="137" s="2" customFormat="1">
      <c r="A137" s="38"/>
      <c r="B137" s="39"/>
      <c r="C137" s="40"/>
      <c r="D137" s="256" t="s">
        <v>170</v>
      </c>
      <c r="E137" s="40"/>
      <c r="F137" s="257" t="s">
        <v>824</v>
      </c>
      <c r="G137" s="40"/>
      <c r="H137" s="40"/>
      <c r="I137" s="154"/>
      <c r="J137" s="40"/>
      <c r="K137" s="40"/>
      <c r="L137" s="44"/>
      <c r="M137" s="258"/>
      <c r="N137" s="259"/>
      <c r="O137" s="91"/>
      <c r="P137" s="91"/>
      <c r="Q137" s="91"/>
      <c r="R137" s="91"/>
      <c r="S137" s="91"/>
      <c r="T137" s="92"/>
      <c r="U137" s="38"/>
      <c r="V137" s="38"/>
      <c r="W137" s="38"/>
      <c r="X137" s="38"/>
      <c r="Y137" s="38"/>
      <c r="Z137" s="38"/>
      <c r="AA137" s="38"/>
      <c r="AB137" s="38"/>
      <c r="AC137" s="38"/>
      <c r="AD137" s="38"/>
      <c r="AE137" s="38"/>
      <c r="AT137" s="17" t="s">
        <v>170</v>
      </c>
      <c r="AU137" s="17" t="s">
        <v>82</v>
      </c>
    </row>
    <row r="138" s="2" customFormat="1">
      <c r="A138" s="38"/>
      <c r="B138" s="39"/>
      <c r="C138" s="40"/>
      <c r="D138" s="256" t="s">
        <v>195</v>
      </c>
      <c r="E138" s="40"/>
      <c r="F138" s="260" t="s">
        <v>1190</v>
      </c>
      <c r="G138" s="40"/>
      <c r="H138" s="40"/>
      <c r="I138" s="154"/>
      <c r="J138" s="40"/>
      <c r="K138" s="40"/>
      <c r="L138" s="44"/>
      <c r="M138" s="258"/>
      <c r="N138" s="259"/>
      <c r="O138" s="91"/>
      <c r="P138" s="91"/>
      <c r="Q138" s="91"/>
      <c r="R138" s="91"/>
      <c r="S138" s="91"/>
      <c r="T138" s="92"/>
      <c r="U138" s="38"/>
      <c r="V138" s="38"/>
      <c r="W138" s="38"/>
      <c r="X138" s="38"/>
      <c r="Y138" s="38"/>
      <c r="Z138" s="38"/>
      <c r="AA138" s="38"/>
      <c r="AB138" s="38"/>
      <c r="AC138" s="38"/>
      <c r="AD138" s="38"/>
      <c r="AE138" s="38"/>
      <c r="AT138" s="17" t="s">
        <v>195</v>
      </c>
      <c r="AU138" s="17" t="s">
        <v>82</v>
      </c>
    </row>
    <row r="139" s="12" customFormat="1" ht="22.8" customHeight="1">
      <c r="A139" s="12"/>
      <c r="B139" s="227"/>
      <c r="C139" s="228"/>
      <c r="D139" s="229" t="s">
        <v>72</v>
      </c>
      <c r="E139" s="241" t="s">
        <v>828</v>
      </c>
      <c r="F139" s="241" t="s">
        <v>829</v>
      </c>
      <c r="G139" s="228"/>
      <c r="H139" s="228"/>
      <c r="I139" s="231"/>
      <c r="J139" s="242">
        <f>BK139</f>
        <v>0</v>
      </c>
      <c r="K139" s="228"/>
      <c r="L139" s="233"/>
      <c r="M139" s="234"/>
      <c r="N139" s="235"/>
      <c r="O139" s="235"/>
      <c r="P139" s="236">
        <f>SUM(P140:P151)</f>
        <v>0</v>
      </c>
      <c r="Q139" s="235"/>
      <c r="R139" s="236">
        <f>SUM(R140:R151)</f>
        <v>0</v>
      </c>
      <c r="S139" s="235"/>
      <c r="T139" s="237">
        <f>SUM(T140:T151)</f>
        <v>0</v>
      </c>
      <c r="U139" s="12"/>
      <c r="V139" s="12"/>
      <c r="W139" s="12"/>
      <c r="X139" s="12"/>
      <c r="Y139" s="12"/>
      <c r="Z139" s="12"/>
      <c r="AA139" s="12"/>
      <c r="AB139" s="12"/>
      <c r="AC139" s="12"/>
      <c r="AD139" s="12"/>
      <c r="AE139" s="12"/>
      <c r="AR139" s="238" t="s">
        <v>203</v>
      </c>
      <c r="AT139" s="239" t="s">
        <v>72</v>
      </c>
      <c r="AU139" s="239" t="s">
        <v>80</v>
      </c>
      <c r="AY139" s="238" t="s">
        <v>161</v>
      </c>
      <c r="BK139" s="240">
        <f>SUM(BK140:BK151)</f>
        <v>0</v>
      </c>
    </row>
    <row r="140" s="2" customFormat="1" ht="16.5" customHeight="1">
      <c r="A140" s="38"/>
      <c r="B140" s="39"/>
      <c r="C140" s="243" t="s">
        <v>168</v>
      </c>
      <c r="D140" s="243" t="s">
        <v>163</v>
      </c>
      <c r="E140" s="244" t="s">
        <v>1191</v>
      </c>
      <c r="F140" s="245" t="s">
        <v>1192</v>
      </c>
      <c r="G140" s="246" t="s">
        <v>815</v>
      </c>
      <c r="H140" s="247">
        <v>8</v>
      </c>
      <c r="I140" s="248"/>
      <c r="J140" s="249">
        <f>ROUND(I140*H140,2)</f>
        <v>0</v>
      </c>
      <c r="K140" s="245" t="s">
        <v>167</v>
      </c>
      <c r="L140" s="44"/>
      <c r="M140" s="250" t="s">
        <v>1</v>
      </c>
      <c r="N140" s="251" t="s">
        <v>38</v>
      </c>
      <c r="O140" s="91"/>
      <c r="P140" s="252">
        <f>O140*H140</f>
        <v>0</v>
      </c>
      <c r="Q140" s="252">
        <v>0</v>
      </c>
      <c r="R140" s="252">
        <f>Q140*H140</f>
        <v>0</v>
      </c>
      <c r="S140" s="252">
        <v>0</v>
      </c>
      <c r="T140" s="253">
        <f>S140*H140</f>
        <v>0</v>
      </c>
      <c r="U140" s="38"/>
      <c r="V140" s="38"/>
      <c r="W140" s="38"/>
      <c r="X140" s="38"/>
      <c r="Y140" s="38"/>
      <c r="Z140" s="38"/>
      <c r="AA140" s="38"/>
      <c r="AB140" s="38"/>
      <c r="AC140" s="38"/>
      <c r="AD140" s="38"/>
      <c r="AE140" s="38"/>
      <c r="AR140" s="254" t="s">
        <v>816</v>
      </c>
      <c r="AT140" s="254" t="s">
        <v>163</v>
      </c>
      <c r="AU140" s="254" t="s">
        <v>82</v>
      </c>
      <c r="AY140" s="17" t="s">
        <v>161</v>
      </c>
      <c r="BE140" s="255">
        <f>IF(N140="základní",J140,0)</f>
        <v>0</v>
      </c>
      <c r="BF140" s="255">
        <f>IF(N140="snížená",J140,0)</f>
        <v>0</v>
      </c>
      <c r="BG140" s="255">
        <f>IF(N140="zákl. přenesená",J140,0)</f>
        <v>0</v>
      </c>
      <c r="BH140" s="255">
        <f>IF(N140="sníž. přenesená",J140,0)</f>
        <v>0</v>
      </c>
      <c r="BI140" s="255">
        <f>IF(N140="nulová",J140,0)</f>
        <v>0</v>
      </c>
      <c r="BJ140" s="17" t="s">
        <v>80</v>
      </c>
      <c r="BK140" s="255">
        <f>ROUND(I140*H140,2)</f>
        <v>0</v>
      </c>
      <c r="BL140" s="17" t="s">
        <v>816</v>
      </c>
      <c r="BM140" s="254" t="s">
        <v>1193</v>
      </c>
    </row>
    <row r="141" s="2" customFormat="1">
      <c r="A141" s="38"/>
      <c r="B141" s="39"/>
      <c r="C141" s="40"/>
      <c r="D141" s="256" t="s">
        <v>170</v>
      </c>
      <c r="E141" s="40"/>
      <c r="F141" s="257" t="s">
        <v>1192</v>
      </c>
      <c r="G141" s="40"/>
      <c r="H141" s="40"/>
      <c r="I141" s="154"/>
      <c r="J141" s="40"/>
      <c r="K141" s="40"/>
      <c r="L141" s="44"/>
      <c r="M141" s="258"/>
      <c r="N141" s="259"/>
      <c r="O141" s="91"/>
      <c r="P141" s="91"/>
      <c r="Q141" s="91"/>
      <c r="R141" s="91"/>
      <c r="S141" s="91"/>
      <c r="T141" s="92"/>
      <c r="U141" s="38"/>
      <c r="V141" s="38"/>
      <c r="W141" s="38"/>
      <c r="X141" s="38"/>
      <c r="Y141" s="38"/>
      <c r="Z141" s="38"/>
      <c r="AA141" s="38"/>
      <c r="AB141" s="38"/>
      <c r="AC141" s="38"/>
      <c r="AD141" s="38"/>
      <c r="AE141" s="38"/>
      <c r="AT141" s="17" t="s">
        <v>170</v>
      </c>
      <c r="AU141" s="17" t="s">
        <v>82</v>
      </c>
    </row>
    <row r="142" s="2" customFormat="1">
      <c r="A142" s="38"/>
      <c r="B142" s="39"/>
      <c r="C142" s="40"/>
      <c r="D142" s="256" t="s">
        <v>195</v>
      </c>
      <c r="E142" s="40"/>
      <c r="F142" s="260" t="s">
        <v>1194</v>
      </c>
      <c r="G142" s="40"/>
      <c r="H142" s="40"/>
      <c r="I142" s="154"/>
      <c r="J142" s="40"/>
      <c r="K142" s="40"/>
      <c r="L142" s="44"/>
      <c r="M142" s="258"/>
      <c r="N142" s="259"/>
      <c r="O142" s="91"/>
      <c r="P142" s="91"/>
      <c r="Q142" s="91"/>
      <c r="R142" s="91"/>
      <c r="S142" s="91"/>
      <c r="T142" s="92"/>
      <c r="U142" s="38"/>
      <c r="V142" s="38"/>
      <c r="W142" s="38"/>
      <c r="X142" s="38"/>
      <c r="Y142" s="38"/>
      <c r="Z142" s="38"/>
      <c r="AA142" s="38"/>
      <c r="AB142" s="38"/>
      <c r="AC142" s="38"/>
      <c r="AD142" s="38"/>
      <c r="AE142" s="38"/>
      <c r="AT142" s="17" t="s">
        <v>195</v>
      </c>
      <c r="AU142" s="17" t="s">
        <v>82</v>
      </c>
    </row>
    <row r="143" s="14" customFormat="1">
      <c r="A143" s="14"/>
      <c r="B143" s="271"/>
      <c r="C143" s="272"/>
      <c r="D143" s="256" t="s">
        <v>174</v>
      </c>
      <c r="E143" s="273" t="s">
        <v>1</v>
      </c>
      <c r="F143" s="274" t="s">
        <v>227</v>
      </c>
      <c r="G143" s="272"/>
      <c r="H143" s="275">
        <v>8</v>
      </c>
      <c r="I143" s="276"/>
      <c r="J143" s="272"/>
      <c r="K143" s="272"/>
      <c r="L143" s="277"/>
      <c r="M143" s="278"/>
      <c r="N143" s="279"/>
      <c r="O143" s="279"/>
      <c r="P143" s="279"/>
      <c r="Q143" s="279"/>
      <c r="R143" s="279"/>
      <c r="S143" s="279"/>
      <c r="T143" s="280"/>
      <c r="U143" s="14"/>
      <c r="V143" s="14"/>
      <c r="W143" s="14"/>
      <c r="X143" s="14"/>
      <c r="Y143" s="14"/>
      <c r="Z143" s="14"/>
      <c r="AA143" s="14"/>
      <c r="AB143" s="14"/>
      <c r="AC143" s="14"/>
      <c r="AD143" s="14"/>
      <c r="AE143" s="14"/>
      <c r="AT143" s="281" t="s">
        <v>174</v>
      </c>
      <c r="AU143" s="281" t="s">
        <v>82</v>
      </c>
      <c r="AV143" s="14" t="s">
        <v>82</v>
      </c>
      <c r="AW143" s="14" t="s">
        <v>30</v>
      </c>
      <c r="AX143" s="14" t="s">
        <v>80</v>
      </c>
      <c r="AY143" s="281" t="s">
        <v>161</v>
      </c>
    </row>
    <row r="144" s="2" customFormat="1" ht="16.5" customHeight="1">
      <c r="A144" s="38"/>
      <c r="B144" s="39"/>
      <c r="C144" s="243" t="s">
        <v>203</v>
      </c>
      <c r="D144" s="243" t="s">
        <v>163</v>
      </c>
      <c r="E144" s="244" t="s">
        <v>830</v>
      </c>
      <c r="F144" s="245" t="s">
        <v>831</v>
      </c>
      <c r="G144" s="246" t="s">
        <v>815</v>
      </c>
      <c r="H144" s="247">
        <v>1</v>
      </c>
      <c r="I144" s="248"/>
      <c r="J144" s="249">
        <f>ROUND(I144*H144,2)</f>
        <v>0</v>
      </c>
      <c r="K144" s="245" t="s">
        <v>167</v>
      </c>
      <c r="L144" s="44"/>
      <c r="M144" s="250" t="s">
        <v>1</v>
      </c>
      <c r="N144" s="251" t="s">
        <v>38</v>
      </c>
      <c r="O144" s="91"/>
      <c r="P144" s="252">
        <f>O144*H144</f>
        <v>0</v>
      </c>
      <c r="Q144" s="252">
        <v>0</v>
      </c>
      <c r="R144" s="252">
        <f>Q144*H144</f>
        <v>0</v>
      </c>
      <c r="S144" s="252">
        <v>0</v>
      </c>
      <c r="T144" s="253">
        <f>S144*H144</f>
        <v>0</v>
      </c>
      <c r="U144" s="38"/>
      <c r="V144" s="38"/>
      <c r="W144" s="38"/>
      <c r="X144" s="38"/>
      <c r="Y144" s="38"/>
      <c r="Z144" s="38"/>
      <c r="AA144" s="38"/>
      <c r="AB144" s="38"/>
      <c r="AC144" s="38"/>
      <c r="AD144" s="38"/>
      <c r="AE144" s="38"/>
      <c r="AR144" s="254" t="s">
        <v>816</v>
      </c>
      <c r="AT144" s="254" t="s">
        <v>163</v>
      </c>
      <c r="AU144" s="254" t="s">
        <v>82</v>
      </c>
      <c r="AY144" s="17" t="s">
        <v>161</v>
      </c>
      <c r="BE144" s="255">
        <f>IF(N144="základní",J144,0)</f>
        <v>0</v>
      </c>
      <c r="BF144" s="255">
        <f>IF(N144="snížená",J144,0)</f>
        <v>0</v>
      </c>
      <c r="BG144" s="255">
        <f>IF(N144="zákl. přenesená",J144,0)</f>
        <v>0</v>
      </c>
      <c r="BH144" s="255">
        <f>IF(N144="sníž. přenesená",J144,0)</f>
        <v>0</v>
      </c>
      <c r="BI144" s="255">
        <f>IF(N144="nulová",J144,0)</f>
        <v>0</v>
      </c>
      <c r="BJ144" s="17" t="s">
        <v>80</v>
      </c>
      <c r="BK144" s="255">
        <f>ROUND(I144*H144,2)</f>
        <v>0</v>
      </c>
      <c r="BL144" s="17" t="s">
        <v>816</v>
      </c>
      <c r="BM144" s="254" t="s">
        <v>1195</v>
      </c>
    </row>
    <row r="145" s="2" customFormat="1">
      <c r="A145" s="38"/>
      <c r="B145" s="39"/>
      <c r="C145" s="40"/>
      <c r="D145" s="256" t="s">
        <v>170</v>
      </c>
      <c r="E145" s="40"/>
      <c r="F145" s="257" t="s">
        <v>831</v>
      </c>
      <c r="G145" s="40"/>
      <c r="H145" s="40"/>
      <c r="I145" s="154"/>
      <c r="J145" s="40"/>
      <c r="K145" s="40"/>
      <c r="L145" s="44"/>
      <c r="M145" s="258"/>
      <c r="N145" s="259"/>
      <c r="O145" s="91"/>
      <c r="P145" s="91"/>
      <c r="Q145" s="91"/>
      <c r="R145" s="91"/>
      <c r="S145" s="91"/>
      <c r="T145" s="92"/>
      <c r="U145" s="38"/>
      <c r="V145" s="38"/>
      <c r="W145" s="38"/>
      <c r="X145" s="38"/>
      <c r="Y145" s="38"/>
      <c r="Z145" s="38"/>
      <c r="AA145" s="38"/>
      <c r="AB145" s="38"/>
      <c r="AC145" s="38"/>
      <c r="AD145" s="38"/>
      <c r="AE145" s="38"/>
      <c r="AT145" s="17" t="s">
        <v>170</v>
      </c>
      <c r="AU145" s="17" t="s">
        <v>82</v>
      </c>
    </row>
    <row r="146" s="2" customFormat="1">
      <c r="A146" s="38"/>
      <c r="B146" s="39"/>
      <c r="C146" s="40"/>
      <c r="D146" s="256" t="s">
        <v>195</v>
      </c>
      <c r="E146" s="40"/>
      <c r="F146" s="260" t="s">
        <v>833</v>
      </c>
      <c r="G146" s="40"/>
      <c r="H146" s="40"/>
      <c r="I146" s="154"/>
      <c r="J146" s="40"/>
      <c r="K146" s="40"/>
      <c r="L146" s="44"/>
      <c r="M146" s="258"/>
      <c r="N146" s="259"/>
      <c r="O146" s="91"/>
      <c r="P146" s="91"/>
      <c r="Q146" s="91"/>
      <c r="R146" s="91"/>
      <c r="S146" s="91"/>
      <c r="T146" s="92"/>
      <c r="U146" s="38"/>
      <c r="V146" s="38"/>
      <c r="W146" s="38"/>
      <c r="X146" s="38"/>
      <c r="Y146" s="38"/>
      <c r="Z146" s="38"/>
      <c r="AA146" s="38"/>
      <c r="AB146" s="38"/>
      <c r="AC146" s="38"/>
      <c r="AD146" s="38"/>
      <c r="AE146" s="38"/>
      <c r="AT146" s="17" t="s">
        <v>195</v>
      </c>
      <c r="AU146" s="17" t="s">
        <v>82</v>
      </c>
    </row>
    <row r="147" s="2" customFormat="1" ht="16.5" customHeight="1">
      <c r="A147" s="38"/>
      <c r="B147" s="39"/>
      <c r="C147" s="243" t="s">
        <v>211</v>
      </c>
      <c r="D147" s="243" t="s">
        <v>163</v>
      </c>
      <c r="E147" s="244" t="s">
        <v>1196</v>
      </c>
      <c r="F147" s="245" t="s">
        <v>1197</v>
      </c>
      <c r="G147" s="246" t="s">
        <v>815</v>
      </c>
      <c r="H147" s="247">
        <v>2</v>
      </c>
      <c r="I147" s="248"/>
      <c r="J147" s="249">
        <f>ROUND(I147*H147,2)</f>
        <v>0</v>
      </c>
      <c r="K147" s="245" t="s">
        <v>167</v>
      </c>
      <c r="L147" s="44"/>
      <c r="M147" s="250" t="s">
        <v>1</v>
      </c>
      <c r="N147" s="251" t="s">
        <v>38</v>
      </c>
      <c r="O147" s="91"/>
      <c r="P147" s="252">
        <f>O147*H147</f>
        <v>0</v>
      </c>
      <c r="Q147" s="252">
        <v>0</v>
      </c>
      <c r="R147" s="252">
        <f>Q147*H147</f>
        <v>0</v>
      </c>
      <c r="S147" s="252">
        <v>0</v>
      </c>
      <c r="T147" s="253">
        <f>S147*H147</f>
        <v>0</v>
      </c>
      <c r="U147" s="38"/>
      <c r="V147" s="38"/>
      <c r="W147" s="38"/>
      <c r="X147" s="38"/>
      <c r="Y147" s="38"/>
      <c r="Z147" s="38"/>
      <c r="AA147" s="38"/>
      <c r="AB147" s="38"/>
      <c r="AC147" s="38"/>
      <c r="AD147" s="38"/>
      <c r="AE147" s="38"/>
      <c r="AR147" s="254" t="s">
        <v>816</v>
      </c>
      <c r="AT147" s="254" t="s">
        <v>163</v>
      </c>
      <c r="AU147" s="254" t="s">
        <v>82</v>
      </c>
      <c r="AY147" s="17" t="s">
        <v>161</v>
      </c>
      <c r="BE147" s="255">
        <f>IF(N147="základní",J147,0)</f>
        <v>0</v>
      </c>
      <c r="BF147" s="255">
        <f>IF(N147="snížená",J147,0)</f>
        <v>0</v>
      </c>
      <c r="BG147" s="255">
        <f>IF(N147="zákl. přenesená",J147,0)</f>
        <v>0</v>
      </c>
      <c r="BH147" s="255">
        <f>IF(N147="sníž. přenesená",J147,0)</f>
        <v>0</v>
      </c>
      <c r="BI147" s="255">
        <f>IF(N147="nulová",J147,0)</f>
        <v>0</v>
      </c>
      <c r="BJ147" s="17" t="s">
        <v>80</v>
      </c>
      <c r="BK147" s="255">
        <f>ROUND(I147*H147,2)</f>
        <v>0</v>
      </c>
      <c r="BL147" s="17" t="s">
        <v>816</v>
      </c>
      <c r="BM147" s="254" t="s">
        <v>1198</v>
      </c>
    </row>
    <row r="148" s="2" customFormat="1">
      <c r="A148" s="38"/>
      <c r="B148" s="39"/>
      <c r="C148" s="40"/>
      <c r="D148" s="256" t="s">
        <v>170</v>
      </c>
      <c r="E148" s="40"/>
      <c r="F148" s="257" t="s">
        <v>1197</v>
      </c>
      <c r="G148" s="40"/>
      <c r="H148" s="40"/>
      <c r="I148" s="154"/>
      <c r="J148" s="40"/>
      <c r="K148" s="40"/>
      <c r="L148" s="44"/>
      <c r="M148" s="258"/>
      <c r="N148" s="259"/>
      <c r="O148" s="91"/>
      <c r="P148" s="91"/>
      <c r="Q148" s="91"/>
      <c r="R148" s="91"/>
      <c r="S148" s="91"/>
      <c r="T148" s="92"/>
      <c r="U148" s="38"/>
      <c r="V148" s="38"/>
      <c r="W148" s="38"/>
      <c r="X148" s="38"/>
      <c r="Y148" s="38"/>
      <c r="Z148" s="38"/>
      <c r="AA148" s="38"/>
      <c r="AB148" s="38"/>
      <c r="AC148" s="38"/>
      <c r="AD148" s="38"/>
      <c r="AE148" s="38"/>
      <c r="AT148" s="17" t="s">
        <v>170</v>
      </c>
      <c r="AU148" s="17" t="s">
        <v>82</v>
      </c>
    </row>
    <row r="149" s="2" customFormat="1">
      <c r="A149" s="38"/>
      <c r="B149" s="39"/>
      <c r="C149" s="40"/>
      <c r="D149" s="256" t="s">
        <v>195</v>
      </c>
      <c r="E149" s="40"/>
      <c r="F149" s="260" t="s">
        <v>1199</v>
      </c>
      <c r="G149" s="40"/>
      <c r="H149" s="40"/>
      <c r="I149" s="154"/>
      <c r="J149" s="40"/>
      <c r="K149" s="40"/>
      <c r="L149" s="44"/>
      <c r="M149" s="258"/>
      <c r="N149" s="259"/>
      <c r="O149" s="91"/>
      <c r="P149" s="91"/>
      <c r="Q149" s="91"/>
      <c r="R149" s="91"/>
      <c r="S149" s="91"/>
      <c r="T149" s="92"/>
      <c r="U149" s="38"/>
      <c r="V149" s="38"/>
      <c r="W149" s="38"/>
      <c r="X149" s="38"/>
      <c r="Y149" s="38"/>
      <c r="Z149" s="38"/>
      <c r="AA149" s="38"/>
      <c r="AB149" s="38"/>
      <c r="AC149" s="38"/>
      <c r="AD149" s="38"/>
      <c r="AE149" s="38"/>
      <c r="AT149" s="17" t="s">
        <v>195</v>
      </c>
      <c r="AU149" s="17" t="s">
        <v>82</v>
      </c>
    </row>
    <row r="150" s="14" customFormat="1">
      <c r="A150" s="14"/>
      <c r="B150" s="271"/>
      <c r="C150" s="272"/>
      <c r="D150" s="256" t="s">
        <v>174</v>
      </c>
      <c r="E150" s="273" t="s">
        <v>1</v>
      </c>
      <c r="F150" s="274" t="s">
        <v>82</v>
      </c>
      <c r="G150" s="272"/>
      <c r="H150" s="275">
        <v>2</v>
      </c>
      <c r="I150" s="276"/>
      <c r="J150" s="272"/>
      <c r="K150" s="272"/>
      <c r="L150" s="277"/>
      <c r="M150" s="278"/>
      <c r="N150" s="279"/>
      <c r="O150" s="279"/>
      <c r="P150" s="279"/>
      <c r="Q150" s="279"/>
      <c r="R150" s="279"/>
      <c r="S150" s="279"/>
      <c r="T150" s="280"/>
      <c r="U150" s="14"/>
      <c r="V150" s="14"/>
      <c r="W150" s="14"/>
      <c r="X150" s="14"/>
      <c r="Y150" s="14"/>
      <c r="Z150" s="14"/>
      <c r="AA150" s="14"/>
      <c r="AB150" s="14"/>
      <c r="AC150" s="14"/>
      <c r="AD150" s="14"/>
      <c r="AE150" s="14"/>
      <c r="AT150" s="281" t="s">
        <v>174</v>
      </c>
      <c r="AU150" s="281" t="s">
        <v>82</v>
      </c>
      <c r="AV150" s="14" t="s">
        <v>82</v>
      </c>
      <c r="AW150" s="14" t="s">
        <v>30</v>
      </c>
      <c r="AX150" s="14" t="s">
        <v>73</v>
      </c>
      <c r="AY150" s="281" t="s">
        <v>161</v>
      </c>
    </row>
    <row r="151" s="15" customFormat="1">
      <c r="A151" s="15"/>
      <c r="B151" s="282"/>
      <c r="C151" s="283"/>
      <c r="D151" s="256" t="s">
        <v>174</v>
      </c>
      <c r="E151" s="284" t="s">
        <v>1</v>
      </c>
      <c r="F151" s="285" t="s">
        <v>180</v>
      </c>
      <c r="G151" s="283"/>
      <c r="H151" s="286">
        <v>2</v>
      </c>
      <c r="I151" s="287"/>
      <c r="J151" s="283"/>
      <c r="K151" s="283"/>
      <c r="L151" s="288"/>
      <c r="M151" s="289"/>
      <c r="N151" s="290"/>
      <c r="O151" s="290"/>
      <c r="P151" s="290"/>
      <c r="Q151" s="290"/>
      <c r="R151" s="290"/>
      <c r="S151" s="290"/>
      <c r="T151" s="291"/>
      <c r="U151" s="15"/>
      <c r="V151" s="15"/>
      <c r="W151" s="15"/>
      <c r="X151" s="15"/>
      <c r="Y151" s="15"/>
      <c r="Z151" s="15"/>
      <c r="AA151" s="15"/>
      <c r="AB151" s="15"/>
      <c r="AC151" s="15"/>
      <c r="AD151" s="15"/>
      <c r="AE151" s="15"/>
      <c r="AT151" s="292" t="s">
        <v>174</v>
      </c>
      <c r="AU151" s="292" t="s">
        <v>82</v>
      </c>
      <c r="AV151" s="15" t="s">
        <v>168</v>
      </c>
      <c r="AW151" s="15" t="s">
        <v>30</v>
      </c>
      <c r="AX151" s="15" t="s">
        <v>80</v>
      </c>
      <c r="AY151" s="292" t="s">
        <v>161</v>
      </c>
    </row>
    <row r="152" s="12" customFormat="1" ht="22.8" customHeight="1">
      <c r="A152" s="12"/>
      <c r="B152" s="227"/>
      <c r="C152" s="228"/>
      <c r="D152" s="229" t="s">
        <v>72</v>
      </c>
      <c r="E152" s="241" t="s">
        <v>1200</v>
      </c>
      <c r="F152" s="241" t="s">
        <v>1201</v>
      </c>
      <c r="G152" s="228"/>
      <c r="H152" s="228"/>
      <c r="I152" s="231"/>
      <c r="J152" s="242">
        <f>BK152</f>
        <v>0</v>
      </c>
      <c r="K152" s="228"/>
      <c r="L152" s="233"/>
      <c r="M152" s="234"/>
      <c r="N152" s="235"/>
      <c r="O152" s="235"/>
      <c r="P152" s="236">
        <f>SUM(P153:P155)</f>
        <v>0</v>
      </c>
      <c r="Q152" s="235"/>
      <c r="R152" s="236">
        <f>SUM(R153:R155)</f>
        <v>0</v>
      </c>
      <c r="S152" s="235"/>
      <c r="T152" s="237">
        <f>SUM(T153:T155)</f>
        <v>0</v>
      </c>
      <c r="U152" s="12"/>
      <c r="V152" s="12"/>
      <c r="W152" s="12"/>
      <c r="X152" s="12"/>
      <c r="Y152" s="12"/>
      <c r="Z152" s="12"/>
      <c r="AA152" s="12"/>
      <c r="AB152" s="12"/>
      <c r="AC152" s="12"/>
      <c r="AD152" s="12"/>
      <c r="AE152" s="12"/>
      <c r="AR152" s="238" t="s">
        <v>203</v>
      </c>
      <c r="AT152" s="239" t="s">
        <v>72</v>
      </c>
      <c r="AU152" s="239" t="s">
        <v>80</v>
      </c>
      <c r="AY152" s="238" t="s">
        <v>161</v>
      </c>
      <c r="BK152" s="240">
        <f>SUM(BK153:BK155)</f>
        <v>0</v>
      </c>
    </row>
    <row r="153" s="2" customFormat="1" ht="16.5" customHeight="1">
      <c r="A153" s="38"/>
      <c r="B153" s="39"/>
      <c r="C153" s="243" t="s">
        <v>218</v>
      </c>
      <c r="D153" s="243" t="s">
        <v>163</v>
      </c>
      <c r="E153" s="244" t="s">
        <v>1202</v>
      </c>
      <c r="F153" s="245" t="s">
        <v>1201</v>
      </c>
      <c r="G153" s="246" t="s">
        <v>815</v>
      </c>
      <c r="H153" s="247">
        <v>1</v>
      </c>
      <c r="I153" s="248"/>
      <c r="J153" s="249">
        <f>ROUND(I153*H153,2)</f>
        <v>0</v>
      </c>
      <c r="K153" s="245" t="s">
        <v>167</v>
      </c>
      <c r="L153" s="44"/>
      <c r="M153" s="250" t="s">
        <v>1</v>
      </c>
      <c r="N153" s="251" t="s">
        <v>38</v>
      </c>
      <c r="O153" s="91"/>
      <c r="P153" s="252">
        <f>O153*H153</f>
        <v>0</v>
      </c>
      <c r="Q153" s="252">
        <v>0</v>
      </c>
      <c r="R153" s="252">
        <f>Q153*H153</f>
        <v>0</v>
      </c>
      <c r="S153" s="252">
        <v>0</v>
      </c>
      <c r="T153" s="253">
        <f>S153*H153</f>
        <v>0</v>
      </c>
      <c r="U153" s="38"/>
      <c r="V153" s="38"/>
      <c r="W153" s="38"/>
      <c r="X153" s="38"/>
      <c r="Y153" s="38"/>
      <c r="Z153" s="38"/>
      <c r="AA153" s="38"/>
      <c r="AB153" s="38"/>
      <c r="AC153" s="38"/>
      <c r="AD153" s="38"/>
      <c r="AE153" s="38"/>
      <c r="AR153" s="254" t="s">
        <v>816</v>
      </c>
      <c r="AT153" s="254" t="s">
        <v>163</v>
      </c>
      <c r="AU153" s="254" t="s">
        <v>82</v>
      </c>
      <c r="AY153" s="17" t="s">
        <v>161</v>
      </c>
      <c r="BE153" s="255">
        <f>IF(N153="základní",J153,0)</f>
        <v>0</v>
      </c>
      <c r="BF153" s="255">
        <f>IF(N153="snížená",J153,0)</f>
        <v>0</v>
      </c>
      <c r="BG153" s="255">
        <f>IF(N153="zákl. přenesená",J153,0)</f>
        <v>0</v>
      </c>
      <c r="BH153" s="255">
        <f>IF(N153="sníž. přenesená",J153,0)</f>
        <v>0</v>
      </c>
      <c r="BI153" s="255">
        <f>IF(N153="nulová",J153,0)</f>
        <v>0</v>
      </c>
      <c r="BJ153" s="17" t="s">
        <v>80</v>
      </c>
      <c r="BK153" s="255">
        <f>ROUND(I153*H153,2)</f>
        <v>0</v>
      </c>
      <c r="BL153" s="17" t="s">
        <v>816</v>
      </c>
      <c r="BM153" s="254" t="s">
        <v>1203</v>
      </c>
    </row>
    <row r="154" s="2" customFormat="1">
      <c r="A154" s="38"/>
      <c r="B154" s="39"/>
      <c r="C154" s="40"/>
      <c r="D154" s="256" t="s">
        <v>170</v>
      </c>
      <c r="E154" s="40"/>
      <c r="F154" s="257" t="s">
        <v>1201</v>
      </c>
      <c r="G154" s="40"/>
      <c r="H154" s="40"/>
      <c r="I154" s="154"/>
      <c r="J154" s="40"/>
      <c r="K154" s="40"/>
      <c r="L154" s="44"/>
      <c r="M154" s="258"/>
      <c r="N154" s="259"/>
      <c r="O154" s="91"/>
      <c r="P154" s="91"/>
      <c r="Q154" s="91"/>
      <c r="R154" s="91"/>
      <c r="S154" s="91"/>
      <c r="T154" s="92"/>
      <c r="U154" s="38"/>
      <c r="V154" s="38"/>
      <c r="W154" s="38"/>
      <c r="X154" s="38"/>
      <c r="Y154" s="38"/>
      <c r="Z154" s="38"/>
      <c r="AA154" s="38"/>
      <c r="AB154" s="38"/>
      <c r="AC154" s="38"/>
      <c r="AD154" s="38"/>
      <c r="AE154" s="38"/>
      <c r="AT154" s="17" t="s">
        <v>170</v>
      </c>
      <c r="AU154" s="17" t="s">
        <v>82</v>
      </c>
    </row>
    <row r="155" s="2" customFormat="1">
      <c r="A155" s="38"/>
      <c r="B155" s="39"/>
      <c r="C155" s="40"/>
      <c r="D155" s="256" t="s">
        <v>195</v>
      </c>
      <c r="E155" s="40"/>
      <c r="F155" s="260" t="s">
        <v>1204</v>
      </c>
      <c r="G155" s="40"/>
      <c r="H155" s="40"/>
      <c r="I155" s="154"/>
      <c r="J155" s="40"/>
      <c r="K155" s="40"/>
      <c r="L155" s="44"/>
      <c r="M155" s="258"/>
      <c r="N155" s="259"/>
      <c r="O155" s="91"/>
      <c r="P155" s="91"/>
      <c r="Q155" s="91"/>
      <c r="R155" s="91"/>
      <c r="S155" s="91"/>
      <c r="T155" s="92"/>
      <c r="U155" s="38"/>
      <c r="V155" s="38"/>
      <c r="W155" s="38"/>
      <c r="X155" s="38"/>
      <c r="Y155" s="38"/>
      <c r="Z155" s="38"/>
      <c r="AA155" s="38"/>
      <c r="AB155" s="38"/>
      <c r="AC155" s="38"/>
      <c r="AD155" s="38"/>
      <c r="AE155" s="38"/>
      <c r="AT155" s="17" t="s">
        <v>195</v>
      </c>
      <c r="AU155" s="17" t="s">
        <v>82</v>
      </c>
    </row>
    <row r="156" s="12" customFormat="1" ht="22.8" customHeight="1">
      <c r="A156" s="12"/>
      <c r="B156" s="227"/>
      <c r="C156" s="228"/>
      <c r="D156" s="229" t="s">
        <v>72</v>
      </c>
      <c r="E156" s="241" t="s">
        <v>1205</v>
      </c>
      <c r="F156" s="241" t="s">
        <v>1206</v>
      </c>
      <c r="G156" s="228"/>
      <c r="H156" s="228"/>
      <c r="I156" s="231"/>
      <c r="J156" s="242">
        <f>BK156</f>
        <v>0</v>
      </c>
      <c r="K156" s="228"/>
      <c r="L156" s="233"/>
      <c r="M156" s="234"/>
      <c r="N156" s="235"/>
      <c r="O156" s="235"/>
      <c r="P156" s="236">
        <f>SUM(P157:P159)</f>
        <v>0</v>
      </c>
      <c r="Q156" s="235"/>
      <c r="R156" s="236">
        <f>SUM(R157:R159)</f>
        <v>0</v>
      </c>
      <c r="S156" s="235"/>
      <c r="T156" s="237">
        <f>SUM(T157:T159)</f>
        <v>0</v>
      </c>
      <c r="U156" s="12"/>
      <c r="V156" s="12"/>
      <c r="W156" s="12"/>
      <c r="X156" s="12"/>
      <c r="Y156" s="12"/>
      <c r="Z156" s="12"/>
      <c r="AA156" s="12"/>
      <c r="AB156" s="12"/>
      <c r="AC156" s="12"/>
      <c r="AD156" s="12"/>
      <c r="AE156" s="12"/>
      <c r="AR156" s="238" t="s">
        <v>203</v>
      </c>
      <c r="AT156" s="239" t="s">
        <v>72</v>
      </c>
      <c r="AU156" s="239" t="s">
        <v>80</v>
      </c>
      <c r="AY156" s="238" t="s">
        <v>161</v>
      </c>
      <c r="BK156" s="240">
        <f>SUM(BK157:BK159)</f>
        <v>0</v>
      </c>
    </row>
    <row r="157" s="2" customFormat="1" ht="16.5" customHeight="1">
      <c r="A157" s="38"/>
      <c r="B157" s="39"/>
      <c r="C157" s="243" t="s">
        <v>227</v>
      </c>
      <c r="D157" s="243" t="s">
        <v>163</v>
      </c>
      <c r="E157" s="244" t="s">
        <v>1207</v>
      </c>
      <c r="F157" s="245" t="s">
        <v>1208</v>
      </c>
      <c r="G157" s="246" t="s">
        <v>815</v>
      </c>
      <c r="H157" s="247">
        <v>1</v>
      </c>
      <c r="I157" s="248"/>
      <c r="J157" s="249">
        <f>ROUND(I157*H157,2)</f>
        <v>0</v>
      </c>
      <c r="K157" s="245" t="s">
        <v>167</v>
      </c>
      <c r="L157" s="44"/>
      <c r="M157" s="250" t="s">
        <v>1</v>
      </c>
      <c r="N157" s="251" t="s">
        <v>38</v>
      </c>
      <c r="O157" s="91"/>
      <c r="P157" s="252">
        <f>O157*H157</f>
        <v>0</v>
      </c>
      <c r="Q157" s="252">
        <v>0</v>
      </c>
      <c r="R157" s="252">
        <f>Q157*H157</f>
        <v>0</v>
      </c>
      <c r="S157" s="252">
        <v>0</v>
      </c>
      <c r="T157" s="253">
        <f>S157*H157</f>
        <v>0</v>
      </c>
      <c r="U157" s="38"/>
      <c r="V157" s="38"/>
      <c r="W157" s="38"/>
      <c r="X157" s="38"/>
      <c r="Y157" s="38"/>
      <c r="Z157" s="38"/>
      <c r="AA157" s="38"/>
      <c r="AB157" s="38"/>
      <c r="AC157" s="38"/>
      <c r="AD157" s="38"/>
      <c r="AE157" s="38"/>
      <c r="AR157" s="254" t="s">
        <v>816</v>
      </c>
      <c r="AT157" s="254" t="s">
        <v>163</v>
      </c>
      <c r="AU157" s="254" t="s">
        <v>82</v>
      </c>
      <c r="AY157" s="17" t="s">
        <v>161</v>
      </c>
      <c r="BE157" s="255">
        <f>IF(N157="základní",J157,0)</f>
        <v>0</v>
      </c>
      <c r="BF157" s="255">
        <f>IF(N157="snížená",J157,0)</f>
        <v>0</v>
      </c>
      <c r="BG157" s="255">
        <f>IF(N157="zákl. přenesená",J157,0)</f>
        <v>0</v>
      </c>
      <c r="BH157" s="255">
        <f>IF(N157="sníž. přenesená",J157,0)</f>
        <v>0</v>
      </c>
      <c r="BI157" s="255">
        <f>IF(N157="nulová",J157,0)</f>
        <v>0</v>
      </c>
      <c r="BJ157" s="17" t="s">
        <v>80</v>
      </c>
      <c r="BK157" s="255">
        <f>ROUND(I157*H157,2)</f>
        <v>0</v>
      </c>
      <c r="BL157" s="17" t="s">
        <v>816</v>
      </c>
      <c r="BM157" s="254" t="s">
        <v>1209</v>
      </c>
    </row>
    <row r="158" s="2" customFormat="1">
      <c r="A158" s="38"/>
      <c r="B158" s="39"/>
      <c r="C158" s="40"/>
      <c r="D158" s="256" t="s">
        <v>170</v>
      </c>
      <c r="E158" s="40"/>
      <c r="F158" s="257" t="s">
        <v>1208</v>
      </c>
      <c r="G158" s="40"/>
      <c r="H158" s="40"/>
      <c r="I158" s="154"/>
      <c r="J158" s="40"/>
      <c r="K158" s="40"/>
      <c r="L158" s="44"/>
      <c r="M158" s="258"/>
      <c r="N158" s="259"/>
      <c r="O158" s="91"/>
      <c r="P158" s="91"/>
      <c r="Q158" s="91"/>
      <c r="R158" s="91"/>
      <c r="S158" s="91"/>
      <c r="T158" s="92"/>
      <c r="U158" s="38"/>
      <c r="V158" s="38"/>
      <c r="W158" s="38"/>
      <c r="X158" s="38"/>
      <c r="Y158" s="38"/>
      <c r="Z158" s="38"/>
      <c r="AA158" s="38"/>
      <c r="AB158" s="38"/>
      <c r="AC158" s="38"/>
      <c r="AD158" s="38"/>
      <c r="AE158" s="38"/>
      <c r="AT158" s="17" t="s">
        <v>170</v>
      </c>
      <c r="AU158" s="17" t="s">
        <v>82</v>
      </c>
    </row>
    <row r="159" s="2" customFormat="1">
      <c r="A159" s="38"/>
      <c r="B159" s="39"/>
      <c r="C159" s="40"/>
      <c r="D159" s="256" t="s">
        <v>195</v>
      </c>
      <c r="E159" s="40"/>
      <c r="F159" s="260" t="s">
        <v>1210</v>
      </c>
      <c r="G159" s="40"/>
      <c r="H159" s="40"/>
      <c r="I159" s="154"/>
      <c r="J159" s="40"/>
      <c r="K159" s="40"/>
      <c r="L159" s="44"/>
      <c r="M159" s="306"/>
      <c r="N159" s="307"/>
      <c r="O159" s="308"/>
      <c r="P159" s="308"/>
      <c r="Q159" s="308"/>
      <c r="R159" s="308"/>
      <c r="S159" s="308"/>
      <c r="T159" s="309"/>
      <c r="U159" s="38"/>
      <c r="V159" s="38"/>
      <c r="W159" s="38"/>
      <c r="X159" s="38"/>
      <c r="Y159" s="38"/>
      <c r="Z159" s="38"/>
      <c r="AA159" s="38"/>
      <c r="AB159" s="38"/>
      <c r="AC159" s="38"/>
      <c r="AD159" s="38"/>
      <c r="AE159" s="38"/>
      <c r="AT159" s="17" t="s">
        <v>195</v>
      </c>
      <c r="AU159" s="17" t="s">
        <v>82</v>
      </c>
    </row>
    <row r="160" s="2" customFormat="1" ht="6.96" customHeight="1">
      <c r="A160" s="38"/>
      <c r="B160" s="66"/>
      <c r="C160" s="67"/>
      <c r="D160" s="67"/>
      <c r="E160" s="67"/>
      <c r="F160" s="67"/>
      <c r="G160" s="67"/>
      <c r="H160" s="67"/>
      <c r="I160" s="192"/>
      <c r="J160" s="67"/>
      <c r="K160" s="67"/>
      <c r="L160" s="44"/>
      <c r="M160" s="38"/>
      <c r="O160" s="38"/>
      <c r="P160" s="38"/>
      <c r="Q160" s="38"/>
      <c r="R160" s="38"/>
      <c r="S160" s="38"/>
      <c r="T160" s="38"/>
      <c r="U160" s="38"/>
      <c r="V160" s="38"/>
      <c r="W160" s="38"/>
      <c r="X160" s="38"/>
      <c r="Y160" s="38"/>
      <c r="Z160" s="38"/>
      <c r="AA160" s="38"/>
      <c r="AB160" s="38"/>
      <c r="AC160" s="38"/>
      <c r="AD160" s="38"/>
      <c r="AE160" s="38"/>
    </row>
  </sheetData>
  <sheetProtection sheet="1" autoFilter="0" formatColumns="0" formatRows="0" objects="1" scenarios="1" spinCount="100000" saltValue="4/4KtGG4G2hwIpjeDPi9bO22x3y8Vy3McZ6P1oz02QTOnwLSOZakwA8+8OhfMzy/e6u24KWudJqBcdiBcZdZzw==" hashValue="Y9HtpiZ/Cc8aajY56TZ+49tuP6jJatW0ArGkzPTOt5bNoRVz7Neau3OsFszJVrUTXSpk5mFQui6+9GWZzv3eQA==" algorithmName="SHA-512" password="CC35"/>
  <autoFilter ref="C125:K159"/>
  <mergeCells count="12">
    <mergeCell ref="E7:H7"/>
    <mergeCell ref="E9:H9"/>
    <mergeCell ref="E11:H11"/>
    <mergeCell ref="E20:H20"/>
    <mergeCell ref="E29:H29"/>
    <mergeCell ref="E85:H85"/>
    <mergeCell ref="E87:H87"/>
    <mergeCell ref="E89:H89"/>
    <mergeCell ref="E114:H114"/>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6"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6"/>
      <c r="L2" s="1"/>
      <c r="M2" s="1"/>
      <c r="N2" s="1"/>
      <c r="O2" s="1"/>
      <c r="P2" s="1"/>
      <c r="Q2" s="1"/>
      <c r="R2" s="1"/>
      <c r="S2" s="1"/>
      <c r="T2" s="1"/>
      <c r="U2" s="1"/>
      <c r="V2" s="1"/>
      <c r="AT2" s="17" t="s">
        <v>100</v>
      </c>
    </row>
    <row r="3" s="1" customFormat="1" ht="6.96" customHeight="1">
      <c r="B3" s="147"/>
      <c r="C3" s="148"/>
      <c r="D3" s="148"/>
      <c r="E3" s="148"/>
      <c r="F3" s="148"/>
      <c r="G3" s="148"/>
      <c r="H3" s="148"/>
      <c r="I3" s="149"/>
      <c r="J3" s="148"/>
      <c r="K3" s="148"/>
      <c r="L3" s="20"/>
      <c r="AT3" s="17" t="s">
        <v>82</v>
      </c>
    </row>
    <row r="4" s="1" customFormat="1" ht="24.96" customHeight="1">
      <c r="B4" s="20"/>
      <c r="D4" s="150" t="s">
        <v>124</v>
      </c>
      <c r="I4" s="146"/>
      <c r="L4" s="20"/>
      <c r="M4" s="151" t="s">
        <v>10</v>
      </c>
      <c r="AT4" s="17" t="s">
        <v>4</v>
      </c>
    </row>
    <row r="5" s="1" customFormat="1" ht="6.96" customHeight="1">
      <c r="B5" s="20"/>
      <c r="I5" s="146"/>
      <c r="L5" s="20"/>
    </row>
    <row r="6" s="1" customFormat="1" ht="12" customHeight="1">
      <c r="B6" s="20"/>
      <c r="D6" s="152" t="s">
        <v>16</v>
      </c>
      <c r="I6" s="146"/>
      <c r="L6" s="20"/>
    </row>
    <row r="7" s="1" customFormat="1" ht="16.5" customHeight="1">
      <c r="B7" s="20"/>
      <c r="E7" s="153" t="str">
        <f>'Rekapitulace zakázky'!K6</f>
        <v>Oprava MO Petrohrad - Kryry</v>
      </c>
      <c r="F7" s="152"/>
      <c r="G7" s="152"/>
      <c r="H7" s="152"/>
      <c r="I7" s="146"/>
      <c r="L7" s="20"/>
    </row>
    <row r="8" s="1" customFormat="1" ht="12" customHeight="1">
      <c r="B8" s="20"/>
      <c r="D8" s="152" t="s">
        <v>125</v>
      </c>
      <c r="I8" s="146"/>
      <c r="L8" s="20"/>
    </row>
    <row r="9" s="2" customFormat="1" ht="16.5" customHeight="1">
      <c r="A9" s="38"/>
      <c r="B9" s="44"/>
      <c r="C9" s="38"/>
      <c r="D9" s="38"/>
      <c r="E9" s="153" t="s">
        <v>1211</v>
      </c>
      <c r="F9" s="38"/>
      <c r="G9" s="38"/>
      <c r="H9" s="38"/>
      <c r="I9" s="154"/>
      <c r="J9" s="38"/>
      <c r="K9" s="38"/>
      <c r="L9" s="63"/>
      <c r="S9" s="38"/>
      <c r="T9" s="38"/>
      <c r="U9" s="38"/>
      <c r="V9" s="38"/>
      <c r="W9" s="38"/>
      <c r="X9" s="38"/>
      <c r="Y9" s="38"/>
      <c r="Z9" s="38"/>
      <c r="AA9" s="38"/>
      <c r="AB9" s="38"/>
      <c r="AC9" s="38"/>
      <c r="AD9" s="38"/>
      <c r="AE9" s="38"/>
    </row>
    <row r="10" s="2" customFormat="1" ht="12" customHeight="1">
      <c r="A10" s="38"/>
      <c r="B10" s="44"/>
      <c r="C10" s="38"/>
      <c r="D10" s="152" t="s">
        <v>127</v>
      </c>
      <c r="E10" s="38"/>
      <c r="F10" s="38"/>
      <c r="G10" s="38"/>
      <c r="H10" s="38"/>
      <c r="I10" s="154"/>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5" t="s">
        <v>1212</v>
      </c>
      <c r="F11" s="38"/>
      <c r="G11" s="38"/>
      <c r="H11" s="38"/>
      <c r="I11" s="154"/>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154"/>
      <c r="J12" s="38"/>
      <c r="K12" s="38"/>
      <c r="L12" s="63"/>
      <c r="S12" s="38"/>
      <c r="T12" s="38"/>
      <c r="U12" s="38"/>
      <c r="V12" s="38"/>
      <c r="W12" s="38"/>
      <c r="X12" s="38"/>
      <c r="Y12" s="38"/>
      <c r="Z12" s="38"/>
      <c r="AA12" s="38"/>
      <c r="AB12" s="38"/>
      <c r="AC12" s="38"/>
      <c r="AD12" s="38"/>
      <c r="AE12" s="38"/>
    </row>
    <row r="13" s="2" customFormat="1" ht="12" customHeight="1">
      <c r="A13" s="38"/>
      <c r="B13" s="44"/>
      <c r="C13" s="38"/>
      <c r="D13" s="152" t="s">
        <v>18</v>
      </c>
      <c r="E13" s="38"/>
      <c r="F13" s="141" t="s">
        <v>1</v>
      </c>
      <c r="G13" s="38"/>
      <c r="H13" s="38"/>
      <c r="I13" s="156"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2" t="s">
        <v>20</v>
      </c>
      <c r="E14" s="38"/>
      <c r="F14" s="141" t="s">
        <v>21</v>
      </c>
      <c r="G14" s="38"/>
      <c r="H14" s="38"/>
      <c r="I14" s="156" t="s">
        <v>22</v>
      </c>
      <c r="J14" s="157" t="str">
        <f>'Rekapitulace zakázky'!AN8</f>
        <v>16. 8. 2019</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54"/>
      <c r="J15" s="38"/>
      <c r="K15" s="38"/>
      <c r="L15" s="63"/>
      <c r="S15" s="38"/>
      <c r="T15" s="38"/>
      <c r="U15" s="38"/>
      <c r="V15" s="38"/>
      <c r="W15" s="38"/>
      <c r="X15" s="38"/>
      <c r="Y15" s="38"/>
      <c r="Z15" s="38"/>
      <c r="AA15" s="38"/>
      <c r="AB15" s="38"/>
      <c r="AC15" s="38"/>
      <c r="AD15" s="38"/>
      <c r="AE15" s="38"/>
    </row>
    <row r="16" s="2" customFormat="1" ht="12" customHeight="1">
      <c r="A16" s="38"/>
      <c r="B16" s="44"/>
      <c r="C16" s="38"/>
      <c r="D16" s="152" t="s">
        <v>24</v>
      </c>
      <c r="E16" s="38"/>
      <c r="F16" s="38"/>
      <c r="G16" s="38"/>
      <c r="H16" s="38"/>
      <c r="I16" s="156" t="s">
        <v>25</v>
      </c>
      <c r="J16" s="141" t="str">
        <f>IF('Rekapitulace zakázky'!AN10="","",'Rekapitulace zakázky'!AN10)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zakázky'!E11="","",'Rekapitulace zakázky'!E11)</f>
        <v xml:space="preserve"> </v>
      </c>
      <c r="F17" s="38"/>
      <c r="G17" s="38"/>
      <c r="H17" s="38"/>
      <c r="I17" s="156" t="s">
        <v>26</v>
      </c>
      <c r="J17" s="141" t="str">
        <f>IF('Rekapitulace zakázky'!AN11="","",'Rekapitulace zakázky'!AN11)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54"/>
      <c r="J18" s="38"/>
      <c r="K18" s="38"/>
      <c r="L18" s="63"/>
      <c r="S18" s="38"/>
      <c r="T18" s="38"/>
      <c r="U18" s="38"/>
      <c r="V18" s="38"/>
      <c r="W18" s="38"/>
      <c r="X18" s="38"/>
      <c r="Y18" s="38"/>
      <c r="Z18" s="38"/>
      <c r="AA18" s="38"/>
      <c r="AB18" s="38"/>
      <c r="AC18" s="38"/>
      <c r="AD18" s="38"/>
      <c r="AE18" s="38"/>
    </row>
    <row r="19" s="2" customFormat="1" ht="12" customHeight="1">
      <c r="A19" s="38"/>
      <c r="B19" s="44"/>
      <c r="C19" s="38"/>
      <c r="D19" s="152" t="s">
        <v>27</v>
      </c>
      <c r="E19" s="38"/>
      <c r="F19" s="38"/>
      <c r="G19" s="38"/>
      <c r="H19" s="38"/>
      <c r="I19" s="156" t="s">
        <v>25</v>
      </c>
      <c r="J19" s="33" t="str">
        <f>'Rekapitulace zakázky'!AN13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41"/>
      <c r="G20" s="141"/>
      <c r="H20" s="141"/>
      <c r="I20" s="156" t="s">
        <v>26</v>
      </c>
      <c r="J20" s="33" t="str">
        <f>'Rekapitulace zakázky'!AN14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54"/>
      <c r="J21" s="38"/>
      <c r="K21" s="38"/>
      <c r="L21" s="63"/>
      <c r="S21" s="38"/>
      <c r="T21" s="38"/>
      <c r="U21" s="38"/>
      <c r="V21" s="38"/>
      <c r="W21" s="38"/>
      <c r="X21" s="38"/>
      <c r="Y21" s="38"/>
      <c r="Z21" s="38"/>
      <c r="AA21" s="38"/>
      <c r="AB21" s="38"/>
      <c r="AC21" s="38"/>
      <c r="AD21" s="38"/>
      <c r="AE21" s="38"/>
    </row>
    <row r="22" s="2" customFormat="1" ht="12" customHeight="1">
      <c r="A22" s="38"/>
      <c r="B22" s="44"/>
      <c r="C22" s="38"/>
      <c r="D22" s="152" t="s">
        <v>29</v>
      </c>
      <c r="E22" s="38"/>
      <c r="F22" s="38"/>
      <c r="G22" s="38"/>
      <c r="H22" s="38"/>
      <c r="I22" s="156" t="s">
        <v>25</v>
      </c>
      <c r="J22" s="141" t="str">
        <f>IF('Rekapitulace zakázky'!AN16="","",'Rekapitulace zakázky'!AN16)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zakázky'!E17="","",'Rekapitulace zakázky'!E17)</f>
        <v xml:space="preserve"> </v>
      </c>
      <c r="F23" s="38"/>
      <c r="G23" s="38"/>
      <c r="H23" s="38"/>
      <c r="I23" s="156" t="s">
        <v>26</v>
      </c>
      <c r="J23" s="141" t="str">
        <f>IF('Rekapitulace zakázky'!AN17="","",'Rekapitulace zakázky'!AN17)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54"/>
      <c r="J24" s="38"/>
      <c r="K24" s="38"/>
      <c r="L24" s="63"/>
      <c r="S24" s="38"/>
      <c r="T24" s="38"/>
      <c r="U24" s="38"/>
      <c r="V24" s="38"/>
      <c r="W24" s="38"/>
      <c r="X24" s="38"/>
      <c r="Y24" s="38"/>
      <c r="Z24" s="38"/>
      <c r="AA24" s="38"/>
      <c r="AB24" s="38"/>
      <c r="AC24" s="38"/>
      <c r="AD24" s="38"/>
      <c r="AE24" s="38"/>
    </row>
    <row r="25" s="2" customFormat="1" ht="12" customHeight="1">
      <c r="A25" s="38"/>
      <c r="B25" s="44"/>
      <c r="C25" s="38"/>
      <c r="D25" s="152" t="s">
        <v>31</v>
      </c>
      <c r="E25" s="38"/>
      <c r="F25" s="38"/>
      <c r="G25" s="38"/>
      <c r="H25" s="38"/>
      <c r="I25" s="156" t="s">
        <v>25</v>
      </c>
      <c r="J25" s="141" t="str">
        <f>IF('Rekapitulace zakázky'!AN19="","",'Rekapitulace zakázky'!AN19)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zakázky'!E20="","",'Rekapitulace zakázky'!E20)</f>
        <v xml:space="preserve"> </v>
      </c>
      <c r="F26" s="38"/>
      <c r="G26" s="38"/>
      <c r="H26" s="38"/>
      <c r="I26" s="156" t="s">
        <v>26</v>
      </c>
      <c r="J26" s="141" t="str">
        <f>IF('Rekapitulace zakázky'!AN20="","",'Rekapitulace zakázky'!AN20)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54"/>
      <c r="J27" s="38"/>
      <c r="K27" s="38"/>
      <c r="L27" s="63"/>
      <c r="S27" s="38"/>
      <c r="T27" s="38"/>
      <c r="U27" s="38"/>
      <c r="V27" s="38"/>
      <c r="W27" s="38"/>
      <c r="X27" s="38"/>
      <c r="Y27" s="38"/>
      <c r="Z27" s="38"/>
      <c r="AA27" s="38"/>
      <c r="AB27" s="38"/>
      <c r="AC27" s="38"/>
      <c r="AD27" s="38"/>
      <c r="AE27" s="38"/>
    </row>
    <row r="28" s="2" customFormat="1" ht="12" customHeight="1">
      <c r="A28" s="38"/>
      <c r="B28" s="44"/>
      <c r="C28" s="38"/>
      <c r="D28" s="152" t="s">
        <v>32</v>
      </c>
      <c r="E28" s="38"/>
      <c r="F28" s="38"/>
      <c r="G28" s="38"/>
      <c r="H28" s="38"/>
      <c r="I28" s="154"/>
      <c r="J28" s="38"/>
      <c r="K28" s="38"/>
      <c r="L28" s="63"/>
      <c r="S28" s="38"/>
      <c r="T28" s="38"/>
      <c r="U28" s="38"/>
      <c r="V28" s="38"/>
      <c r="W28" s="38"/>
      <c r="X28" s="38"/>
      <c r="Y28" s="38"/>
      <c r="Z28" s="38"/>
      <c r="AA28" s="38"/>
      <c r="AB28" s="38"/>
      <c r="AC28" s="38"/>
      <c r="AD28" s="38"/>
      <c r="AE28" s="38"/>
    </row>
    <row r="29" s="8" customFormat="1" ht="16.5" customHeight="1">
      <c r="A29" s="158"/>
      <c r="B29" s="159"/>
      <c r="C29" s="158"/>
      <c r="D29" s="158"/>
      <c r="E29" s="160" t="s">
        <v>1</v>
      </c>
      <c r="F29" s="160"/>
      <c r="G29" s="160"/>
      <c r="H29" s="160"/>
      <c r="I29" s="161"/>
      <c r="J29" s="158"/>
      <c r="K29" s="158"/>
      <c r="L29" s="162"/>
      <c r="S29" s="158"/>
      <c r="T29" s="158"/>
      <c r="U29" s="158"/>
      <c r="V29" s="158"/>
      <c r="W29" s="158"/>
      <c r="X29" s="158"/>
      <c r="Y29" s="158"/>
      <c r="Z29" s="158"/>
      <c r="AA29" s="158"/>
      <c r="AB29" s="158"/>
      <c r="AC29" s="158"/>
      <c r="AD29" s="158"/>
      <c r="AE29" s="158"/>
    </row>
    <row r="30" s="2" customFormat="1" ht="6.96" customHeight="1">
      <c r="A30" s="38"/>
      <c r="B30" s="44"/>
      <c r="C30" s="38"/>
      <c r="D30" s="38"/>
      <c r="E30" s="38"/>
      <c r="F30" s="38"/>
      <c r="G30" s="38"/>
      <c r="H30" s="38"/>
      <c r="I30" s="154"/>
      <c r="J30" s="38"/>
      <c r="K30" s="38"/>
      <c r="L30" s="63"/>
      <c r="S30" s="38"/>
      <c r="T30" s="38"/>
      <c r="U30" s="38"/>
      <c r="V30" s="38"/>
      <c r="W30" s="38"/>
      <c r="X30" s="38"/>
      <c r="Y30" s="38"/>
      <c r="Z30" s="38"/>
      <c r="AA30" s="38"/>
      <c r="AB30" s="38"/>
      <c r="AC30" s="38"/>
      <c r="AD30" s="38"/>
      <c r="AE30" s="38"/>
    </row>
    <row r="3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s="2" customFormat="1" ht="25.44" customHeight="1">
      <c r="A32" s="38"/>
      <c r="B32" s="44"/>
      <c r="C32" s="38"/>
      <c r="D32" s="165" t="s">
        <v>33</v>
      </c>
      <c r="E32" s="38"/>
      <c r="F32" s="38"/>
      <c r="G32" s="38"/>
      <c r="H32" s="38"/>
      <c r="I32" s="154"/>
      <c r="J32" s="166">
        <f>ROUND(J132, 2)</f>
        <v>0</v>
      </c>
      <c r="K32" s="38"/>
      <c r="L32" s="63"/>
      <c r="S32" s="38"/>
      <c r="T32" s="38"/>
      <c r="U32" s="38"/>
      <c r="V32" s="38"/>
      <c r="W32" s="38"/>
      <c r="X32" s="38"/>
      <c r="Y32" s="38"/>
      <c r="Z32" s="38"/>
      <c r="AA32" s="38"/>
      <c r="AB32" s="38"/>
      <c r="AC32" s="38"/>
      <c r="AD32" s="38"/>
      <c r="AE32" s="38"/>
    </row>
    <row r="33" s="2" customFormat="1" ht="6.96" customHeight="1">
      <c r="A33" s="38"/>
      <c r="B33" s="44"/>
      <c r="C33" s="38"/>
      <c r="D33" s="163"/>
      <c r="E33" s="163"/>
      <c r="F33" s="163"/>
      <c r="G33" s="163"/>
      <c r="H33" s="163"/>
      <c r="I33" s="164"/>
      <c r="J33" s="163"/>
      <c r="K33" s="163"/>
      <c r="L33" s="63"/>
      <c r="S33" s="38"/>
      <c r="T33" s="38"/>
      <c r="U33" s="38"/>
      <c r="V33" s="38"/>
      <c r="W33" s="38"/>
      <c r="X33" s="38"/>
      <c r="Y33" s="38"/>
      <c r="Z33" s="38"/>
      <c r="AA33" s="38"/>
      <c r="AB33" s="38"/>
      <c r="AC33" s="38"/>
      <c r="AD33" s="38"/>
      <c r="AE33" s="38"/>
    </row>
    <row r="34" s="2" customFormat="1" ht="14.4" customHeight="1">
      <c r="A34" s="38"/>
      <c r="B34" s="44"/>
      <c r="C34" s="38"/>
      <c r="D34" s="38"/>
      <c r="E34" s="38"/>
      <c r="F34" s="167" t="s">
        <v>35</v>
      </c>
      <c r="G34" s="38"/>
      <c r="H34" s="38"/>
      <c r="I34" s="168" t="s">
        <v>34</v>
      </c>
      <c r="J34" s="167" t="s">
        <v>36</v>
      </c>
      <c r="K34" s="38"/>
      <c r="L34" s="63"/>
      <c r="S34" s="38"/>
      <c r="T34" s="38"/>
      <c r="U34" s="38"/>
      <c r="V34" s="38"/>
      <c r="W34" s="38"/>
      <c r="X34" s="38"/>
      <c r="Y34" s="38"/>
      <c r="Z34" s="38"/>
      <c r="AA34" s="38"/>
      <c r="AB34" s="38"/>
      <c r="AC34" s="38"/>
      <c r="AD34" s="38"/>
      <c r="AE34" s="38"/>
    </row>
    <row r="35" s="2" customFormat="1" ht="14.4" customHeight="1">
      <c r="A35" s="38"/>
      <c r="B35" s="44"/>
      <c r="C35" s="38"/>
      <c r="D35" s="169" t="s">
        <v>37</v>
      </c>
      <c r="E35" s="152" t="s">
        <v>38</v>
      </c>
      <c r="F35" s="170">
        <f>ROUND((SUM(BE132:BE561)),  2)</f>
        <v>0</v>
      </c>
      <c r="G35" s="38"/>
      <c r="H35" s="38"/>
      <c r="I35" s="171">
        <v>0.20999999999999999</v>
      </c>
      <c r="J35" s="170">
        <f>ROUND(((SUM(BE132:BE561))*I35),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2" t="s">
        <v>39</v>
      </c>
      <c r="F36" s="170">
        <f>ROUND((SUM(BF132:BF561)),  2)</f>
        <v>0</v>
      </c>
      <c r="G36" s="38"/>
      <c r="H36" s="38"/>
      <c r="I36" s="171">
        <v>0.14999999999999999</v>
      </c>
      <c r="J36" s="170">
        <f>ROUND(((SUM(BF132:BF561))*I36),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40</v>
      </c>
      <c r="F37" s="170">
        <f>ROUND((SUM(BG132:BG561)),  2)</f>
        <v>0</v>
      </c>
      <c r="G37" s="38"/>
      <c r="H37" s="38"/>
      <c r="I37" s="171">
        <v>0.20999999999999999</v>
      </c>
      <c r="J37" s="170">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2" t="s">
        <v>41</v>
      </c>
      <c r="F38" s="170">
        <f>ROUND((SUM(BH132:BH561)),  2)</f>
        <v>0</v>
      </c>
      <c r="G38" s="38"/>
      <c r="H38" s="38"/>
      <c r="I38" s="171">
        <v>0.14999999999999999</v>
      </c>
      <c r="J38" s="170">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2" t="s">
        <v>42</v>
      </c>
      <c r="F39" s="170">
        <f>ROUND((SUM(BI132:BI561)),  2)</f>
        <v>0</v>
      </c>
      <c r="G39" s="38"/>
      <c r="H39" s="38"/>
      <c r="I39" s="171">
        <v>0</v>
      </c>
      <c r="J39" s="170">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s="2" customFormat="1" ht="25.44" customHeight="1">
      <c r="A41" s="38"/>
      <c r="B41" s="44"/>
      <c r="C41" s="172"/>
      <c r="D41" s="173" t="s">
        <v>43</v>
      </c>
      <c r="E41" s="174"/>
      <c r="F41" s="174"/>
      <c r="G41" s="175" t="s">
        <v>44</v>
      </c>
      <c r="H41" s="176" t="s">
        <v>45</v>
      </c>
      <c r="I41" s="177"/>
      <c r="J41" s="178">
        <f>SUM(J32:J39)</f>
        <v>0</v>
      </c>
      <c r="K41" s="179"/>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154"/>
      <c r="J42" s="38"/>
      <c r="K42" s="38"/>
      <c r="L42" s="63"/>
      <c r="S42" s="38"/>
      <c r="T42" s="38"/>
      <c r="U42" s="38"/>
      <c r="V42" s="38"/>
      <c r="W42" s="38"/>
      <c r="X42" s="38"/>
      <c r="Y42" s="38"/>
      <c r="Z42" s="38"/>
      <c r="AA42" s="38"/>
      <c r="AB42" s="38"/>
      <c r="AC42" s="38"/>
      <c r="AD42" s="38"/>
      <c r="AE42" s="38"/>
    </row>
    <row r="43" s="1" customFormat="1" ht="14.4" customHeight="1">
      <c r="B43" s="20"/>
      <c r="I43" s="146"/>
      <c r="L43" s="20"/>
    </row>
    <row r="44" s="1" customFormat="1" ht="14.4" customHeight="1">
      <c r="B44" s="20"/>
      <c r="I44" s="146"/>
      <c r="L44" s="20"/>
    </row>
    <row r="45" s="1" customFormat="1" ht="14.4" customHeight="1">
      <c r="B45" s="20"/>
      <c r="I45" s="146"/>
      <c r="L45" s="20"/>
    </row>
    <row r="46" s="1" customFormat="1" ht="14.4" customHeight="1">
      <c r="B46" s="20"/>
      <c r="I46" s="146"/>
      <c r="L46" s="20"/>
    </row>
    <row r="47" s="1" customFormat="1" ht="14.4" customHeight="1">
      <c r="B47" s="20"/>
      <c r="I47" s="146"/>
      <c r="L47" s="20"/>
    </row>
    <row r="48" s="1" customFormat="1" ht="14.4" customHeight="1">
      <c r="B48" s="20"/>
      <c r="I48" s="146"/>
      <c r="L48" s="20"/>
    </row>
    <row r="49" s="1" customFormat="1" ht="14.4" customHeight="1">
      <c r="B49" s="20"/>
      <c r="I49" s="146"/>
      <c r="L49" s="20"/>
    </row>
    <row r="50" s="2" customFormat="1" ht="14.4" customHeight="1">
      <c r="B50" s="63"/>
      <c r="D50" s="180" t="s">
        <v>46</v>
      </c>
      <c r="E50" s="181"/>
      <c r="F50" s="181"/>
      <c r="G50" s="180" t="s">
        <v>47</v>
      </c>
      <c r="H50" s="181"/>
      <c r="I50" s="182"/>
      <c r="J50" s="181"/>
      <c r="K50" s="181"/>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83" t="s">
        <v>48</v>
      </c>
      <c r="E61" s="184"/>
      <c r="F61" s="185" t="s">
        <v>49</v>
      </c>
      <c r="G61" s="183" t="s">
        <v>48</v>
      </c>
      <c r="H61" s="184"/>
      <c r="I61" s="186"/>
      <c r="J61" s="187" t="s">
        <v>49</v>
      </c>
      <c r="K61" s="184"/>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80" t="s">
        <v>50</v>
      </c>
      <c r="E65" s="188"/>
      <c r="F65" s="188"/>
      <c r="G65" s="180" t="s">
        <v>51</v>
      </c>
      <c r="H65" s="188"/>
      <c r="I65" s="189"/>
      <c r="J65" s="188"/>
      <c r="K65" s="18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83" t="s">
        <v>48</v>
      </c>
      <c r="E76" s="184"/>
      <c r="F76" s="185" t="s">
        <v>49</v>
      </c>
      <c r="G76" s="183" t="s">
        <v>48</v>
      </c>
      <c r="H76" s="184"/>
      <c r="I76" s="186"/>
      <c r="J76" s="187" t="s">
        <v>49</v>
      </c>
      <c r="K76" s="184"/>
      <c r="L76" s="63"/>
      <c r="S76" s="38"/>
      <c r="T76" s="38"/>
      <c r="U76" s="38"/>
      <c r="V76" s="38"/>
      <c r="W76" s="38"/>
      <c r="X76" s="38"/>
      <c r="Y76" s="38"/>
      <c r="Z76" s="38"/>
      <c r="AA76" s="38"/>
      <c r="AB76" s="38"/>
      <c r="AC76" s="38"/>
      <c r="AD76" s="38"/>
      <c r="AE76" s="38"/>
    </row>
    <row r="77"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8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s="2" customFormat="1" ht="24.96" customHeight="1">
      <c r="A82" s="38"/>
      <c r="B82" s="39"/>
      <c r="C82" s="23" t="s">
        <v>129</v>
      </c>
      <c r="D82" s="40"/>
      <c r="E82" s="40"/>
      <c r="F82" s="40"/>
      <c r="G82" s="40"/>
      <c r="H82" s="40"/>
      <c r="I82" s="15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96" t="str">
        <f>E7</f>
        <v>Oprava MO Petrohrad - Kryry</v>
      </c>
      <c r="F85" s="32"/>
      <c r="G85" s="32"/>
      <c r="H85" s="32"/>
      <c r="I85" s="154"/>
      <c r="J85" s="40"/>
      <c r="K85" s="40"/>
      <c r="L85" s="63"/>
      <c r="S85" s="38"/>
      <c r="T85" s="38"/>
      <c r="U85" s="38"/>
      <c r="V85" s="38"/>
      <c r="W85" s="38"/>
      <c r="X85" s="38"/>
      <c r="Y85" s="38"/>
      <c r="Z85" s="38"/>
      <c r="AA85" s="38"/>
      <c r="AB85" s="38"/>
      <c r="AC85" s="38"/>
      <c r="AD85" s="38"/>
      <c r="AE85" s="38"/>
    </row>
    <row r="86" s="1" customFormat="1" ht="12" customHeight="1">
      <c r="B86" s="21"/>
      <c r="C86" s="32" t="s">
        <v>125</v>
      </c>
      <c r="D86" s="22"/>
      <c r="E86" s="22"/>
      <c r="F86" s="22"/>
      <c r="G86" s="22"/>
      <c r="H86" s="22"/>
      <c r="I86" s="146"/>
      <c r="J86" s="22"/>
      <c r="K86" s="22"/>
      <c r="L86" s="20"/>
    </row>
    <row r="87" s="2" customFormat="1" ht="16.5" customHeight="1">
      <c r="A87" s="38"/>
      <c r="B87" s="39"/>
      <c r="C87" s="40"/>
      <c r="D87" s="40"/>
      <c r="E87" s="196" t="s">
        <v>1211</v>
      </c>
      <c r="F87" s="40"/>
      <c r="G87" s="40"/>
      <c r="H87" s="40"/>
      <c r="I87" s="154"/>
      <c r="J87" s="40"/>
      <c r="K87" s="40"/>
      <c r="L87" s="63"/>
      <c r="S87" s="38"/>
      <c r="T87" s="38"/>
      <c r="U87" s="38"/>
      <c r="V87" s="38"/>
      <c r="W87" s="38"/>
      <c r="X87" s="38"/>
      <c r="Y87" s="38"/>
      <c r="Z87" s="38"/>
      <c r="AA87" s="38"/>
      <c r="AB87" s="38"/>
      <c r="AC87" s="38"/>
      <c r="AD87" s="38"/>
      <c r="AE87" s="38"/>
    </row>
    <row r="88" s="2" customFormat="1" ht="12" customHeight="1">
      <c r="A88" s="38"/>
      <c r="B88" s="39"/>
      <c r="C88" s="32" t="s">
        <v>127</v>
      </c>
      <c r="D88" s="40"/>
      <c r="E88" s="40"/>
      <c r="F88" s="40"/>
      <c r="G88" s="40"/>
      <c r="H88" s="40"/>
      <c r="I88" s="154"/>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001 - ZRN - most km 164,648</v>
      </c>
      <c r="F89" s="40"/>
      <c r="G89" s="40"/>
      <c r="H89" s="40"/>
      <c r="I89" s="154"/>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156" t="s">
        <v>22</v>
      </c>
      <c r="J91" s="79" t="str">
        <f>IF(J14="","",J14)</f>
        <v>16. 8. 2019</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154"/>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156"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156"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s="2" customFormat="1" ht="29.28" customHeight="1">
      <c r="A96" s="38"/>
      <c r="B96" s="39"/>
      <c r="C96" s="197" t="s">
        <v>130</v>
      </c>
      <c r="D96" s="198"/>
      <c r="E96" s="198"/>
      <c r="F96" s="198"/>
      <c r="G96" s="198"/>
      <c r="H96" s="198"/>
      <c r="I96" s="199"/>
      <c r="J96" s="200" t="s">
        <v>131</v>
      </c>
      <c r="K96" s="198"/>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154"/>
      <c r="J97" s="40"/>
      <c r="K97" s="40"/>
      <c r="L97" s="63"/>
      <c r="S97" s="38"/>
      <c r="T97" s="38"/>
      <c r="U97" s="38"/>
      <c r="V97" s="38"/>
      <c r="W97" s="38"/>
      <c r="X97" s="38"/>
      <c r="Y97" s="38"/>
      <c r="Z97" s="38"/>
      <c r="AA97" s="38"/>
      <c r="AB97" s="38"/>
      <c r="AC97" s="38"/>
      <c r="AD97" s="38"/>
      <c r="AE97" s="38"/>
    </row>
    <row r="98" s="2" customFormat="1" ht="22.8" customHeight="1">
      <c r="A98" s="38"/>
      <c r="B98" s="39"/>
      <c r="C98" s="201" t="s">
        <v>132</v>
      </c>
      <c r="D98" s="40"/>
      <c r="E98" s="40"/>
      <c r="F98" s="40"/>
      <c r="G98" s="40"/>
      <c r="H98" s="40"/>
      <c r="I98" s="154"/>
      <c r="J98" s="110">
        <f>J132</f>
        <v>0</v>
      </c>
      <c r="K98" s="40"/>
      <c r="L98" s="63"/>
      <c r="S98" s="38"/>
      <c r="T98" s="38"/>
      <c r="U98" s="38"/>
      <c r="V98" s="38"/>
      <c r="W98" s="38"/>
      <c r="X98" s="38"/>
      <c r="Y98" s="38"/>
      <c r="Z98" s="38"/>
      <c r="AA98" s="38"/>
      <c r="AB98" s="38"/>
      <c r="AC98" s="38"/>
      <c r="AD98" s="38"/>
      <c r="AE98" s="38"/>
      <c r="AU98" s="17" t="s">
        <v>133</v>
      </c>
    </row>
    <row r="99" s="9" customFormat="1" ht="24.96" customHeight="1">
      <c r="A99" s="9"/>
      <c r="B99" s="202"/>
      <c r="C99" s="203"/>
      <c r="D99" s="204" t="s">
        <v>134</v>
      </c>
      <c r="E99" s="205"/>
      <c r="F99" s="205"/>
      <c r="G99" s="205"/>
      <c r="H99" s="205"/>
      <c r="I99" s="206"/>
      <c r="J99" s="207">
        <f>J133</f>
        <v>0</v>
      </c>
      <c r="K99" s="203"/>
      <c r="L99" s="208"/>
      <c r="S99" s="9"/>
      <c r="T99" s="9"/>
      <c r="U99" s="9"/>
      <c r="V99" s="9"/>
      <c r="W99" s="9"/>
      <c r="X99" s="9"/>
      <c r="Y99" s="9"/>
      <c r="Z99" s="9"/>
      <c r="AA99" s="9"/>
      <c r="AB99" s="9"/>
      <c r="AC99" s="9"/>
      <c r="AD99" s="9"/>
      <c r="AE99" s="9"/>
    </row>
    <row r="100" s="10" customFormat="1" ht="19.92" customHeight="1">
      <c r="A100" s="10"/>
      <c r="B100" s="209"/>
      <c r="C100" s="133"/>
      <c r="D100" s="210" t="s">
        <v>135</v>
      </c>
      <c r="E100" s="211"/>
      <c r="F100" s="211"/>
      <c r="G100" s="211"/>
      <c r="H100" s="211"/>
      <c r="I100" s="212"/>
      <c r="J100" s="213">
        <f>J134</f>
        <v>0</v>
      </c>
      <c r="K100" s="133"/>
      <c r="L100" s="214"/>
      <c r="S100" s="10"/>
      <c r="T100" s="10"/>
      <c r="U100" s="10"/>
      <c r="V100" s="10"/>
      <c r="W100" s="10"/>
      <c r="X100" s="10"/>
      <c r="Y100" s="10"/>
      <c r="Z100" s="10"/>
      <c r="AA100" s="10"/>
      <c r="AB100" s="10"/>
      <c r="AC100" s="10"/>
      <c r="AD100" s="10"/>
      <c r="AE100" s="10"/>
    </row>
    <row r="101" s="10" customFormat="1" ht="19.92" customHeight="1">
      <c r="A101" s="10"/>
      <c r="B101" s="209"/>
      <c r="C101" s="133"/>
      <c r="D101" s="210" t="s">
        <v>136</v>
      </c>
      <c r="E101" s="211"/>
      <c r="F101" s="211"/>
      <c r="G101" s="211"/>
      <c r="H101" s="211"/>
      <c r="I101" s="212"/>
      <c r="J101" s="213">
        <f>J234</f>
        <v>0</v>
      </c>
      <c r="K101" s="133"/>
      <c r="L101" s="214"/>
      <c r="S101" s="10"/>
      <c r="T101" s="10"/>
      <c r="U101" s="10"/>
      <c r="V101" s="10"/>
      <c r="W101" s="10"/>
      <c r="X101" s="10"/>
      <c r="Y101" s="10"/>
      <c r="Z101" s="10"/>
      <c r="AA101" s="10"/>
      <c r="AB101" s="10"/>
      <c r="AC101" s="10"/>
      <c r="AD101" s="10"/>
      <c r="AE101" s="10"/>
    </row>
    <row r="102" s="10" customFormat="1" ht="19.92" customHeight="1">
      <c r="A102" s="10"/>
      <c r="B102" s="209"/>
      <c r="C102" s="133"/>
      <c r="D102" s="210" t="s">
        <v>137</v>
      </c>
      <c r="E102" s="211"/>
      <c r="F102" s="211"/>
      <c r="G102" s="211"/>
      <c r="H102" s="211"/>
      <c r="I102" s="212"/>
      <c r="J102" s="213">
        <f>J267</f>
        <v>0</v>
      </c>
      <c r="K102" s="133"/>
      <c r="L102" s="214"/>
      <c r="S102" s="10"/>
      <c r="T102" s="10"/>
      <c r="U102" s="10"/>
      <c r="V102" s="10"/>
      <c r="W102" s="10"/>
      <c r="X102" s="10"/>
      <c r="Y102" s="10"/>
      <c r="Z102" s="10"/>
      <c r="AA102" s="10"/>
      <c r="AB102" s="10"/>
      <c r="AC102" s="10"/>
      <c r="AD102" s="10"/>
      <c r="AE102" s="10"/>
    </row>
    <row r="103" s="10" customFormat="1" ht="19.92" customHeight="1">
      <c r="A103" s="10"/>
      <c r="B103" s="209"/>
      <c r="C103" s="133"/>
      <c r="D103" s="210" t="s">
        <v>138</v>
      </c>
      <c r="E103" s="211"/>
      <c r="F103" s="211"/>
      <c r="G103" s="211"/>
      <c r="H103" s="211"/>
      <c r="I103" s="212"/>
      <c r="J103" s="213">
        <f>J301</f>
        <v>0</v>
      </c>
      <c r="K103" s="133"/>
      <c r="L103" s="214"/>
      <c r="S103" s="10"/>
      <c r="T103" s="10"/>
      <c r="U103" s="10"/>
      <c r="V103" s="10"/>
      <c r="W103" s="10"/>
      <c r="X103" s="10"/>
      <c r="Y103" s="10"/>
      <c r="Z103" s="10"/>
      <c r="AA103" s="10"/>
      <c r="AB103" s="10"/>
      <c r="AC103" s="10"/>
      <c r="AD103" s="10"/>
      <c r="AE103" s="10"/>
    </row>
    <row r="104" s="10" customFormat="1" ht="19.92" customHeight="1">
      <c r="A104" s="10"/>
      <c r="B104" s="209"/>
      <c r="C104" s="133"/>
      <c r="D104" s="210" t="s">
        <v>139</v>
      </c>
      <c r="E104" s="211"/>
      <c r="F104" s="211"/>
      <c r="G104" s="211"/>
      <c r="H104" s="211"/>
      <c r="I104" s="212"/>
      <c r="J104" s="213">
        <f>J324</f>
        <v>0</v>
      </c>
      <c r="K104" s="133"/>
      <c r="L104" s="214"/>
      <c r="S104" s="10"/>
      <c r="T104" s="10"/>
      <c r="U104" s="10"/>
      <c r="V104" s="10"/>
      <c r="W104" s="10"/>
      <c r="X104" s="10"/>
      <c r="Y104" s="10"/>
      <c r="Z104" s="10"/>
      <c r="AA104" s="10"/>
      <c r="AB104" s="10"/>
      <c r="AC104" s="10"/>
      <c r="AD104" s="10"/>
      <c r="AE104" s="10"/>
    </row>
    <row r="105" s="10" customFormat="1" ht="19.92" customHeight="1">
      <c r="A105" s="10"/>
      <c r="B105" s="209"/>
      <c r="C105" s="133"/>
      <c r="D105" s="210" t="s">
        <v>140</v>
      </c>
      <c r="E105" s="211"/>
      <c r="F105" s="211"/>
      <c r="G105" s="211"/>
      <c r="H105" s="211"/>
      <c r="I105" s="212"/>
      <c r="J105" s="213">
        <f>J337</f>
        <v>0</v>
      </c>
      <c r="K105" s="133"/>
      <c r="L105" s="214"/>
      <c r="S105" s="10"/>
      <c r="T105" s="10"/>
      <c r="U105" s="10"/>
      <c r="V105" s="10"/>
      <c r="W105" s="10"/>
      <c r="X105" s="10"/>
      <c r="Y105" s="10"/>
      <c r="Z105" s="10"/>
      <c r="AA105" s="10"/>
      <c r="AB105" s="10"/>
      <c r="AC105" s="10"/>
      <c r="AD105" s="10"/>
      <c r="AE105" s="10"/>
    </row>
    <row r="106" s="10" customFormat="1" ht="19.92" customHeight="1">
      <c r="A106" s="10"/>
      <c r="B106" s="209"/>
      <c r="C106" s="133"/>
      <c r="D106" s="210" t="s">
        <v>141</v>
      </c>
      <c r="E106" s="211"/>
      <c r="F106" s="211"/>
      <c r="G106" s="211"/>
      <c r="H106" s="211"/>
      <c r="I106" s="212"/>
      <c r="J106" s="213">
        <f>J483</f>
        <v>0</v>
      </c>
      <c r="K106" s="133"/>
      <c r="L106" s="214"/>
      <c r="S106" s="10"/>
      <c r="T106" s="10"/>
      <c r="U106" s="10"/>
      <c r="V106" s="10"/>
      <c r="W106" s="10"/>
      <c r="X106" s="10"/>
      <c r="Y106" s="10"/>
      <c r="Z106" s="10"/>
      <c r="AA106" s="10"/>
      <c r="AB106" s="10"/>
      <c r="AC106" s="10"/>
      <c r="AD106" s="10"/>
      <c r="AE106" s="10"/>
    </row>
    <row r="107" s="10" customFormat="1" ht="19.92" customHeight="1">
      <c r="A107" s="10"/>
      <c r="B107" s="209"/>
      <c r="C107" s="133"/>
      <c r="D107" s="210" t="s">
        <v>142</v>
      </c>
      <c r="E107" s="211"/>
      <c r="F107" s="211"/>
      <c r="G107" s="211"/>
      <c r="H107" s="211"/>
      <c r="I107" s="212"/>
      <c r="J107" s="213">
        <f>J519</f>
        <v>0</v>
      </c>
      <c r="K107" s="133"/>
      <c r="L107" s="214"/>
      <c r="S107" s="10"/>
      <c r="T107" s="10"/>
      <c r="U107" s="10"/>
      <c r="V107" s="10"/>
      <c r="W107" s="10"/>
      <c r="X107" s="10"/>
      <c r="Y107" s="10"/>
      <c r="Z107" s="10"/>
      <c r="AA107" s="10"/>
      <c r="AB107" s="10"/>
      <c r="AC107" s="10"/>
      <c r="AD107" s="10"/>
      <c r="AE107" s="10"/>
    </row>
    <row r="108" s="9" customFormat="1" ht="24.96" customHeight="1">
      <c r="A108" s="9"/>
      <c r="B108" s="202"/>
      <c r="C108" s="203"/>
      <c r="D108" s="204" t="s">
        <v>143</v>
      </c>
      <c r="E108" s="205"/>
      <c r="F108" s="205"/>
      <c r="G108" s="205"/>
      <c r="H108" s="205"/>
      <c r="I108" s="206"/>
      <c r="J108" s="207">
        <f>J527</f>
        <v>0</v>
      </c>
      <c r="K108" s="203"/>
      <c r="L108" s="208"/>
      <c r="S108" s="9"/>
      <c r="T108" s="9"/>
      <c r="U108" s="9"/>
      <c r="V108" s="9"/>
      <c r="W108" s="9"/>
      <c r="X108" s="9"/>
      <c r="Y108" s="9"/>
      <c r="Z108" s="9"/>
      <c r="AA108" s="9"/>
      <c r="AB108" s="9"/>
      <c r="AC108" s="9"/>
      <c r="AD108" s="9"/>
      <c r="AE108" s="9"/>
    </row>
    <row r="109" s="10" customFormat="1" ht="19.92" customHeight="1">
      <c r="A109" s="10"/>
      <c r="B109" s="209"/>
      <c r="C109" s="133"/>
      <c r="D109" s="210" t="s">
        <v>144</v>
      </c>
      <c r="E109" s="211"/>
      <c r="F109" s="211"/>
      <c r="G109" s="211"/>
      <c r="H109" s="211"/>
      <c r="I109" s="212"/>
      <c r="J109" s="213">
        <f>J528</f>
        <v>0</v>
      </c>
      <c r="K109" s="133"/>
      <c r="L109" s="214"/>
      <c r="S109" s="10"/>
      <c r="T109" s="10"/>
      <c r="U109" s="10"/>
      <c r="V109" s="10"/>
      <c r="W109" s="10"/>
      <c r="X109" s="10"/>
      <c r="Y109" s="10"/>
      <c r="Z109" s="10"/>
      <c r="AA109" s="10"/>
      <c r="AB109" s="10"/>
      <c r="AC109" s="10"/>
      <c r="AD109" s="10"/>
      <c r="AE109" s="10"/>
    </row>
    <row r="110" s="10" customFormat="1" ht="19.92" customHeight="1">
      <c r="A110" s="10"/>
      <c r="B110" s="209"/>
      <c r="C110" s="133"/>
      <c r="D110" s="210" t="s">
        <v>145</v>
      </c>
      <c r="E110" s="211"/>
      <c r="F110" s="211"/>
      <c r="G110" s="211"/>
      <c r="H110" s="211"/>
      <c r="I110" s="212"/>
      <c r="J110" s="213">
        <f>J552</f>
        <v>0</v>
      </c>
      <c r="K110" s="133"/>
      <c r="L110" s="214"/>
      <c r="S110" s="10"/>
      <c r="T110" s="10"/>
      <c r="U110" s="10"/>
      <c r="V110" s="10"/>
      <c r="W110" s="10"/>
      <c r="X110" s="10"/>
      <c r="Y110" s="10"/>
      <c r="Z110" s="10"/>
      <c r="AA110" s="10"/>
      <c r="AB110" s="10"/>
      <c r="AC110" s="10"/>
      <c r="AD110" s="10"/>
      <c r="AE110" s="10"/>
    </row>
    <row r="111" s="2" customFormat="1" ht="21.84" customHeight="1">
      <c r="A111" s="38"/>
      <c r="B111" s="39"/>
      <c r="C111" s="40"/>
      <c r="D111" s="40"/>
      <c r="E111" s="40"/>
      <c r="F111" s="40"/>
      <c r="G111" s="40"/>
      <c r="H111" s="40"/>
      <c r="I111" s="154"/>
      <c r="J111" s="40"/>
      <c r="K111" s="40"/>
      <c r="L111" s="63"/>
      <c r="S111" s="38"/>
      <c r="T111" s="38"/>
      <c r="U111" s="38"/>
      <c r="V111" s="38"/>
      <c r="W111" s="38"/>
      <c r="X111" s="38"/>
      <c r="Y111" s="38"/>
      <c r="Z111" s="38"/>
      <c r="AA111" s="38"/>
      <c r="AB111" s="38"/>
      <c r="AC111" s="38"/>
      <c r="AD111" s="38"/>
      <c r="AE111" s="38"/>
    </row>
    <row r="112" s="2" customFormat="1" ht="6.96" customHeight="1">
      <c r="A112" s="38"/>
      <c r="B112" s="66"/>
      <c r="C112" s="67"/>
      <c r="D112" s="67"/>
      <c r="E112" s="67"/>
      <c r="F112" s="67"/>
      <c r="G112" s="67"/>
      <c r="H112" s="67"/>
      <c r="I112" s="192"/>
      <c r="J112" s="67"/>
      <c r="K112" s="67"/>
      <c r="L112" s="63"/>
      <c r="S112" s="38"/>
      <c r="T112" s="38"/>
      <c r="U112" s="38"/>
      <c r="V112" s="38"/>
      <c r="W112" s="38"/>
      <c r="X112" s="38"/>
      <c r="Y112" s="38"/>
      <c r="Z112" s="38"/>
      <c r="AA112" s="38"/>
      <c r="AB112" s="38"/>
      <c r="AC112" s="38"/>
      <c r="AD112" s="38"/>
      <c r="AE112" s="38"/>
    </row>
    <row r="116" s="2" customFormat="1" ht="6.96" customHeight="1">
      <c r="A116" s="38"/>
      <c r="B116" s="68"/>
      <c r="C116" s="69"/>
      <c r="D116" s="69"/>
      <c r="E116" s="69"/>
      <c r="F116" s="69"/>
      <c r="G116" s="69"/>
      <c r="H116" s="69"/>
      <c r="I116" s="195"/>
      <c r="J116" s="69"/>
      <c r="K116" s="69"/>
      <c r="L116" s="63"/>
      <c r="S116" s="38"/>
      <c r="T116" s="38"/>
      <c r="U116" s="38"/>
      <c r="V116" s="38"/>
      <c r="W116" s="38"/>
      <c r="X116" s="38"/>
      <c r="Y116" s="38"/>
      <c r="Z116" s="38"/>
      <c r="AA116" s="38"/>
      <c r="AB116" s="38"/>
      <c r="AC116" s="38"/>
      <c r="AD116" s="38"/>
      <c r="AE116" s="38"/>
    </row>
    <row r="117" s="2" customFormat="1" ht="24.96" customHeight="1">
      <c r="A117" s="38"/>
      <c r="B117" s="39"/>
      <c r="C117" s="23" t="s">
        <v>146</v>
      </c>
      <c r="D117" s="40"/>
      <c r="E117" s="40"/>
      <c r="F117" s="40"/>
      <c r="G117" s="40"/>
      <c r="H117" s="40"/>
      <c r="I117" s="154"/>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154"/>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16</v>
      </c>
      <c r="D119" s="40"/>
      <c r="E119" s="40"/>
      <c r="F119" s="40"/>
      <c r="G119" s="40"/>
      <c r="H119" s="40"/>
      <c r="I119" s="154"/>
      <c r="J119" s="40"/>
      <c r="K119" s="40"/>
      <c r="L119" s="63"/>
      <c r="S119" s="38"/>
      <c r="T119" s="38"/>
      <c r="U119" s="38"/>
      <c r="V119" s="38"/>
      <c r="W119" s="38"/>
      <c r="X119" s="38"/>
      <c r="Y119" s="38"/>
      <c r="Z119" s="38"/>
      <c r="AA119" s="38"/>
      <c r="AB119" s="38"/>
      <c r="AC119" s="38"/>
      <c r="AD119" s="38"/>
      <c r="AE119" s="38"/>
    </row>
    <row r="120" s="2" customFormat="1" ht="16.5" customHeight="1">
      <c r="A120" s="38"/>
      <c r="B120" s="39"/>
      <c r="C120" s="40"/>
      <c r="D120" s="40"/>
      <c r="E120" s="196" t="str">
        <f>E7</f>
        <v>Oprava MO Petrohrad - Kryry</v>
      </c>
      <c r="F120" s="32"/>
      <c r="G120" s="32"/>
      <c r="H120" s="32"/>
      <c r="I120" s="154"/>
      <c r="J120" s="40"/>
      <c r="K120" s="40"/>
      <c r="L120" s="63"/>
      <c r="S120" s="38"/>
      <c r="T120" s="38"/>
      <c r="U120" s="38"/>
      <c r="V120" s="38"/>
      <c r="W120" s="38"/>
      <c r="X120" s="38"/>
      <c r="Y120" s="38"/>
      <c r="Z120" s="38"/>
      <c r="AA120" s="38"/>
      <c r="AB120" s="38"/>
      <c r="AC120" s="38"/>
      <c r="AD120" s="38"/>
      <c r="AE120" s="38"/>
    </row>
    <row r="121" s="1" customFormat="1" ht="12" customHeight="1">
      <c r="B121" s="21"/>
      <c r="C121" s="32" t="s">
        <v>125</v>
      </c>
      <c r="D121" s="22"/>
      <c r="E121" s="22"/>
      <c r="F121" s="22"/>
      <c r="G121" s="22"/>
      <c r="H121" s="22"/>
      <c r="I121" s="146"/>
      <c r="J121" s="22"/>
      <c r="K121" s="22"/>
      <c r="L121" s="20"/>
    </row>
    <row r="122" s="2" customFormat="1" ht="16.5" customHeight="1">
      <c r="A122" s="38"/>
      <c r="B122" s="39"/>
      <c r="C122" s="40"/>
      <c r="D122" s="40"/>
      <c r="E122" s="196" t="s">
        <v>1211</v>
      </c>
      <c r="F122" s="40"/>
      <c r="G122" s="40"/>
      <c r="H122" s="40"/>
      <c r="I122" s="154"/>
      <c r="J122" s="40"/>
      <c r="K122" s="40"/>
      <c r="L122" s="63"/>
      <c r="S122" s="38"/>
      <c r="T122" s="38"/>
      <c r="U122" s="38"/>
      <c r="V122" s="38"/>
      <c r="W122" s="38"/>
      <c r="X122" s="38"/>
      <c r="Y122" s="38"/>
      <c r="Z122" s="38"/>
      <c r="AA122" s="38"/>
      <c r="AB122" s="38"/>
      <c r="AC122" s="38"/>
      <c r="AD122" s="38"/>
      <c r="AE122" s="38"/>
    </row>
    <row r="123" s="2" customFormat="1" ht="12" customHeight="1">
      <c r="A123" s="38"/>
      <c r="B123" s="39"/>
      <c r="C123" s="32" t="s">
        <v>127</v>
      </c>
      <c r="D123" s="40"/>
      <c r="E123" s="40"/>
      <c r="F123" s="40"/>
      <c r="G123" s="40"/>
      <c r="H123" s="40"/>
      <c r="I123" s="154"/>
      <c r="J123" s="40"/>
      <c r="K123" s="40"/>
      <c r="L123" s="63"/>
      <c r="S123" s="38"/>
      <c r="T123" s="38"/>
      <c r="U123" s="38"/>
      <c r="V123" s="38"/>
      <c r="W123" s="38"/>
      <c r="X123" s="38"/>
      <c r="Y123" s="38"/>
      <c r="Z123" s="38"/>
      <c r="AA123" s="38"/>
      <c r="AB123" s="38"/>
      <c r="AC123" s="38"/>
      <c r="AD123" s="38"/>
      <c r="AE123" s="38"/>
    </row>
    <row r="124" s="2" customFormat="1" ht="16.5" customHeight="1">
      <c r="A124" s="38"/>
      <c r="B124" s="39"/>
      <c r="C124" s="40"/>
      <c r="D124" s="40"/>
      <c r="E124" s="76" t="str">
        <f>E11</f>
        <v>001 - ZRN - most km 164,648</v>
      </c>
      <c r="F124" s="40"/>
      <c r="G124" s="40"/>
      <c r="H124" s="40"/>
      <c r="I124" s="154"/>
      <c r="J124" s="40"/>
      <c r="K124" s="40"/>
      <c r="L124" s="63"/>
      <c r="S124" s="38"/>
      <c r="T124" s="38"/>
      <c r="U124" s="38"/>
      <c r="V124" s="38"/>
      <c r="W124" s="38"/>
      <c r="X124" s="38"/>
      <c r="Y124" s="38"/>
      <c r="Z124" s="38"/>
      <c r="AA124" s="38"/>
      <c r="AB124" s="38"/>
      <c r="AC124" s="38"/>
      <c r="AD124" s="38"/>
      <c r="AE124" s="38"/>
    </row>
    <row r="125" s="2" customFormat="1" ht="6.96" customHeight="1">
      <c r="A125" s="38"/>
      <c r="B125" s="39"/>
      <c r="C125" s="40"/>
      <c r="D125" s="40"/>
      <c r="E125" s="40"/>
      <c r="F125" s="40"/>
      <c r="G125" s="40"/>
      <c r="H125" s="40"/>
      <c r="I125" s="154"/>
      <c r="J125" s="40"/>
      <c r="K125" s="40"/>
      <c r="L125" s="63"/>
      <c r="S125" s="38"/>
      <c r="T125" s="38"/>
      <c r="U125" s="38"/>
      <c r="V125" s="38"/>
      <c r="W125" s="38"/>
      <c r="X125" s="38"/>
      <c r="Y125" s="38"/>
      <c r="Z125" s="38"/>
      <c r="AA125" s="38"/>
      <c r="AB125" s="38"/>
      <c r="AC125" s="38"/>
      <c r="AD125" s="38"/>
      <c r="AE125" s="38"/>
    </row>
    <row r="126" s="2" customFormat="1" ht="12" customHeight="1">
      <c r="A126" s="38"/>
      <c r="B126" s="39"/>
      <c r="C126" s="32" t="s">
        <v>20</v>
      </c>
      <c r="D126" s="40"/>
      <c r="E126" s="40"/>
      <c r="F126" s="27" t="str">
        <f>F14</f>
        <v xml:space="preserve"> </v>
      </c>
      <c r="G126" s="40"/>
      <c r="H126" s="40"/>
      <c r="I126" s="156" t="s">
        <v>22</v>
      </c>
      <c r="J126" s="79" t="str">
        <f>IF(J14="","",J14)</f>
        <v>16. 8. 2019</v>
      </c>
      <c r="K126" s="40"/>
      <c r="L126" s="63"/>
      <c r="S126" s="38"/>
      <c r="T126" s="38"/>
      <c r="U126" s="38"/>
      <c r="V126" s="38"/>
      <c r="W126" s="38"/>
      <c r="X126" s="38"/>
      <c r="Y126" s="38"/>
      <c r="Z126" s="38"/>
      <c r="AA126" s="38"/>
      <c r="AB126" s="38"/>
      <c r="AC126" s="38"/>
      <c r="AD126" s="38"/>
      <c r="AE126" s="38"/>
    </row>
    <row r="127" s="2" customFormat="1" ht="6.96" customHeight="1">
      <c r="A127" s="38"/>
      <c r="B127" s="39"/>
      <c r="C127" s="40"/>
      <c r="D127" s="40"/>
      <c r="E127" s="40"/>
      <c r="F127" s="40"/>
      <c r="G127" s="40"/>
      <c r="H127" s="40"/>
      <c r="I127" s="154"/>
      <c r="J127" s="40"/>
      <c r="K127" s="40"/>
      <c r="L127" s="63"/>
      <c r="S127" s="38"/>
      <c r="T127" s="38"/>
      <c r="U127" s="38"/>
      <c r="V127" s="38"/>
      <c r="W127" s="38"/>
      <c r="X127" s="38"/>
      <c r="Y127" s="38"/>
      <c r="Z127" s="38"/>
      <c r="AA127" s="38"/>
      <c r="AB127" s="38"/>
      <c r="AC127" s="38"/>
      <c r="AD127" s="38"/>
      <c r="AE127" s="38"/>
    </row>
    <row r="128" s="2" customFormat="1" ht="15.15" customHeight="1">
      <c r="A128" s="38"/>
      <c r="B128" s="39"/>
      <c r="C128" s="32" t="s">
        <v>24</v>
      </c>
      <c r="D128" s="40"/>
      <c r="E128" s="40"/>
      <c r="F128" s="27" t="str">
        <f>E17</f>
        <v xml:space="preserve"> </v>
      </c>
      <c r="G128" s="40"/>
      <c r="H128" s="40"/>
      <c r="I128" s="156" t="s">
        <v>29</v>
      </c>
      <c r="J128" s="36" t="str">
        <f>E23</f>
        <v xml:space="preserve"> </v>
      </c>
      <c r="K128" s="40"/>
      <c r="L128" s="63"/>
      <c r="S128" s="38"/>
      <c r="T128" s="38"/>
      <c r="U128" s="38"/>
      <c r="V128" s="38"/>
      <c r="W128" s="38"/>
      <c r="X128" s="38"/>
      <c r="Y128" s="38"/>
      <c r="Z128" s="38"/>
      <c r="AA128" s="38"/>
      <c r="AB128" s="38"/>
      <c r="AC128" s="38"/>
      <c r="AD128" s="38"/>
      <c r="AE128" s="38"/>
    </row>
    <row r="129" s="2" customFormat="1" ht="15.15" customHeight="1">
      <c r="A129" s="38"/>
      <c r="B129" s="39"/>
      <c r="C129" s="32" t="s">
        <v>27</v>
      </c>
      <c r="D129" s="40"/>
      <c r="E129" s="40"/>
      <c r="F129" s="27" t="str">
        <f>IF(E20="","",E20)</f>
        <v>Vyplň údaj</v>
      </c>
      <c r="G129" s="40"/>
      <c r="H129" s="40"/>
      <c r="I129" s="156" t="s">
        <v>31</v>
      </c>
      <c r="J129" s="36" t="str">
        <f>E26</f>
        <v xml:space="preserve"> </v>
      </c>
      <c r="K129" s="40"/>
      <c r="L129" s="63"/>
      <c r="S129" s="38"/>
      <c r="T129" s="38"/>
      <c r="U129" s="38"/>
      <c r="V129" s="38"/>
      <c r="W129" s="38"/>
      <c r="X129" s="38"/>
      <c r="Y129" s="38"/>
      <c r="Z129" s="38"/>
      <c r="AA129" s="38"/>
      <c r="AB129" s="38"/>
      <c r="AC129" s="38"/>
      <c r="AD129" s="38"/>
      <c r="AE129" s="38"/>
    </row>
    <row r="130" s="2" customFormat="1" ht="10.32" customHeight="1">
      <c r="A130" s="38"/>
      <c r="B130" s="39"/>
      <c r="C130" s="40"/>
      <c r="D130" s="40"/>
      <c r="E130" s="40"/>
      <c r="F130" s="40"/>
      <c r="G130" s="40"/>
      <c r="H130" s="40"/>
      <c r="I130" s="154"/>
      <c r="J130" s="40"/>
      <c r="K130" s="40"/>
      <c r="L130" s="63"/>
      <c r="S130" s="38"/>
      <c r="T130" s="38"/>
      <c r="U130" s="38"/>
      <c r="V130" s="38"/>
      <c r="W130" s="38"/>
      <c r="X130" s="38"/>
      <c r="Y130" s="38"/>
      <c r="Z130" s="38"/>
      <c r="AA130" s="38"/>
      <c r="AB130" s="38"/>
      <c r="AC130" s="38"/>
      <c r="AD130" s="38"/>
      <c r="AE130" s="38"/>
    </row>
    <row r="131" s="11" customFormat="1" ht="29.28" customHeight="1">
      <c r="A131" s="215"/>
      <c r="B131" s="216"/>
      <c r="C131" s="217" t="s">
        <v>147</v>
      </c>
      <c r="D131" s="218" t="s">
        <v>58</v>
      </c>
      <c r="E131" s="218" t="s">
        <v>54</v>
      </c>
      <c r="F131" s="218" t="s">
        <v>55</v>
      </c>
      <c r="G131" s="218" t="s">
        <v>148</v>
      </c>
      <c r="H131" s="218" t="s">
        <v>149</v>
      </c>
      <c r="I131" s="219" t="s">
        <v>150</v>
      </c>
      <c r="J131" s="218" t="s">
        <v>131</v>
      </c>
      <c r="K131" s="220" t="s">
        <v>151</v>
      </c>
      <c r="L131" s="221"/>
      <c r="M131" s="100" t="s">
        <v>1</v>
      </c>
      <c r="N131" s="101" t="s">
        <v>37</v>
      </c>
      <c r="O131" s="101" t="s">
        <v>152</v>
      </c>
      <c r="P131" s="101" t="s">
        <v>153</v>
      </c>
      <c r="Q131" s="101" t="s">
        <v>154</v>
      </c>
      <c r="R131" s="101" t="s">
        <v>155</v>
      </c>
      <c r="S131" s="101" t="s">
        <v>156</v>
      </c>
      <c r="T131" s="102" t="s">
        <v>157</v>
      </c>
      <c r="U131" s="215"/>
      <c r="V131" s="215"/>
      <c r="W131" s="215"/>
      <c r="X131" s="215"/>
      <c r="Y131" s="215"/>
      <c r="Z131" s="215"/>
      <c r="AA131" s="215"/>
      <c r="AB131" s="215"/>
      <c r="AC131" s="215"/>
      <c r="AD131" s="215"/>
      <c r="AE131" s="215"/>
    </row>
    <row r="132" s="2" customFormat="1" ht="22.8" customHeight="1">
      <c r="A132" s="38"/>
      <c r="B132" s="39"/>
      <c r="C132" s="107" t="s">
        <v>158</v>
      </c>
      <c r="D132" s="40"/>
      <c r="E132" s="40"/>
      <c r="F132" s="40"/>
      <c r="G132" s="40"/>
      <c r="H132" s="40"/>
      <c r="I132" s="154"/>
      <c r="J132" s="222">
        <f>BK132</f>
        <v>0</v>
      </c>
      <c r="K132" s="40"/>
      <c r="L132" s="44"/>
      <c r="M132" s="103"/>
      <c r="N132" s="223"/>
      <c r="O132" s="104"/>
      <c r="P132" s="224">
        <f>P133+P527</f>
        <v>0</v>
      </c>
      <c r="Q132" s="104"/>
      <c r="R132" s="224">
        <f>R133+R527</f>
        <v>347.24035885826453</v>
      </c>
      <c r="S132" s="104"/>
      <c r="T132" s="225">
        <f>T133+T527</f>
        <v>165.93746229999999</v>
      </c>
      <c r="U132" s="38"/>
      <c r="V132" s="38"/>
      <c r="W132" s="38"/>
      <c r="X132" s="38"/>
      <c r="Y132" s="38"/>
      <c r="Z132" s="38"/>
      <c r="AA132" s="38"/>
      <c r="AB132" s="38"/>
      <c r="AC132" s="38"/>
      <c r="AD132" s="38"/>
      <c r="AE132" s="38"/>
      <c r="AT132" s="17" t="s">
        <v>72</v>
      </c>
      <c r="AU132" s="17" t="s">
        <v>133</v>
      </c>
      <c r="BK132" s="226">
        <f>BK133+BK527</f>
        <v>0</v>
      </c>
    </row>
    <row r="133" s="12" customFormat="1" ht="25.92" customHeight="1">
      <c r="A133" s="12"/>
      <c r="B133" s="227"/>
      <c r="C133" s="228"/>
      <c r="D133" s="229" t="s">
        <v>72</v>
      </c>
      <c r="E133" s="230" t="s">
        <v>159</v>
      </c>
      <c r="F133" s="230" t="s">
        <v>160</v>
      </c>
      <c r="G133" s="228"/>
      <c r="H133" s="228"/>
      <c r="I133" s="231"/>
      <c r="J133" s="232">
        <f>BK133</f>
        <v>0</v>
      </c>
      <c r="K133" s="228"/>
      <c r="L133" s="233"/>
      <c r="M133" s="234"/>
      <c r="N133" s="235"/>
      <c r="O133" s="235"/>
      <c r="P133" s="236">
        <f>P134+P234+P267+P301+P324+P337+P483+P519</f>
        <v>0</v>
      </c>
      <c r="Q133" s="235"/>
      <c r="R133" s="236">
        <f>R134+R234+R267+R301+R324+R337+R483+R519</f>
        <v>347.16617784826451</v>
      </c>
      <c r="S133" s="235"/>
      <c r="T133" s="237">
        <f>T134+T234+T267+T301+T324+T337+T483+T519</f>
        <v>165.93746229999999</v>
      </c>
      <c r="U133" s="12"/>
      <c r="V133" s="12"/>
      <c r="W133" s="12"/>
      <c r="X133" s="12"/>
      <c r="Y133" s="12"/>
      <c r="Z133" s="12"/>
      <c r="AA133" s="12"/>
      <c r="AB133" s="12"/>
      <c r="AC133" s="12"/>
      <c r="AD133" s="12"/>
      <c r="AE133" s="12"/>
      <c r="AR133" s="238" t="s">
        <v>80</v>
      </c>
      <c r="AT133" s="239" t="s">
        <v>72</v>
      </c>
      <c r="AU133" s="239" t="s">
        <v>73</v>
      </c>
      <c r="AY133" s="238" t="s">
        <v>161</v>
      </c>
      <c r="BK133" s="240">
        <f>BK134+BK234+BK267+BK301+BK324+BK337+BK483+BK519</f>
        <v>0</v>
      </c>
    </row>
    <row r="134" s="12" customFormat="1" ht="22.8" customHeight="1">
      <c r="A134" s="12"/>
      <c r="B134" s="227"/>
      <c r="C134" s="228"/>
      <c r="D134" s="229" t="s">
        <v>72</v>
      </c>
      <c r="E134" s="241" t="s">
        <v>80</v>
      </c>
      <c r="F134" s="241" t="s">
        <v>162</v>
      </c>
      <c r="G134" s="228"/>
      <c r="H134" s="228"/>
      <c r="I134" s="231"/>
      <c r="J134" s="242">
        <f>BK134</f>
        <v>0</v>
      </c>
      <c r="K134" s="228"/>
      <c r="L134" s="233"/>
      <c r="M134" s="234"/>
      <c r="N134" s="235"/>
      <c r="O134" s="235"/>
      <c r="P134" s="236">
        <f>SUM(P135:P233)</f>
        <v>0</v>
      </c>
      <c r="Q134" s="235"/>
      <c r="R134" s="236">
        <f>SUM(R135:R233)</f>
        <v>127.21789349999999</v>
      </c>
      <c r="S134" s="235"/>
      <c r="T134" s="237">
        <f>SUM(T135:T233)</f>
        <v>0</v>
      </c>
      <c r="U134" s="12"/>
      <c r="V134" s="12"/>
      <c r="W134" s="12"/>
      <c r="X134" s="12"/>
      <c r="Y134" s="12"/>
      <c r="Z134" s="12"/>
      <c r="AA134" s="12"/>
      <c r="AB134" s="12"/>
      <c r="AC134" s="12"/>
      <c r="AD134" s="12"/>
      <c r="AE134" s="12"/>
      <c r="AR134" s="238" t="s">
        <v>80</v>
      </c>
      <c r="AT134" s="239" t="s">
        <v>72</v>
      </c>
      <c r="AU134" s="239" t="s">
        <v>80</v>
      </c>
      <c r="AY134" s="238" t="s">
        <v>161</v>
      </c>
      <c r="BK134" s="240">
        <f>SUM(BK135:BK233)</f>
        <v>0</v>
      </c>
    </row>
    <row r="135" s="2" customFormat="1" ht="24" customHeight="1">
      <c r="A135" s="38"/>
      <c r="B135" s="39"/>
      <c r="C135" s="243" t="s">
        <v>80</v>
      </c>
      <c r="D135" s="243" t="s">
        <v>163</v>
      </c>
      <c r="E135" s="244" t="s">
        <v>164</v>
      </c>
      <c r="F135" s="245" t="s">
        <v>165</v>
      </c>
      <c r="G135" s="246" t="s">
        <v>166</v>
      </c>
      <c r="H135" s="247">
        <v>179.19999999999999</v>
      </c>
      <c r="I135" s="248"/>
      <c r="J135" s="249">
        <f>ROUND(I135*H135,2)</f>
        <v>0</v>
      </c>
      <c r="K135" s="245" t="s">
        <v>167</v>
      </c>
      <c r="L135" s="44"/>
      <c r="M135" s="250" t="s">
        <v>1</v>
      </c>
      <c r="N135" s="251" t="s">
        <v>38</v>
      </c>
      <c r="O135" s="91"/>
      <c r="P135" s="252">
        <f>O135*H135</f>
        <v>0</v>
      </c>
      <c r="Q135" s="252">
        <v>0</v>
      </c>
      <c r="R135" s="252">
        <f>Q135*H135</f>
        <v>0</v>
      </c>
      <c r="S135" s="252">
        <v>0</v>
      </c>
      <c r="T135" s="253">
        <f>S135*H135</f>
        <v>0</v>
      </c>
      <c r="U135" s="38"/>
      <c r="V135" s="38"/>
      <c r="W135" s="38"/>
      <c r="X135" s="38"/>
      <c r="Y135" s="38"/>
      <c r="Z135" s="38"/>
      <c r="AA135" s="38"/>
      <c r="AB135" s="38"/>
      <c r="AC135" s="38"/>
      <c r="AD135" s="38"/>
      <c r="AE135" s="38"/>
      <c r="AR135" s="254" t="s">
        <v>168</v>
      </c>
      <c r="AT135" s="254" t="s">
        <v>163</v>
      </c>
      <c r="AU135" s="254" t="s">
        <v>82</v>
      </c>
      <c r="AY135" s="17" t="s">
        <v>161</v>
      </c>
      <c r="BE135" s="255">
        <f>IF(N135="základní",J135,0)</f>
        <v>0</v>
      </c>
      <c r="BF135" s="255">
        <f>IF(N135="snížená",J135,0)</f>
        <v>0</v>
      </c>
      <c r="BG135" s="255">
        <f>IF(N135="zákl. přenesená",J135,0)</f>
        <v>0</v>
      </c>
      <c r="BH135" s="255">
        <f>IF(N135="sníž. přenesená",J135,0)</f>
        <v>0</v>
      </c>
      <c r="BI135" s="255">
        <f>IF(N135="nulová",J135,0)</f>
        <v>0</v>
      </c>
      <c r="BJ135" s="17" t="s">
        <v>80</v>
      </c>
      <c r="BK135" s="255">
        <f>ROUND(I135*H135,2)</f>
        <v>0</v>
      </c>
      <c r="BL135" s="17" t="s">
        <v>168</v>
      </c>
      <c r="BM135" s="254" t="s">
        <v>1213</v>
      </c>
    </row>
    <row r="136" s="2" customFormat="1">
      <c r="A136" s="38"/>
      <c r="B136" s="39"/>
      <c r="C136" s="40"/>
      <c r="D136" s="256" t="s">
        <v>170</v>
      </c>
      <c r="E136" s="40"/>
      <c r="F136" s="257" t="s">
        <v>171</v>
      </c>
      <c r="G136" s="40"/>
      <c r="H136" s="40"/>
      <c r="I136" s="154"/>
      <c r="J136" s="40"/>
      <c r="K136" s="40"/>
      <c r="L136" s="44"/>
      <c r="M136" s="258"/>
      <c r="N136" s="259"/>
      <c r="O136" s="91"/>
      <c r="P136" s="91"/>
      <c r="Q136" s="91"/>
      <c r="R136" s="91"/>
      <c r="S136" s="91"/>
      <c r="T136" s="92"/>
      <c r="U136" s="38"/>
      <c r="V136" s="38"/>
      <c r="W136" s="38"/>
      <c r="X136" s="38"/>
      <c r="Y136" s="38"/>
      <c r="Z136" s="38"/>
      <c r="AA136" s="38"/>
      <c r="AB136" s="38"/>
      <c r="AC136" s="38"/>
      <c r="AD136" s="38"/>
      <c r="AE136" s="38"/>
      <c r="AT136" s="17" t="s">
        <v>170</v>
      </c>
      <c r="AU136" s="17" t="s">
        <v>82</v>
      </c>
    </row>
    <row r="137" s="2" customFormat="1">
      <c r="A137" s="38"/>
      <c r="B137" s="39"/>
      <c r="C137" s="40"/>
      <c r="D137" s="256" t="s">
        <v>172</v>
      </c>
      <c r="E137" s="40"/>
      <c r="F137" s="260" t="s">
        <v>173</v>
      </c>
      <c r="G137" s="40"/>
      <c r="H137" s="40"/>
      <c r="I137" s="154"/>
      <c r="J137" s="40"/>
      <c r="K137" s="40"/>
      <c r="L137" s="44"/>
      <c r="M137" s="258"/>
      <c r="N137" s="259"/>
      <c r="O137" s="91"/>
      <c r="P137" s="91"/>
      <c r="Q137" s="91"/>
      <c r="R137" s="91"/>
      <c r="S137" s="91"/>
      <c r="T137" s="92"/>
      <c r="U137" s="38"/>
      <c r="V137" s="38"/>
      <c r="W137" s="38"/>
      <c r="X137" s="38"/>
      <c r="Y137" s="38"/>
      <c r="Z137" s="38"/>
      <c r="AA137" s="38"/>
      <c r="AB137" s="38"/>
      <c r="AC137" s="38"/>
      <c r="AD137" s="38"/>
      <c r="AE137" s="38"/>
      <c r="AT137" s="17" t="s">
        <v>172</v>
      </c>
      <c r="AU137" s="17" t="s">
        <v>82</v>
      </c>
    </row>
    <row r="138" s="13" customFormat="1">
      <c r="A138" s="13"/>
      <c r="B138" s="261"/>
      <c r="C138" s="262"/>
      <c r="D138" s="256" t="s">
        <v>174</v>
      </c>
      <c r="E138" s="263" t="s">
        <v>1</v>
      </c>
      <c r="F138" s="264" t="s">
        <v>175</v>
      </c>
      <c r="G138" s="262"/>
      <c r="H138" s="263" t="s">
        <v>1</v>
      </c>
      <c r="I138" s="265"/>
      <c r="J138" s="262"/>
      <c r="K138" s="262"/>
      <c r="L138" s="266"/>
      <c r="M138" s="267"/>
      <c r="N138" s="268"/>
      <c r="O138" s="268"/>
      <c r="P138" s="268"/>
      <c r="Q138" s="268"/>
      <c r="R138" s="268"/>
      <c r="S138" s="268"/>
      <c r="T138" s="269"/>
      <c r="U138" s="13"/>
      <c r="V138" s="13"/>
      <c r="W138" s="13"/>
      <c r="X138" s="13"/>
      <c r="Y138" s="13"/>
      <c r="Z138" s="13"/>
      <c r="AA138" s="13"/>
      <c r="AB138" s="13"/>
      <c r="AC138" s="13"/>
      <c r="AD138" s="13"/>
      <c r="AE138" s="13"/>
      <c r="AT138" s="270" t="s">
        <v>174</v>
      </c>
      <c r="AU138" s="270" t="s">
        <v>82</v>
      </c>
      <c r="AV138" s="13" t="s">
        <v>80</v>
      </c>
      <c r="AW138" s="13" t="s">
        <v>30</v>
      </c>
      <c r="AX138" s="13" t="s">
        <v>73</v>
      </c>
      <c r="AY138" s="270" t="s">
        <v>161</v>
      </c>
    </row>
    <row r="139" s="14" customFormat="1">
      <c r="A139" s="14"/>
      <c r="B139" s="271"/>
      <c r="C139" s="272"/>
      <c r="D139" s="256" t="s">
        <v>174</v>
      </c>
      <c r="E139" s="273" t="s">
        <v>1</v>
      </c>
      <c r="F139" s="274" t="s">
        <v>1214</v>
      </c>
      <c r="G139" s="272"/>
      <c r="H139" s="275">
        <v>99.5</v>
      </c>
      <c r="I139" s="276"/>
      <c r="J139" s="272"/>
      <c r="K139" s="272"/>
      <c r="L139" s="277"/>
      <c r="M139" s="278"/>
      <c r="N139" s="279"/>
      <c r="O139" s="279"/>
      <c r="P139" s="279"/>
      <c r="Q139" s="279"/>
      <c r="R139" s="279"/>
      <c r="S139" s="279"/>
      <c r="T139" s="280"/>
      <c r="U139" s="14"/>
      <c r="V139" s="14"/>
      <c r="W139" s="14"/>
      <c r="X139" s="14"/>
      <c r="Y139" s="14"/>
      <c r="Z139" s="14"/>
      <c r="AA139" s="14"/>
      <c r="AB139" s="14"/>
      <c r="AC139" s="14"/>
      <c r="AD139" s="14"/>
      <c r="AE139" s="14"/>
      <c r="AT139" s="281" t="s">
        <v>174</v>
      </c>
      <c r="AU139" s="281" t="s">
        <v>82</v>
      </c>
      <c r="AV139" s="14" t="s">
        <v>82</v>
      </c>
      <c r="AW139" s="14" t="s">
        <v>30</v>
      </c>
      <c r="AX139" s="14" t="s">
        <v>73</v>
      </c>
      <c r="AY139" s="281" t="s">
        <v>161</v>
      </c>
    </row>
    <row r="140" s="14" customFormat="1">
      <c r="A140" s="14"/>
      <c r="B140" s="271"/>
      <c r="C140" s="272"/>
      <c r="D140" s="256" t="s">
        <v>174</v>
      </c>
      <c r="E140" s="273" t="s">
        <v>1</v>
      </c>
      <c r="F140" s="274" t="s">
        <v>1215</v>
      </c>
      <c r="G140" s="272"/>
      <c r="H140" s="275">
        <v>79.700000000000003</v>
      </c>
      <c r="I140" s="276"/>
      <c r="J140" s="272"/>
      <c r="K140" s="272"/>
      <c r="L140" s="277"/>
      <c r="M140" s="278"/>
      <c r="N140" s="279"/>
      <c r="O140" s="279"/>
      <c r="P140" s="279"/>
      <c r="Q140" s="279"/>
      <c r="R140" s="279"/>
      <c r="S140" s="279"/>
      <c r="T140" s="280"/>
      <c r="U140" s="14"/>
      <c r="V140" s="14"/>
      <c r="W140" s="14"/>
      <c r="X140" s="14"/>
      <c r="Y140" s="14"/>
      <c r="Z140" s="14"/>
      <c r="AA140" s="14"/>
      <c r="AB140" s="14"/>
      <c r="AC140" s="14"/>
      <c r="AD140" s="14"/>
      <c r="AE140" s="14"/>
      <c r="AT140" s="281" t="s">
        <v>174</v>
      </c>
      <c r="AU140" s="281" t="s">
        <v>82</v>
      </c>
      <c r="AV140" s="14" t="s">
        <v>82</v>
      </c>
      <c r="AW140" s="14" t="s">
        <v>30</v>
      </c>
      <c r="AX140" s="14" t="s">
        <v>73</v>
      </c>
      <c r="AY140" s="281" t="s">
        <v>161</v>
      </c>
    </row>
    <row r="141" s="15" customFormat="1">
      <c r="A141" s="15"/>
      <c r="B141" s="282"/>
      <c r="C141" s="283"/>
      <c r="D141" s="256" t="s">
        <v>174</v>
      </c>
      <c r="E141" s="284" t="s">
        <v>1</v>
      </c>
      <c r="F141" s="285" t="s">
        <v>180</v>
      </c>
      <c r="G141" s="283"/>
      <c r="H141" s="286">
        <v>179.19999999999999</v>
      </c>
      <c r="I141" s="287"/>
      <c r="J141" s="283"/>
      <c r="K141" s="283"/>
      <c r="L141" s="288"/>
      <c r="M141" s="289"/>
      <c r="N141" s="290"/>
      <c r="O141" s="290"/>
      <c r="P141" s="290"/>
      <c r="Q141" s="290"/>
      <c r="R141" s="290"/>
      <c r="S141" s="290"/>
      <c r="T141" s="291"/>
      <c r="U141" s="15"/>
      <c r="V141" s="15"/>
      <c r="W141" s="15"/>
      <c r="X141" s="15"/>
      <c r="Y141" s="15"/>
      <c r="Z141" s="15"/>
      <c r="AA141" s="15"/>
      <c r="AB141" s="15"/>
      <c r="AC141" s="15"/>
      <c r="AD141" s="15"/>
      <c r="AE141" s="15"/>
      <c r="AT141" s="292" t="s">
        <v>174</v>
      </c>
      <c r="AU141" s="292" t="s">
        <v>82</v>
      </c>
      <c r="AV141" s="15" t="s">
        <v>168</v>
      </c>
      <c r="AW141" s="15" t="s">
        <v>30</v>
      </c>
      <c r="AX141" s="15" t="s">
        <v>80</v>
      </c>
      <c r="AY141" s="292" t="s">
        <v>161</v>
      </c>
    </row>
    <row r="142" s="2" customFormat="1" ht="24" customHeight="1">
      <c r="A142" s="38"/>
      <c r="B142" s="39"/>
      <c r="C142" s="243" t="s">
        <v>82</v>
      </c>
      <c r="D142" s="243" t="s">
        <v>163</v>
      </c>
      <c r="E142" s="244" t="s">
        <v>181</v>
      </c>
      <c r="F142" s="245" t="s">
        <v>182</v>
      </c>
      <c r="G142" s="246" t="s">
        <v>183</v>
      </c>
      <c r="H142" s="247">
        <v>6.1120000000000001</v>
      </c>
      <c r="I142" s="248"/>
      <c r="J142" s="249">
        <f>ROUND(I142*H142,2)</f>
        <v>0</v>
      </c>
      <c r="K142" s="245" t="s">
        <v>167</v>
      </c>
      <c r="L142" s="44"/>
      <c r="M142" s="250" t="s">
        <v>1</v>
      </c>
      <c r="N142" s="251" t="s">
        <v>38</v>
      </c>
      <c r="O142" s="91"/>
      <c r="P142" s="252">
        <f>O142*H142</f>
        <v>0</v>
      </c>
      <c r="Q142" s="252">
        <v>0</v>
      </c>
      <c r="R142" s="252">
        <f>Q142*H142</f>
        <v>0</v>
      </c>
      <c r="S142" s="252">
        <v>0</v>
      </c>
      <c r="T142" s="253">
        <f>S142*H142</f>
        <v>0</v>
      </c>
      <c r="U142" s="38"/>
      <c r="V142" s="38"/>
      <c r="W142" s="38"/>
      <c r="X142" s="38"/>
      <c r="Y142" s="38"/>
      <c r="Z142" s="38"/>
      <c r="AA142" s="38"/>
      <c r="AB142" s="38"/>
      <c r="AC142" s="38"/>
      <c r="AD142" s="38"/>
      <c r="AE142" s="38"/>
      <c r="AR142" s="254" t="s">
        <v>168</v>
      </c>
      <c r="AT142" s="254" t="s">
        <v>163</v>
      </c>
      <c r="AU142" s="254" t="s">
        <v>82</v>
      </c>
      <c r="AY142" s="17" t="s">
        <v>161</v>
      </c>
      <c r="BE142" s="255">
        <f>IF(N142="základní",J142,0)</f>
        <v>0</v>
      </c>
      <c r="BF142" s="255">
        <f>IF(N142="snížená",J142,0)</f>
        <v>0</v>
      </c>
      <c r="BG142" s="255">
        <f>IF(N142="zákl. přenesená",J142,0)</f>
        <v>0</v>
      </c>
      <c r="BH142" s="255">
        <f>IF(N142="sníž. přenesená",J142,0)</f>
        <v>0</v>
      </c>
      <c r="BI142" s="255">
        <f>IF(N142="nulová",J142,0)</f>
        <v>0</v>
      </c>
      <c r="BJ142" s="17" t="s">
        <v>80</v>
      </c>
      <c r="BK142" s="255">
        <f>ROUND(I142*H142,2)</f>
        <v>0</v>
      </c>
      <c r="BL142" s="17" t="s">
        <v>168</v>
      </c>
      <c r="BM142" s="254" t="s">
        <v>1216</v>
      </c>
    </row>
    <row r="143" s="2" customFormat="1">
      <c r="A143" s="38"/>
      <c r="B143" s="39"/>
      <c r="C143" s="40"/>
      <c r="D143" s="256" t="s">
        <v>170</v>
      </c>
      <c r="E143" s="40"/>
      <c r="F143" s="257" t="s">
        <v>185</v>
      </c>
      <c r="G143" s="40"/>
      <c r="H143" s="40"/>
      <c r="I143" s="154"/>
      <c r="J143" s="40"/>
      <c r="K143" s="40"/>
      <c r="L143" s="44"/>
      <c r="M143" s="258"/>
      <c r="N143" s="259"/>
      <c r="O143" s="91"/>
      <c r="P143" s="91"/>
      <c r="Q143" s="91"/>
      <c r="R143" s="91"/>
      <c r="S143" s="91"/>
      <c r="T143" s="92"/>
      <c r="U143" s="38"/>
      <c r="V143" s="38"/>
      <c r="W143" s="38"/>
      <c r="X143" s="38"/>
      <c r="Y143" s="38"/>
      <c r="Z143" s="38"/>
      <c r="AA143" s="38"/>
      <c r="AB143" s="38"/>
      <c r="AC143" s="38"/>
      <c r="AD143" s="38"/>
      <c r="AE143" s="38"/>
      <c r="AT143" s="17" t="s">
        <v>170</v>
      </c>
      <c r="AU143" s="17" t="s">
        <v>82</v>
      </c>
    </row>
    <row r="144" s="2" customFormat="1">
      <c r="A144" s="38"/>
      <c r="B144" s="39"/>
      <c r="C144" s="40"/>
      <c r="D144" s="256" t="s">
        <v>172</v>
      </c>
      <c r="E144" s="40"/>
      <c r="F144" s="260" t="s">
        <v>186</v>
      </c>
      <c r="G144" s="40"/>
      <c r="H144" s="40"/>
      <c r="I144" s="154"/>
      <c r="J144" s="40"/>
      <c r="K144" s="40"/>
      <c r="L144" s="44"/>
      <c r="M144" s="258"/>
      <c r="N144" s="259"/>
      <c r="O144" s="91"/>
      <c r="P144" s="91"/>
      <c r="Q144" s="91"/>
      <c r="R144" s="91"/>
      <c r="S144" s="91"/>
      <c r="T144" s="92"/>
      <c r="U144" s="38"/>
      <c r="V144" s="38"/>
      <c r="W144" s="38"/>
      <c r="X144" s="38"/>
      <c r="Y144" s="38"/>
      <c r="Z144" s="38"/>
      <c r="AA144" s="38"/>
      <c r="AB144" s="38"/>
      <c r="AC144" s="38"/>
      <c r="AD144" s="38"/>
      <c r="AE144" s="38"/>
      <c r="AT144" s="17" t="s">
        <v>172</v>
      </c>
      <c r="AU144" s="17" t="s">
        <v>82</v>
      </c>
    </row>
    <row r="145" s="14" customFormat="1">
      <c r="A145" s="14"/>
      <c r="B145" s="271"/>
      <c r="C145" s="272"/>
      <c r="D145" s="256" t="s">
        <v>174</v>
      </c>
      <c r="E145" s="273" t="s">
        <v>1</v>
      </c>
      <c r="F145" s="274" t="s">
        <v>1217</v>
      </c>
      <c r="G145" s="272"/>
      <c r="H145" s="275">
        <v>6.1120000000000001</v>
      </c>
      <c r="I145" s="276"/>
      <c r="J145" s="272"/>
      <c r="K145" s="272"/>
      <c r="L145" s="277"/>
      <c r="M145" s="278"/>
      <c r="N145" s="279"/>
      <c r="O145" s="279"/>
      <c r="P145" s="279"/>
      <c r="Q145" s="279"/>
      <c r="R145" s="279"/>
      <c r="S145" s="279"/>
      <c r="T145" s="280"/>
      <c r="U145" s="14"/>
      <c r="V145" s="14"/>
      <c r="W145" s="14"/>
      <c r="X145" s="14"/>
      <c r="Y145" s="14"/>
      <c r="Z145" s="14"/>
      <c r="AA145" s="14"/>
      <c r="AB145" s="14"/>
      <c r="AC145" s="14"/>
      <c r="AD145" s="14"/>
      <c r="AE145" s="14"/>
      <c r="AT145" s="281" t="s">
        <v>174</v>
      </c>
      <c r="AU145" s="281" t="s">
        <v>82</v>
      </c>
      <c r="AV145" s="14" t="s">
        <v>82</v>
      </c>
      <c r="AW145" s="14" t="s">
        <v>30</v>
      </c>
      <c r="AX145" s="14" t="s">
        <v>80</v>
      </c>
      <c r="AY145" s="281" t="s">
        <v>161</v>
      </c>
    </row>
    <row r="146" s="2" customFormat="1" ht="24" customHeight="1">
      <c r="A146" s="38"/>
      <c r="B146" s="39"/>
      <c r="C146" s="243" t="s">
        <v>188</v>
      </c>
      <c r="D146" s="243" t="s">
        <v>163</v>
      </c>
      <c r="E146" s="244" t="s">
        <v>197</v>
      </c>
      <c r="F146" s="245" t="s">
        <v>198</v>
      </c>
      <c r="G146" s="246" t="s">
        <v>191</v>
      </c>
      <c r="H146" s="247">
        <v>45</v>
      </c>
      <c r="I146" s="248"/>
      <c r="J146" s="249">
        <f>ROUND(I146*H146,2)</f>
        <v>0</v>
      </c>
      <c r="K146" s="245" t="s">
        <v>167</v>
      </c>
      <c r="L146" s="44"/>
      <c r="M146" s="250" t="s">
        <v>1</v>
      </c>
      <c r="N146" s="251" t="s">
        <v>38</v>
      </c>
      <c r="O146" s="91"/>
      <c r="P146" s="252">
        <f>O146*H146</f>
        <v>0</v>
      </c>
      <c r="Q146" s="252">
        <v>0.036904300000000001</v>
      </c>
      <c r="R146" s="252">
        <f>Q146*H146</f>
        <v>1.6606935</v>
      </c>
      <c r="S146" s="252">
        <v>0</v>
      </c>
      <c r="T146" s="253">
        <f>S146*H146</f>
        <v>0</v>
      </c>
      <c r="U146" s="38"/>
      <c r="V146" s="38"/>
      <c r="W146" s="38"/>
      <c r="X146" s="38"/>
      <c r="Y146" s="38"/>
      <c r="Z146" s="38"/>
      <c r="AA146" s="38"/>
      <c r="AB146" s="38"/>
      <c r="AC146" s="38"/>
      <c r="AD146" s="38"/>
      <c r="AE146" s="38"/>
      <c r="AR146" s="254" t="s">
        <v>168</v>
      </c>
      <c r="AT146" s="254" t="s">
        <v>163</v>
      </c>
      <c r="AU146" s="254" t="s">
        <v>82</v>
      </c>
      <c r="AY146" s="17" t="s">
        <v>161</v>
      </c>
      <c r="BE146" s="255">
        <f>IF(N146="základní",J146,0)</f>
        <v>0</v>
      </c>
      <c r="BF146" s="255">
        <f>IF(N146="snížená",J146,0)</f>
        <v>0</v>
      </c>
      <c r="BG146" s="255">
        <f>IF(N146="zákl. přenesená",J146,0)</f>
        <v>0</v>
      </c>
      <c r="BH146" s="255">
        <f>IF(N146="sníž. přenesená",J146,0)</f>
        <v>0</v>
      </c>
      <c r="BI146" s="255">
        <f>IF(N146="nulová",J146,0)</f>
        <v>0</v>
      </c>
      <c r="BJ146" s="17" t="s">
        <v>80</v>
      </c>
      <c r="BK146" s="255">
        <f>ROUND(I146*H146,2)</f>
        <v>0</v>
      </c>
      <c r="BL146" s="17" t="s">
        <v>168</v>
      </c>
      <c r="BM146" s="254" t="s">
        <v>1218</v>
      </c>
    </row>
    <row r="147" s="2" customFormat="1">
      <c r="A147" s="38"/>
      <c r="B147" s="39"/>
      <c r="C147" s="40"/>
      <c r="D147" s="256" t="s">
        <v>170</v>
      </c>
      <c r="E147" s="40"/>
      <c r="F147" s="257" t="s">
        <v>200</v>
      </c>
      <c r="G147" s="40"/>
      <c r="H147" s="40"/>
      <c r="I147" s="154"/>
      <c r="J147" s="40"/>
      <c r="K147" s="40"/>
      <c r="L147" s="44"/>
      <c r="M147" s="258"/>
      <c r="N147" s="259"/>
      <c r="O147" s="91"/>
      <c r="P147" s="91"/>
      <c r="Q147" s="91"/>
      <c r="R147" s="91"/>
      <c r="S147" s="91"/>
      <c r="T147" s="92"/>
      <c r="U147" s="38"/>
      <c r="V147" s="38"/>
      <c r="W147" s="38"/>
      <c r="X147" s="38"/>
      <c r="Y147" s="38"/>
      <c r="Z147" s="38"/>
      <c r="AA147" s="38"/>
      <c r="AB147" s="38"/>
      <c r="AC147" s="38"/>
      <c r="AD147" s="38"/>
      <c r="AE147" s="38"/>
      <c r="AT147" s="17" t="s">
        <v>170</v>
      </c>
      <c r="AU147" s="17" t="s">
        <v>82</v>
      </c>
    </row>
    <row r="148" s="2" customFormat="1">
      <c r="A148" s="38"/>
      <c r="B148" s="39"/>
      <c r="C148" s="40"/>
      <c r="D148" s="256" t="s">
        <v>172</v>
      </c>
      <c r="E148" s="40"/>
      <c r="F148" s="260" t="s">
        <v>201</v>
      </c>
      <c r="G148" s="40"/>
      <c r="H148" s="40"/>
      <c r="I148" s="154"/>
      <c r="J148" s="40"/>
      <c r="K148" s="40"/>
      <c r="L148" s="44"/>
      <c r="M148" s="258"/>
      <c r="N148" s="259"/>
      <c r="O148" s="91"/>
      <c r="P148" s="91"/>
      <c r="Q148" s="91"/>
      <c r="R148" s="91"/>
      <c r="S148" s="91"/>
      <c r="T148" s="92"/>
      <c r="U148" s="38"/>
      <c r="V148" s="38"/>
      <c r="W148" s="38"/>
      <c r="X148" s="38"/>
      <c r="Y148" s="38"/>
      <c r="Z148" s="38"/>
      <c r="AA148" s="38"/>
      <c r="AB148" s="38"/>
      <c r="AC148" s="38"/>
      <c r="AD148" s="38"/>
      <c r="AE148" s="38"/>
      <c r="AT148" s="17" t="s">
        <v>172</v>
      </c>
      <c r="AU148" s="17" t="s">
        <v>82</v>
      </c>
    </row>
    <row r="149" s="2" customFormat="1">
      <c r="A149" s="38"/>
      <c r="B149" s="39"/>
      <c r="C149" s="40"/>
      <c r="D149" s="256" t="s">
        <v>195</v>
      </c>
      <c r="E149" s="40"/>
      <c r="F149" s="260" t="s">
        <v>842</v>
      </c>
      <c r="G149" s="40"/>
      <c r="H149" s="40"/>
      <c r="I149" s="154"/>
      <c r="J149" s="40"/>
      <c r="K149" s="40"/>
      <c r="L149" s="44"/>
      <c r="M149" s="258"/>
      <c r="N149" s="259"/>
      <c r="O149" s="91"/>
      <c r="P149" s="91"/>
      <c r="Q149" s="91"/>
      <c r="R149" s="91"/>
      <c r="S149" s="91"/>
      <c r="T149" s="92"/>
      <c r="U149" s="38"/>
      <c r="V149" s="38"/>
      <c r="W149" s="38"/>
      <c r="X149" s="38"/>
      <c r="Y149" s="38"/>
      <c r="Z149" s="38"/>
      <c r="AA149" s="38"/>
      <c r="AB149" s="38"/>
      <c r="AC149" s="38"/>
      <c r="AD149" s="38"/>
      <c r="AE149" s="38"/>
      <c r="AT149" s="17" t="s">
        <v>195</v>
      </c>
      <c r="AU149" s="17" t="s">
        <v>82</v>
      </c>
    </row>
    <row r="150" s="14" customFormat="1">
      <c r="A150" s="14"/>
      <c r="B150" s="271"/>
      <c r="C150" s="272"/>
      <c r="D150" s="256" t="s">
        <v>174</v>
      </c>
      <c r="E150" s="273" t="s">
        <v>1</v>
      </c>
      <c r="F150" s="274" t="s">
        <v>1219</v>
      </c>
      <c r="G150" s="272"/>
      <c r="H150" s="275">
        <v>45</v>
      </c>
      <c r="I150" s="276"/>
      <c r="J150" s="272"/>
      <c r="K150" s="272"/>
      <c r="L150" s="277"/>
      <c r="M150" s="278"/>
      <c r="N150" s="279"/>
      <c r="O150" s="279"/>
      <c r="P150" s="279"/>
      <c r="Q150" s="279"/>
      <c r="R150" s="279"/>
      <c r="S150" s="279"/>
      <c r="T150" s="280"/>
      <c r="U150" s="14"/>
      <c r="V150" s="14"/>
      <c r="W150" s="14"/>
      <c r="X150" s="14"/>
      <c r="Y150" s="14"/>
      <c r="Z150" s="14"/>
      <c r="AA150" s="14"/>
      <c r="AB150" s="14"/>
      <c r="AC150" s="14"/>
      <c r="AD150" s="14"/>
      <c r="AE150" s="14"/>
      <c r="AT150" s="281" t="s">
        <v>174</v>
      </c>
      <c r="AU150" s="281" t="s">
        <v>82</v>
      </c>
      <c r="AV150" s="14" t="s">
        <v>82</v>
      </c>
      <c r="AW150" s="14" t="s">
        <v>30</v>
      </c>
      <c r="AX150" s="14" t="s">
        <v>80</v>
      </c>
      <c r="AY150" s="281" t="s">
        <v>161</v>
      </c>
    </row>
    <row r="151" s="2" customFormat="1" ht="16.5" customHeight="1">
      <c r="A151" s="38"/>
      <c r="B151" s="39"/>
      <c r="C151" s="243" t="s">
        <v>168</v>
      </c>
      <c r="D151" s="243" t="s">
        <v>163</v>
      </c>
      <c r="E151" s="244" t="s">
        <v>204</v>
      </c>
      <c r="F151" s="245" t="s">
        <v>205</v>
      </c>
      <c r="G151" s="246" t="s">
        <v>183</v>
      </c>
      <c r="H151" s="247">
        <v>9.9380000000000006</v>
      </c>
      <c r="I151" s="248"/>
      <c r="J151" s="249">
        <f>ROUND(I151*H151,2)</f>
        <v>0</v>
      </c>
      <c r="K151" s="245" t="s">
        <v>167</v>
      </c>
      <c r="L151" s="44"/>
      <c r="M151" s="250" t="s">
        <v>1</v>
      </c>
      <c r="N151" s="251" t="s">
        <v>38</v>
      </c>
      <c r="O151" s="91"/>
      <c r="P151" s="252">
        <f>O151*H151</f>
        <v>0</v>
      </c>
      <c r="Q151" s="252">
        <v>0</v>
      </c>
      <c r="R151" s="252">
        <f>Q151*H151</f>
        <v>0</v>
      </c>
      <c r="S151" s="252">
        <v>0</v>
      </c>
      <c r="T151" s="253">
        <f>S151*H151</f>
        <v>0</v>
      </c>
      <c r="U151" s="38"/>
      <c r="V151" s="38"/>
      <c r="W151" s="38"/>
      <c r="X151" s="38"/>
      <c r="Y151" s="38"/>
      <c r="Z151" s="38"/>
      <c r="AA151" s="38"/>
      <c r="AB151" s="38"/>
      <c r="AC151" s="38"/>
      <c r="AD151" s="38"/>
      <c r="AE151" s="38"/>
      <c r="AR151" s="254" t="s">
        <v>168</v>
      </c>
      <c r="AT151" s="254" t="s">
        <v>163</v>
      </c>
      <c r="AU151" s="254" t="s">
        <v>82</v>
      </c>
      <c r="AY151" s="17" t="s">
        <v>161</v>
      </c>
      <c r="BE151" s="255">
        <f>IF(N151="základní",J151,0)</f>
        <v>0</v>
      </c>
      <c r="BF151" s="255">
        <f>IF(N151="snížená",J151,0)</f>
        <v>0</v>
      </c>
      <c r="BG151" s="255">
        <f>IF(N151="zákl. přenesená",J151,0)</f>
        <v>0</v>
      </c>
      <c r="BH151" s="255">
        <f>IF(N151="sníž. přenesená",J151,0)</f>
        <v>0</v>
      </c>
      <c r="BI151" s="255">
        <f>IF(N151="nulová",J151,0)</f>
        <v>0</v>
      </c>
      <c r="BJ151" s="17" t="s">
        <v>80</v>
      </c>
      <c r="BK151" s="255">
        <f>ROUND(I151*H151,2)</f>
        <v>0</v>
      </c>
      <c r="BL151" s="17" t="s">
        <v>168</v>
      </c>
      <c r="BM151" s="254" t="s">
        <v>1220</v>
      </c>
    </row>
    <row r="152" s="2" customFormat="1">
      <c r="A152" s="38"/>
      <c r="B152" s="39"/>
      <c r="C152" s="40"/>
      <c r="D152" s="256" t="s">
        <v>170</v>
      </c>
      <c r="E152" s="40"/>
      <c r="F152" s="257" t="s">
        <v>207</v>
      </c>
      <c r="G152" s="40"/>
      <c r="H152" s="40"/>
      <c r="I152" s="154"/>
      <c r="J152" s="40"/>
      <c r="K152" s="40"/>
      <c r="L152" s="44"/>
      <c r="M152" s="258"/>
      <c r="N152" s="259"/>
      <c r="O152" s="91"/>
      <c r="P152" s="91"/>
      <c r="Q152" s="91"/>
      <c r="R152" s="91"/>
      <c r="S152" s="91"/>
      <c r="T152" s="92"/>
      <c r="U152" s="38"/>
      <c r="V152" s="38"/>
      <c r="W152" s="38"/>
      <c r="X152" s="38"/>
      <c r="Y152" s="38"/>
      <c r="Z152" s="38"/>
      <c r="AA152" s="38"/>
      <c r="AB152" s="38"/>
      <c r="AC152" s="38"/>
      <c r="AD152" s="38"/>
      <c r="AE152" s="38"/>
      <c r="AT152" s="17" t="s">
        <v>170</v>
      </c>
      <c r="AU152" s="17" t="s">
        <v>82</v>
      </c>
    </row>
    <row r="153" s="2" customFormat="1">
      <c r="A153" s="38"/>
      <c r="B153" s="39"/>
      <c r="C153" s="40"/>
      <c r="D153" s="256" t="s">
        <v>172</v>
      </c>
      <c r="E153" s="40"/>
      <c r="F153" s="260" t="s">
        <v>208</v>
      </c>
      <c r="G153" s="40"/>
      <c r="H153" s="40"/>
      <c r="I153" s="154"/>
      <c r="J153" s="40"/>
      <c r="K153" s="40"/>
      <c r="L153" s="44"/>
      <c r="M153" s="258"/>
      <c r="N153" s="259"/>
      <c r="O153" s="91"/>
      <c r="P153" s="91"/>
      <c r="Q153" s="91"/>
      <c r="R153" s="91"/>
      <c r="S153" s="91"/>
      <c r="T153" s="92"/>
      <c r="U153" s="38"/>
      <c r="V153" s="38"/>
      <c r="W153" s="38"/>
      <c r="X153" s="38"/>
      <c r="Y153" s="38"/>
      <c r="Z153" s="38"/>
      <c r="AA153" s="38"/>
      <c r="AB153" s="38"/>
      <c r="AC153" s="38"/>
      <c r="AD153" s="38"/>
      <c r="AE153" s="38"/>
      <c r="AT153" s="17" t="s">
        <v>172</v>
      </c>
      <c r="AU153" s="17" t="s">
        <v>82</v>
      </c>
    </row>
    <row r="154" s="14" customFormat="1">
      <c r="A154" s="14"/>
      <c r="B154" s="271"/>
      <c r="C154" s="272"/>
      <c r="D154" s="256" t="s">
        <v>174</v>
      </c>
      <c r="E154" s="273" t="s">
        <v>1</v>
      </c>
      <c r="F154" s="274" t="s">
        <v>209</v>
      </c>
      <c r="G154" s="272"/>
      <c r="H154" s="275">
        <v>5.258</v>
      </c>
      <c r="I154" s="276"/>
      <c r="J154" s="272"/>
      <c r="K154" s="272"/>
      <c r="L154" s="277"/>
      <c r="M154" s="278"/>
      <c r="N154" s="279"/>
      <c r="O154" s="279"/>
      <c r="P154" s="279"/>
      <c r="Q154" s="279"/>
      <c r="R154" s="279"/>
      <c r="S154" s="279"/>
      <c r="T154" s="280"/>
      <c r="U154" s="14"/>
      <c r="V154" s="14"/>
      <c r="W154" s="14"/>
      <c r="X154" s="14"/>
      <c r="Y154" s="14"/>
      <c r="Z154" s="14"/>
      <c r="AA154" s="14"/>
      <c r="AB154" s="14"/>
      <c r="AC154" s="14"/>
      <c r="AD154" s="14"/>
      <c r="AE154" s="14"/>
      <c r="AT154" s="281" t="s">
        <v>174</v>
      </c>
      <c r="AU154" s="281" t="s">
        <v>82</v>
      </c>
      <c r="AV154" s="14" t="s">
        <v>82</v>
      </c>
      <c r="AW154" s="14" t="s">
        <v>30</v>
      </c>
      <c r="AX154" s="14" t="s">
        <v>73</v>
      </c>
      <c r="AY154" s="281" t="s">
        <v>161</v>
      </c>
    </row>
    <row r="155" s="14" customFormat="1">
      <c r="A155" s="14"/>
      <c r="B155" s="271"/>
      <c r="C155" s="272"/>
      <c r="D155" s="256" t="s">
        <v>174</v>
      </c>
      <c r="E155" s="273" t="s">
        <v>1</v>
      </c>
      <c r="F155" s="274" t="s">
        <v>210</v>
      </c>
      <c r="G155" s="272"/>
      <c r="H155" s="275">
        <v>4.6799999999999997</v>
      </c>
      <c r="I155" s="276"/>
      <c r="J155" s="272"/>
      <c r="K155" s="272"/>
      <c r="L155" s="277"/>
      <c r="M155" s="278"/>
      <c r="N155" s="279"/>
      <c r="O155" s="279"/>
      <c r="P155" s="279"/>
      <c r="Q155" s="279"/>
      <c r="R155" s="279"/>
      <c r="S155" s="279"/>
      <c r="T155" s="280"/>
      <c r="U155" s="14"/>
      <c r="V155" s="14"/>
      <c r="W155" s="14"/>
      <c r="X155" s="14"/>
      <c r="Y155" s="14"/>
      <c r="Z155" s="14"/>
      <c r="AA155" s="14"/>
      <c r="AB155" s="14"/>
      <c r="AC155" s="14"/>
      <c r="AD155" s="14"/>
      <c r="AE155" s="14"/>
      <c r="AT155" s="281" t="s">
        <v>174</v>
      </c>
      <c r="AU155" s="281" t="s">
        <v>82</v>
      </c>
      <c r="AV155" s="14" t="s">
        <v>82</v>
      </c>
      <c r="AW155" s="14" t="s">
        <v>30</v>
      </c>
      <c r="AX155" s="14" t="s">
        <v>73</v>
      </c>
      <c r="AY155" s="281" t="s">
        <v>161</v>
      </c>
    </row>
    <row r="156" s="15" customFormat="1">
      <c r="A156" s="15"/>
      <c r="B156" s="282"/>
      <c r="C156" s="283"/>
      <c r="D156" s="256" t="s">
        <v>174</v>
      </c>
      <c r="E156" s="284" t="s">
        <v>1</v>
      </c>
      <c r="F156" s="285" t="s">
        <v>180</v>
      </c>
      <c r="G156" s="283"/>
      <c r="H156" s="286">
        <v>9.9380000000000006</v>
      </c>
      <c r="I156" s="287"/>
      <c r="J156" s="283"/>
      <c r="K156" s="283"/>
      <c r="L156" s="288"/>
      <c r="M156" s="289"/>
      <c r="N156" s="290"/>
      <c r="O156" s="290"/>
      <c r="P156" s="290"/>
      <c r="Q156" s="290"/>
      <c r="R156" s="290"/>
      <c r="S156" s="290"/>
      <c r="T156" s="291"/>
      <c r="U156" s="15"/>
      <c r="V156" s="15"/>
      <c r="W156" s="15"/>
      <c r="X156" s="15"/>
      <c r="Y156" s="15"/>
      <c r="Z156" s="15"/>
      <c r="AA156" s="15"/>
      <c r="AB156" s="15"/>
      <c r="AC156" s="15"/>
      <c r="AD156" s="15"/>
      <c r="AE156" s="15"/>
      <c r="AT156" s="292" t="s">
        <v>174</v>
      </c>
      <c r="AU156" s="292" t="s">
        <v>82</v>
      </c>
      <c r="AV156" s="15" t="s">
        <v>168</v>
      </c>
      <c r="AW156" s="15" t="s">
        <v>30</v>
      </c>
      <c r="AX156" s="15" t="s">
        <v>80</v>
      </c>
      <c r="AY156" s="292" t="s">
        <v>161</v>
      </c>
    </row>
    <row r="157" s="2" customFormat="1" ht="24" customHeight="1">
      <c r="A157" s="38"/>
      <c r="B157" s="39"/>
      <c r="C157" s="243" t="s">
        <v>203</v>
      </c>
      <c r="D157" s="243" t="s">
        <v>163</v>
      </c>
      <c r="E157" s="244" t="s">
        <v>219</v>
      </c>
      <c r="F157" s="245" t="s">
        <v>220</v>
      </c>
      <c r="G157" s="246" t="s">
        <v>183</v>
      </c>
      <c r="H157" s="247">
        <v>97.358000000000004</v>
      </c>
      <c r="I157" s="248"/>
      <c r="J157" s="249">
        <f>ROUND(I157*H157,2)</f>
        <v>0</v>
      </c>
      <c r="K157" s="245" t="s">
        <v>167</v>
      </c>
      <c r="L157" s="44"/>
      <c r="M157" s="250" t="s">
        <v>1</v>
      </c>
      <c r="N157" s="251" t="s">
        <v>38</v>
      </c>
      <c r="O157" s="91"/>
      <c r="P157" s="252">
        <f>O157*H157</f>
        <v>0</v>
      </c>
      <c r="Q157" s="252">
        <v>0</v>
      </c>
      <c r="R157" s="252">
        <f>Q157*H157</f>
        <v>0</v>
      </c>
      <c r="S157" s="252">
        <v>0</v>
      </c>
      <c r="T157" s="253">
        <f>S157*H157</f>
        <v>0</v>
      </c>
      <c r="U157" s="38"/>
      <c r="V157" s="38"/>
      <c r="W157" s="38"/>
      <c r="X157" s="38"/>
      <c r="Y157" s="38"/>
      <c r="Z157" s="38"/>
      <c r="AA157" s="38"/>
      <c r="AB157" s="38"/>
      <c r="AC157" s="38"/>
      <c r="AD157" s="38"/>
      <c r="AE157" s="38"/>
      <c r="AR157" s="254" t="s">
        <v>168</v>
      </c>
      <c r="AT157" s="254" t="s">
        <v>163</v>
      </c>
      <c r="AU157" s="254" t="s">
        <v>82</v>
      </c>
      <c r="AY157" s="17" t="s">
        <v>161</v>
      </c>
      <c r="BE157" s="255">
        <f>IF(N157="základní",J157,0)</f>
        <v>0</v>
      </c>
      <c r="BF157" s="255">
        <f>IF(N157="snížená",J157,0)</f>
        <v>0</v>
      </c>
      <c r="BG157" s="255">
        <f>IF(N157="zákl. přenesená",J157,0)</f>
        <v>0</v>
      </c>
      <c r="BH157" s="255">
        <f>IF(N157="sníž. přenesená",J157,0)</f>
        <v>0</v>
      </c>
      <c r="BI157" s="255">
        <f>IF(N157="nulová",J157,0)</f>
        <v>0</v>
      </c>
      <c r="BJ157" s="17" t="s">
        <v>80</v>
      </c>
      <c r="BK157" s="255">
        <f>ROUND(I157*H157,2)</f>
        <v>0</v>
      </c>
      <c r="BL157" s="17" t="s">
        <v>168</v>
      </c>
      <c r="BM157" s="254" t="s">
        <v>1221</v>
      </c>
    </row>
    <row r="158" s="2" customFormat="1">
      <c r="A158" s="38"/>
      <c r="B158" s="39"/>
      <c r="C158" s="40"/>
      <c r="D158" s="256" t="s">
        <v>170</v>
      </c>
      <c r="E158" s="40"/>
      <c r="F158" s="257" t="s">
        <v>222</v>
      </c>
      <c r="G158" s="40"/>
      <c r="H158" s="40"/>
      <c r="I158" s="154"/>
      <c r="J158" s="40"/>
      <c r="K158" s="40"/>
      <c r="L158" s="44"/>
      <c r="M158" s="258"/>
      <c r="N158" s="259"/>
      <c r="O158" s="91"/>
      <c r="P158" s="91"/>
      <c r="Q158" s="91"/>
      <c r="R158" s="91"/>
      <c r="S158" s="91"/>
      <c r="T158" s="92"/>
      <c r="U158" s="38"/>
      <c r="V158" s="38"/>
      <c r="W158" s="38"/>
      <c r="X158" s="38"/>
      <c r="Y158" s="38"/>
      <c r="Z158" s="38"/>
      <c r="AA158" s="38"/>
      <c r="AB158" s="38"/>
      <c r="AC158" s="38"/>
      <c r="AD158" s="38"/>
      <c r="AE158" s="38"/>
      <c r="AT158" s="17" t="s">
        <v>170</v>
      </c>
      <c r="AU158" s="17" t="s">
        <v>82</v>
      </c>
    </row>
    <row r="159" s="2" customFormat="1">
      <c r="A159" s="38"/>
      <c r="B159" s="39"/>
      <c r="C159" s="40"/>
      <c r="D159" s="256" t="s">
        <v>172</v>
      </c>
      <c r="E159" s="40"/>
      <c r="F159" s="260" t="s">
        <v>223</v>
      </c>
      <c r="G159" s="40"/>
      <c r="H159" s="40"/>
      <c r="I159" s="154"/>
      <c r="J159" s="40"/>
      <c r="K159" s="40"/>
      <c r="L159" s="44"/>
      <c r="M159" s="258"/>
      <c r="N159" s="259"/>
      <c r="O159" s="91"/>
      <c r="P159" s="91"/>
      <c r="Q159" s="91"/>
      <c r="R159" s="91"/>
      <c r="S159" s="91"/>
      <c r="T159" s="92"/>
      <c r="U159" s="38"/>
      <c r="V159" s="38"/>
      <c r="W159" s="38"/>
      <c r="X159" s="38"/>
      <c r="Y159" s="38"/>
      <c r="Z159" s="38"/>
      <c r="AA159" s="38"/>
      <c r="AB159" s="38"/>
      <c r="AC159" s="38"/>
      <c r="AD159" s="38"/>
      <c r="AE159" s="38"/>
      <c r="AT159" s="17" t="s">
        <v>172</v>
      </c>
      <c r="AU159" s="17" t="s">
        <v>82</v>
      </c>
    </row>
    <row r="160" s="14" customFormat="1">
      <c r="A160" s="14"/>
      <c r="B160" s="271"/>
      <c r="C160" s="272"/>
      <c r="D160" s="256" t="s">
        <v>174</v>
      </c>
      <c r="E160" s="273" t="s">
        <v>1</v>
      </c>
      <c r="F160" s="274" t="s">
        <v>1222</v>
      </c>
      <c r="G160" s="272"/>
      <c r="H160" s="275">
        <v>26.190000000000001</v>
      </c>
      <c r="I160" s="276"/>
      <c r="J160" s="272"/>
      <c r="K160" s="272"/>
      <c r="L160" s="277"/>
      <c r="M160" s="278"/>
      <c r="N160" s="279"/>
      <c r="O160" s="279"/>
      <c r="P160" s="279"/>
      <c r="Q160" s="279"/>
      <c r="R160" s="279"/>
      <c r="S160" s="279"/>
      <c r="T160" s="280"/>
      <c r="U160" s="14"/>
      <c r="V160" s="14"/>
      <c r="W160" s="14"/>
      <c r="X160" s="14"/>
      <c r="Y160" s="14"/>
      <c r="Z160" s="14"/>
      <c r="AA160" s="14"/>
      <c r="AB160" s="14"/>
      <c r="AC160" s="14"/>
      <c r="AD160" s="14"/>
      <c r="AE160" s="14"/>
      <c r="AT160" s="281" t="s">
        <v>174</v>
      </c>
      <c r="AU160" s="281" t="s">
        <v>82</v>
      </c>
      <c r="AV160" s="14" t="s">
        <v>82</v>
      </c>
      <c r="AW160" s="14" t="s">
        <v>30</v>
      </c>
      <c r="AX160" s="14" t="s">
        <v>73</v>
      </c>
      <c r="AY160" s="281" t="s">
        <v>161</v>
      </c>
    </row>
    <row r="161" s="14" customFormat="1">
      <c r="A161" s="14"/>
      <c r="B161" s="271"/>
      <c r="C161" s="272"/>
      <c r="D161" s="256" t="s">
        <v>174</v>
      </c>
      <c r="E161" s="273" t="s">
        <v>1</v>
      </c>
      <c r="F161" s="274" t="s">
        <v>1223</v>
      </c>
      <c r="G161" s="272"/>
      <c r="H161" s="275">
        <v>1.4179999999999999</v>
      </c>
      <c r="I161" s="276"/>
      <c r="J161" s="272"/>
      <c r="K161" s="272"/>
      <c r="L161" s="277"/>
      <c r="M161" s="278"/>
      <c r="N161" s="279"/>
      <c r="O161" s="279"/>
      <c r="P161" s="279"/>
      <c r="Q161" s="279"/>
      <c r="R161" s="279"/>
      <c r="S161" s="279"/>
      <c r="T161" s="280"/>
      <c r="U161" s="14"/>
      <c r="V161" s="14"/>
      <c r="W161" s="14"/>
      <c r="X161" s="14"/>
      <c r="Y161" s="14"/>
      <c r="Z161" s="14"/>
      <c r="AA161" s="14"/>
      <c r="AB161" s="14"/>
      <c r="AC161" s="14"/>
      <c r="AD161" s="14"/>
      <c r="AE161" s="14"/>
      <c r="AT161" s="281" t="s">
        <v>174</v>
      </c>
      <c r="AU161" s="281" t="s">
        <v>82</v>
      </c>
      <c r="AV161" s="14" t="s">
        <v>82</v>
      </c>
      <c r="AW161" s="14" t="s">
        <v>30</v>
      </c>
      <c r="AX161" s="14" t="s">
        <v>73</v>
      </c>
      <c r="AY161" s="281" t="s">
        <v>161</v>
      </c>
    </row>
    <row r="162" s="14" customFormat="1">
      <c r="A162" s="14"/>
      <c r="B162" s="271"/>
      <c r="C162" s="272"/>
      <c r="D162" s="256" t="s">
        <v>174</v>
      </c>
      <c r="E162" s="273" t="s">
        <v>1</v>
      </c>
      <c r="F162" s="274" t="s">
        <v>1224</v>
      </c>
      <c r="G162" s="272"/>
      <c r="H162" s="275">
        <v>69.75</v>
      </c>
      <c r="I162" s="276"/>
      <c r="J162" s="272"/>
      <c r="K162" s="272"/>
      <c r="L162" s="277"/>
      <c r="M162" s="278"/>
      <c r="N162" s="279"/>
      <c r="O162" s="279"/>
      <c r="P162" s="279"/>
      <c r="Q162" s="279"/>
      <c r="R162" s="279"/>
      <c r="S162" s="279"/>
      <c r="T162" s="280"/>
      <c r="U162" s="14"/>
      <c r="V162" s="14"/>
      <c r="W162" s="14"/>
      <c r="X162" s="14"/>
      <c r="Y162" s="14"/>
      <c r="Z162" s="14"/>
      <c r="AA162" s="14"/>
      <c r="AB162" s="14"/>
      <c r="AC162" s="14"/>
      <c r="AD162" s="14"/>
      <c r="AE162" s="14"/>
      <c r="AT162" s="281" t="s">
        <v>174</v>
      </c>
      <c r="AU162" s="281" t="s">
        <v>82</v>
      </c>
      <c r="AV162" s="14" t="s">
        <v>82</v>
      </c>
      <c r="AW162" s="14" t="s">
        <v>30</v>
      </c>
      <c r="AX162" s="14" t="s">
        <v>73</v>
      </c>
      <c r="AY162" s="281" t="s">
        <v>161</v>
      </c>
    </row>
    <row r="163" s="15" customFormat="1">
      <c r="A163" s="15"/>
      <c r="B163" s="282"/>
      <c r="C163" s="283"/>
      <c r="D163" s="256" t="s">
        <v>174</v>
      </c>
      <c r="E163" s="284" t="s">
        <v>1</v>
      </c>
      <c r="F163" s="285" t="s">
        <v>180</v>
      </c>
      <c r="G163" s="283"/>
      <c r="H163" s="286">
        <v>97.358000000000004</v>
      </c>
      <c r="I163" s="287"/>
      <c r="J163" s="283"/>
      <c r="K163" s="283"/>
      <c r="L163" s="288"/>
      <c r="M163" s="289"/>
      <c r="N163" s="290"/>
      <c r="O163" s="290"/>
      <c r="P163" s="290"/>
      <c r="Q163" s="290"/>
      <c r="R163" s="290"/>
      <c r="S163" s="290"/>
      <c r="T163" s="291"/>
      <c r="U163" s="15"/>
      <c r="V163" s="15"/>
      <c r="W163" s="15"/>
      <c r="X163" s="15"/>
      <c r="Y163" s="15"/>
      <c r="Z163" s="15"/>
      <c r="AA163" s="15"/>
      <c r="AB163" s="15"/>
      <c r="AC163" s="15"/>
      <c r="AD163" s="15"/>
      <c r="AE163" s="15"/>
      <c r="AT163" s="292" t="s">
        <v>174</v>
      </c>
      <c r="AU163" s="292" t="s">
        <v>82</v>
      </c>
      <c r="AV163" s="15" t="s">
        <v>168</v>
      </c>
      <c r="AW163" s="15" t="s">
        <v>30</v>
      </c>
      <c r="AX163" s="15" t="s">
        <v>80</v>
      </c>
      <c r="AY163" s="292" t="s">
        <v>161</v>
      </c>
    </row>
    <row r="164" s="2" customFormat="1" ht="24" customHeight="1">
      <c r="A164" s="38"/>
      <c r="B164" s="39"/>
      <c r="C164" s="243" t="s">
        <v>211</v>
      </c>
      <c r="D164" s="243" t="s">
        <v>163</v>
      </c>
      <c r="E164" s="244" t="s">
        <v>228</v>
      </c>
      <c r="F164" s="245" t="s">
        <v>229</v>
      </c>
      <c r="G164" s="246" t="s">
        <v>183</v>
      </c>
      <c r="H164" s="247">
        <v>48.679000000000002</v>
      </c>
      <c r="I164" s="248"/>
      <c r="J164" s="249">
        <f>ROUND(I164*H164,2)</f>
        <v>0</v>
      </c>
      <c r="K164" s="245" t="s">
        <v>167</v>
      </c>
      <c r="L164" s="44"/>
      <c r="M164" s="250" t="s">
        <v>1</v>
      </c>
      <c r="N164" s="251" t="s">
        <v>38</v>
      </c>
      <c r="O164" s="91"/>
      <c r="P164" s="252">
        <f>O164*H164</f>
        <v>0</v>
      </c>
      <c r="Q164" s="252">
        <v>0</v>
      </c>
      <c r="R164" s="252">
        <f>Q164*H164</f>
        <v>0</v>
      </c>
      <c r="S164" s="252">
        <v>0</v>
      </c>
      <c r="T164" s="253">
        <f>S164*H164</f>
        <v>0</v>
      </c>
      <c r="U164" s="38"/>
      <c r="V164" s="38"/>
      <c r="W164" s="38"/>
      <c r="X164" s="38"/>
      <c r="Y164" s="38"/>
      <c r="Z164" s="38"/>
      <c r="AA164" s="38"/>
      <c r="AB164" s="38"/>
      <c r="AC164" s="38"/>
      <c r="AD164" s="38"/>
      <c r="AE164" s="38"/>
      <c r="AR164" s="254" t="s">
        <v>168</v>
      </c>
      <c r="AT164" s="254" t="s">
        <v>163</v>
      </c>
      <c r="AU164" s="254" t="s">
        <v>82</v>
      </c>
      <c r="AY164" s="17" t="s">
        <v>161</v>
      </c>
      <c r="BE164" s="255">
        <f>IF(N164="základní",J164,0)</f>
        <v>0</v>
      </c>
      <c r="BF164" s="255">
        <f>IF(N164="snížená",J164,0)</f>
        <v>0</v>
      </c>
      <c r="BG164" s="255">
        <f>IF(N164="zákl. přenesená",J164,0)</f>
        <v>0</v>
      </c>
      <c r="BH164" s="255">
        <f>IF(N164="sníž. přenesená",J164,0)</f>
        <v>0</v>
      </c>
      <c r="BI164" s="255">
        <f>IF(N164="nulová",J164,0)</f>
        <v>0</v>
      </c>
      <c r="BJ164" s="17" t="s">
        <v>80</v>
      </c>
      <c r="BK164" s="255">
        <f>ROUND(I164*H164,2)</f>
        <v>0</v>
      </c>
      <c r="BL164" s="17" t="s">
        <v>168</v>
      </c>
      <c r="BM164" s="254" t="s">
        <v>1225</v>
      </c>
    </row>
    <row r="165" s="2" customFormat="1">
      <c r="A165" s="38"/>
      <c r="B165" s="39"/>
      <c r="C165" s="40"/>
      <c r="D165" s="256" t="s">
        <v>170</v>
      </c>
      <c r="E165" s="40"/>
      <c r="F165" s="257" t="s">
        <v>231</v>
      </c>
      <c r="G165" s="40"/>
      <c r="H165" s="40"/>
      <c r="I165" s="154"/>
      <c r="J165" s="40"/>
      <c r="K165" s="40"/>
      <c r="L165" s="44"/>
      <c r="M165" s="258"/>
      <c r="N165" s="259"/>
      <c r="O165" s="91"/>
      <c r="P165" s="91"/>
      <c r="Q165" s="91"/>
      <c r="R165" s="91"/>
      <c r="S165" s="91"/>
      <c r="T165" s="92"/>
      <c r="U165" s="38"/>
      <c r="V165" s="38"/>
      <c r="W165" s="38"/>
      <c r="X165" s="38"/>
      <c r="Y165" s="38"/>
      <c r="Z165" s="38"/>
      <c r="AA165" s="38"/>
      <c r="AB165" s="38"/>
      <c r="AC165" s="38"/>
      <c r="AD165" s="38"/>
      <c r="AE165" s="38"/>
      <c r="AT165" s="17" t="s">
        <v>170</v>
      </c>
      <c r="AU165" s="17" t="s">
        <v>82</v>
      </c>
    </row>
    <row r="166" s="2" customFormat="1">
      <c r="A166" s="38"/>
      <c r="B166" s="39"/>
      <c r="C166" s="40"/>
      <c r="D166" s="256" t="s">
        <v>172</v>
      </c>
      <c r="E166" s="40"/>
      <c r="F166" s="260" t="s">
        <v>223</v>
      </c>
      <c r="G166" s="40"/>
      <c r="H166" s="40"/>
      <c r="I166" s="154"/>
      <c r="J166" s="40"/>
      <c r="K166" s="40"/>
      <c r="L166" s="44"/>
      <c r="M166" s="258"/>
      <c r="N166" s="259"/>
      <c r="O166" s="91"/>
      <c r="P166" s="91"/>
      <c r="Q166" s="91"/>
      <c r="R166" s="91"/>
      <c r="S166" s="91"/>
      <c r="T166" s="92"/>
      <c r="U166" s="38"/>
      <c r="V166" s="38"/>
      <c r="W166" s="38"/>
      <c r="X166" s="38"/>
      <c r="Y166" s="38"/>
      <c r="Z166" s="38"/>
      <c r="AA166" s="38"/>
      <c r="AB166" s="38"/>
      <c r="AC166" s="38"/>
      <c r="AD166" s="38"/>
      <c r="AE166" s="38"/>
      <c r="AT166" s="17" t="s">
        <v>172</v>
      </c>
      <c r="AU166" s="17" t="s">
        <v>82</v>
      </c>
    </row>
    <row r="167" s="14" customFormat="1">
      <c r="A167" s="14"/>
      <c r="B167" s="271"/>
      <c r="C167" s="272"/>
      <c r="D167" s="256" t="s">
        <v>174</v>
      </c>
      <c r="E167" s="273" t="s">
        <v>1</v>
      </c>
      <c r="F167" s="274" t="s">
        <v>1226</v>
      </c>
      <c r="G167" s="272"/>
      <c r="H167" s="275">
        <v>48.679000000000002</v>
      </c>
      <c r="I167" s="276"/>
      <c r="J167" s="272"/>
      <c r="K167" s="272"/>
      <c r="L167" s="277"/>
      <c r="M167" s="278"/>
      <c r="N167" s="279"/>
      <c r="O167" s="279"/>
      <c r="P167" s="279"/>
      <c r="Q167" s="279"/>
      <c r="R167" s="279"/>
      <c r="S167" s="279"/>
      <c r="T167" s="280"/>
      <c r="U167" s="14"/>
      <c r="V167" s="14"/>
      <c r="W167" s="14"/>
      <c r="X167" s="14"/>
      <c r="Y167" s="14"/>
      <c r="Z167" s="14"/>
      <c r="AA167" s="14"/>
      <c r="AB167" s="14"/>
      <c r="AC167" s="14"/>
      <c r="AD167" s="14"/>
      <c r="AE167" s="14"/>
      <c r="AT167" s="281" t="s">
        <v>174</v>
      </c>
      <c r="AU167" s="281" t="s">
        <v>82</v>
      </c>
      <c r="AV167" s="14" t="s">
        <v>82</v>
      </c>
      <c r="AW167" s="14" t="s">
        <v>30</v>
      </c>
      <c r="AX167" s="14" t="s">
        <v>80</v>
      </c>
      <c r="AY167" s="281" t="s">
        <v>161</v>
      </c>
    </row>
    <row r="168" s="2" customFormat="1" ht="24" customHeight="1">
      <c r="A168" s="38"/>
      <c r="B168" s="39"/>
      <c r="C168" s="243" t="s">
        <v>218</v>
      </c>
      <c r="D168" s="243" t="s">
        <v>163</v>
      </c>
      <c r="E168" s="244" t="s">
        <v>246</v>
      </c>
      <c r="F168" s="245" t="s">
        <v>247</v>
      </c>
      <c r="G168" s="246" t="s">
        <v>183</v>
      </c>
      <c r="H168" s="247">
        <v>9.9380000000000006</v>
      </c>
      <c r="I168" s="248"/>
      <c r="J168" s="249">
        <f>ROUND(I168*H168,2)</f>
        <v>0</v>
      </c>
      <c r="K168" s="245" t="s">
        <v>167</v>
      </c>
      <c r="L168" s="44"/>
      <c r="M168" s="250" t="s">
        <v>1</v>
      </c>
      <c r="N168" s="251" t="s">
        <v>38</v>
      </c>
      <c r="O168" s="91"/>
      <c r="P168" s="252">
        <f>O168*H168</f>
        <v>0</v>
      </c>
      <c r="Q168" s="252">
        <v>0</v>
      </c>
      <c r="R168" s="252">
        <f>Q168*H168</f>
        <v>0</v>
      </c>
      <c r="S168" s="252">
        <v>0</v>
      </c>
      <c r="T168" s="253">
        <f>S168*H168</f>
        <v>0</v>
      </c>
      <c r="U168" s="38"/>
      <c r="V168" s="38"/>
      <c r="W168" s="38"/>
      <c r="X168" s="38"/>
      <c r="Y168" s="38"/>
      <c r="Z168" s="38"/>
      <c r="AA168" s="38"/>
      <c r="AB168" s="38"/>
      <c r="AC168" s="38"/>
      <c r="AD168" s="38"/>
      <c r="AE168" s="38"/>
      <c r="AR168" s="254" t="s">
        <v>168</v>
      </c>
      <c r="AT168" s="254" t="s">
        <v>163</v>
      </c>
      <c r="AU168" s="254" t="s">
        <v>82</v>
      </c>
      <c r="AY168" s="17" t="s">
        <v>161</v>
      </c>
      <c r="BE168" s="255">
        <f>IF(N168="základní",J168,0)</f>
        <v>0</v>
      </c>
      <c r="BF168" s="255">
        <f>IF(N168="snížená",J168,0)</f>
        <v>0</v>
      </c>
      <c r="BG168" s="255">
        <f>IF(N168="zákl. přenesená",J168,0)</f>
        <v>0</v>
      </c>
      <c r="BH168" s="255">
        <f>IF(N168="sníž. přenesená",J168,0)</f>
        <v>0</v>
      </c>
      <c r="BI168" s="255">
        <f>IF(N168="nulová",J168,0)</f>
        <v>0</v>
      </c>
      <c r="BJ168" s="17" t="s">
        <v>80</v>
      </c>
      <c r="BK168" s="255">
        <f>ROUND(I168*H168,2)</f>
        <v>0</v>
      </c>
      <c r="BL168" s="17" t="s">
        <v>168</v>
      </c>
      <c r="BM168" s="254" t="s">
        <v>1227</v>
      </c>
    </row>
    <row r="169" s="2" customFormat="1">
      <c r="A169" s="38"/>
      <c r="B169" s="39"/>
      <c r="C169" s="40"/>
      <c r="D169" s="256" t="s">
        <v>170</v>
      </c>
      <c r="E169" s="40"/>
      <c r="F169" s="257" t="s">
        <v>249</v>
      </c>
      <c r="G169" s="40"/>
      <c r="H169" s="40"/>
      <c r="I169" s="154"/>
      <c r="J169" s="40"/>
      <c r="K169" s="40"/>
      <c r="L169" s="44"/>
      <c r="M169" s="258"/>
      <c r="N169" s="259"/>
      <c r="O169" s="91"/>
      <c r="P169" s="91"/>
      <c r="Q169" s="91"/>
      <c r="R169" s="91"/>
      <c r="S169" s="91"/>
      <c r="T169" s="92"/>
      <c r="U169" s="38"/>
      <c r="V169" s="38"/>
      <c r="W169" s="38"/>
      <c r="X169" s="38"/>
      <c r="Y169" s="38"/>
      <c r="Z169" s="38"/>
      <c r="AA169" s="38"/>
      <c r="AB169" s="38"/>
      <c r="AC169" s="38"/>
      <c r="AD169" s="38"/>
      <c r="AE169" s="38"/>
      <c r="AT169" s="17" t="s">
        <v>170</v>
      </c>
      <c r="AU169" s="17" t="s">
        <v>82</v>
      </c>
    </row>
    <row r="170" s="2" customFormat="1">
      <c r="A170" s="38"/>
      <c r="B170" s="39"/>
      <c r="C170" s="40"/>
      <c r="D170" s="256" t="s">
        <v>172</v>
      </c>
      <c r="E170" s="40"/>
      <c r="F170" s="260" t="s">
        <v>250</v>
      </c>
      <c r="G170" s="40"/>
      <c r="H170" s="40"/>
      <c r="I170" s="154"/>
      <c r="J170" s="40"/>
      <c r="K170" s="40"/>
      <c r="L170" s="44"/>
      <c r="M170" s="258"/>
      <c r="N170" s="259"/>
      <c r="O170" s="91"/>
      <c r="P170" s="91"/>
      <c r="Q170" s="91"/>
      <c r="R170" s="91"/>
      <c r="S170" s="91"/>
      <c r="T170" s="92"/>
      <c r="U170" s="38"/>
      <c r="V170" s="38"/>
      <c r="W170" s="38"/>
      <c r="X170" s="38"/>
      <c r="Y170" s="38"/>
      <c r="Z170" s="38"/>
      <c r="AA170" s="38"/>
      <c r="AB170" s="38"/>
      <c r="AC170" s="38"/>
      <c r="AD170" s="38"/>
      <c r="AE170" s="38"/>
      <c r="AT170" s="17" t="s">
        <v>172</v>
      </c>
      <c r="AU170" s="17" t="s">
        <v>82</v>
      </c>
    </row>
    <row r="171" s="2" customFormat="1">
      <c r="A171" s="38"/>
      <c r="B171" s="39"/>
      <c r="C171" s="40"/>
      <c r="D171" s="256" t="s">
        <v>195</v>
      </c>
      <c r="E171" s="40"/>
      <c r="F171" s="260" t="s">
        <v>251</v>
      </c>
      <c r="G171" s="40"/>
      <c r="H171" s="40"/>
      <c r="I171" s="154"/>
      <c r="J171" s="40"/>
      <c r="K171" s="40"/>
      <c r="L171" s="44"/>
      <c r="M171" s="258"/>
      <c r="N171" s="259"/>
      <c r="O171" s="91"/>
      <c r="P171" s="91"/>
      <c r="Q171" s="91"/>
      <c r="R171" s="91"/>
      <c r="S171" s="91"/>
      <c r="T171" s="92"/>
      <c r="U171" s="38"/>
      <c r="V171" s="38"/>
      <c r="W171" s="38"/>
      <c r="X171" s="38"/>
      <c r="Y171" s="38"/>
      <c r="Z171" s="38"/>
      <c r="AA171" s="38"/>
      <c r="AB171" s="38"/>
      <c r="AC171" s="38"/>
      <c r="AD171" s="38"/>
      <c r="AE171" s="38"/>
      <c r="AT171" s="17" t="s">
        <v>195</v>
      </c>
      <c r="AU171" s="17" t="s">
        <v>82</v>
      </c>
    </row>
    <row r="172" s="2" customFormat="1" ht="24" customHeight="1">
      <c r="A172" s="38"/>
      <c r="B172" s="39"/>
      <c r="C172" s="243" t="s">
        <v>227</v>
      </c>
      <c r="D172" s="243" t="s">
        <v>163</v>
      </c>
      <c r="E172" s="244" t="s">
        <v>1228</v>
      </c>
      <c r="F172" s="245" t="s">
        <v>1229</v>
      </c>
      <c r="G172" s="246" t="s">
        <v>282</v>
      </c>
      <c r="H172" s="247">
        <v>326.12299999999999</v>
      </c>
      <c r="I172" s="248"/>
      <c r="J172" s="249">
        <f>ROUND(I172*H172,2)</f>
        <v>0</v>
      </c>
      <c r="K172" s="245" t="s">
        <v>167</v>
      </c>
      <c r="L172" s="44"/>
      <c r="M172" s="250" t="s">
        <v>1</v>
      </c>
      <c r="N172" s="251" t="s">
        <v>38</v>
      </c>
      <c r="O172" s="91"/>
      <c r="P172" s="252">
        <f>O172*H172</f>
        <v>0</v>
      </c>
      <c r="Q172" s="252">
        <v>0</v>
      </c>
      <c r="R172" s="252">
        <f>Q172*H172</f>
        <v>0</v>
      </c>
      <c r="S172" s="252">
        <v>0</v>
      </c>
      <c r="T172" s="253">
        <f>S172*H172</f>
        <v>0</v>
      </c>
      <c r="U172" s="38"/>
      <c r="V172" s="38"/>
      <c r="W172" s="38"/>
      <c r="X172" s="38"/>
      <c r="Y172" s="38"/>
      <c r="Z172" s="38"/>
      <c r="AA172" s="38"/>
      <c r="AB172" s="38"/>
      <c r="AC172" s="38"/>
      <c r="AD172" s="38"/>
      <c r="AE172" s="38"/>
      <c r="AR172" s="254" t="s">
        <v>168</v>
      </c>
      <c r="AT172" s="254" t="s">
        <v>163</v>
      </c>
      <c r="AU172" s="254" t="s">
        <v>82</v>
      </c>
      <c r="AY172" s="17" t="s">
        <v>161</v>
      </c>
      <c r="BE172" s="255">
        <f>IF(N172="základní",J172,0)</f>
        <v>0</v>
      </c>
      <c r="BF172" s="255">
        <f>IF(N172="snížená",J172,0)</f>
        <v>0</v>
      </c>
      <c r="BG172" s="255">
        <f>IF(N172="zákl. přenesená",J172,0)</f>
        <v>0</v>
      </c>
      <c r="BH172" s="255">
        <f>IF(N172="sníž. přenesená",J172,0)</f>
        <v>0</v>
      </c>
      <c r="BI172" s="255">
        <f>IF(N172="nulová",J172,0)</f>
        <v>0</v>
      </c>
      <c r="BJ172" s="17" t="s">
        <v>80</v>
      </c>
      <c r="BK172" s="255">
        <f>ROUND(I172*H172,2)</f>
        <v>0</v>
      </c>
      <c r="BL172" s="17" t="s">
        <v>168</v>
      </c>
      <c r="BM172" s="254" t="s">
        <v>1230</v>
      </c>
    </row>
    <row r="173" s="2" customFormat="1">
      <c r="A173" s="38"/>
      <c r="B173" s="39"/>
      <c r="C173" s="40"/>
      <c r="D173" s="256" t="s">
        <v>170</v>
      </c>
      <c r="E173" s="40"/>
      <c r="F173" s="257" t="s">
        <v>1231</v>
      </c>
      <c r="G173" s="40"/>
      <c r="H173" s="40"/>
      <c r="I173" s="154"/>
      <c r="J173" s="40"/>
      <c r="K173" s="40"/>
      <c r="L173" s="44"/>
      <c r="M173" s="258"/>
      <c r="N173" s="259"/>
      <c r="O173" s="91"/>
      <c r="P173" s="91"/>
      <c r="Q173" s="91"/>
      <c r="R173" s="91"/>
      <c r="S173" s="91"/>
      <c r="T173" s="92"/>
      <c r="U173" s="38"/>
      <c r="V173" s="38"/>
      <c r="W173" s="38"/>
      <c r="X173" s="38"/>
      <c r="Y173" s="38"/>
      <c r="Z173" s="38"/>
      <c r="AA173" s="38"/>
      <c r="AB173" s="38"/>
      <c r="AC173" s="38"/>
      <c r="AD173" s="38"/>
      <c r="AE173" s="38"/>
      <c r="AT173" s="17" t="s">
        <v>170</v>
      </c>
      <c r="AU173" s="17" t="s">
        <v>82</v>
      </c>
    </row>
    <row r="174" s="2" customFormat="1">
      <c r="A174" s="38"/>
      <c r="B174" s="39"/>
      <c r="C174" s="40"/>
      <c r="D174" s="256" t="s">
        <v>195</v>
      </c>
      <c r="E174" s="40"/>
      <c r="F174" s="260" t="s">
        <v>1232</v>
      </c>
      <c r="G174" s="40"/>
      <c r="H174" s="40"/>
      <c r="I174" s="154"/>
      <c r="J174" s="40"/>
      <c r="K174" s="40"/>
      <c r="L174" s="44"/>
      <c r="M174" s="258"/>
      <c r="N174" s="259"/>
      <c r="O174" s="91"/>
      <c r="P174" s="91"/>
      <c r="Q174" s="91"/>
      <c r="R174" s="91"/>
      <c r="S174" s="91"/>
      <c r="T174" s="92"/>
      <c r="U174" s="38"/>
      <c r="V174" s="38"/>
      <c r="W174" s="38"/>
      <c r="X174" s="38"/>
      <c r="Y174" s="38"/>
      <c r="Z174" s="38"/>
      <c r="AA174" s="38"/>
      <c r="AB174" s="38"/>
      <c r="AC174" s="38"/>
      <c r="AD174" s="38"/>
      <c r="AE174" s="38"/>
      <c r="AT174" s="17" t="s">
        <v>195</v>
      </c>
      <c r="AU174" s="17" t="s">
        <v>82</v>
      </c>
    </row>
    <row r="175" s="13" customFormat="1">
      <c r="A175" s="13"/>
      <c r="B175" s="261"/>
      <c r="C175" s="262"/>
      <c r="D175" s="256" t="s">
        <v>174</v>
      </c>
      <c r="E175" s="263" t="s">
        <v>1</v>
      </c>
      <c r="F175" s="264" t="s">
        <v>1233</v>
      </c>
      <c r="G175" s="262"/>
      <c r="H175" s="263" t="s">
        <v>1</v>
      </c>
      <c r="I175" s="265"/>
      <c r="J175" s="262"/>
      <c r="K175" s="262"/>
      <c r="L175" s="266"/>
      <c r="M175" s="267"/>
      <c r="N175" s="268"/>
      <c r="O175" s="268"/>
      <c r="P175" s="268"/>
      <c r="Q175" s="268"/>
      <c r="R175" s="268"/>
      <c r="S175" s="268"/>
      <c r="T175" s="269"/>
      <c r="U175" s="13"/>
      <c r="V175" s="13"/>
      <c r="W175" s="13"/>
      <c r="X175" s="13"/>
      <c r="Y175" s="13"/>
      <c r="Z175" s="13"/>
      <c r="AA175" s="13"/>
      <c r="AB175" s="13"/>
      <c r="AC175" s="13"/>
      <c r="AD175" s="13"/>
      <c r="AE175" s="13"/>
      <c r="AT175" s="270" t="s">
        <v>174</v>
      </c>
      <c r="AU175" s="270" t="s">
        <v>82</v>
      </c>
      <c r="AV175" s="13" t="s">
        <v>80</v>
      </c>
      <c r="AW175" s="13" t="s">
        <v>30</v>
      </c>
      <c r="AX175" s="13" t="s">
        <v>73</v>
      </c>
      <c r="AY175" s="270" t="s">
        <v>161</v>
      </c>
    </row>
    <row r="176" s="14" customFormat="1">
      <c r="A176" s="14"/>
      <c r="B176" s="271"/>
      <c r="C176" s="272"/>
      <c r="D176" s="256" t="s">
        <v>174</v>
      </c>
      <c r="E176" s="273" t="s">
        <v>1</v>
      </c>
      <c r="F176" s="274" t="s">
        <v>1234</v>
      </c>
      <c r="G176" s="272"/>
      <c r="H176" s="275">
        <v>194.71600000000001</v>
      </c>
      <c r="I176" s="276"/>
      <c r="J176" s="272"/>
      <c r="K176" s="272"/>
      <c r="L176" s="277"/>
      <c r="M176" s="278"/>
      <c r="N176" s="279"/>
      <c r="O176" s="279"/>
      <c r="P176" s="279"/>
      <c r="Q176" s="279"/>
      <c r="R176" s="279"/>
      <c r="S176" s="279"/>
      <c r="T176" s="280"/>
      <c r="U176" s="14"/>
      <c r="V176" s="14"/>
      <c r="W176" s="14"/>
      <c r="X176" s="14"/>
      <c r="Y176" s="14"/>
      <c r="Z176" s="14"/>
      <c r="AA176" s="14"/>
      <c r="AB176" s="14"/>
      <c r="AC176" s="14"/>
      <c r="AD176" s="14"/>
      <c r="AE176" s="14"/>
      <c r="AT176" s="281" t="s">
        <v>174</v>
      </c>
      <c r="AU176" s="281" t="s">
        <v>82</v>
      </c>
      <c r="AV176" s="14" t="s">
        <v>82</v>
      </c>
      <c r="AW176" s="14" t="s">
        <v>30</v>
      </c>
      <c r="AX176" s="14" t="s">
        <v>73</v>
      </c>
      <c r="AY176" s="281" t="s">
        <v>161</v>
      </c>
    </row>
    <row r="177" s="13" customFormat="1">
      <c r="A177" s="13"/>
      <c r="B177" s="261"/>
      <c r="C177" s="262"/>
      <c r="D177" s="256" t="s">
        <v>174</v>
      </c>
      <c r="E177" s="263" t="s">
        <v>1</v>
      </c>
      <c r="F177" s="264" t="s">
        <v>717</v>
      </c>
      <c r="G177" s="262"/>
      <c r="H177" s="263" t="s">
        <v>1</v>
      </c>
      <c r="I177" s="265"/>
      <c r="J177" s="262"/>
      <c r="K177" s="262"/>
      <c r="L177" s="266"/>
      <c r="M177" s="267"/>
      <c r="N177" s="268"/>
      <c r="O177" s="268"/>
      <c r="P177" s="268"/>
      <c r="Q177" s="268"/>
      <c r="R177" s="268"/>
      <c r="S177" s="268"/>
      <c r="T177" s="269"/>
      <c r="U177" s="13"/>
      <c r="V177" s="13"/>
      <c r="W177" s="13"/>
      <c r="X177" s="13"/>
      <c r="Y177" s="13"/>
      <c r="Z177" s="13"/>
      <c r="AA177" s="13"/>
      <c r="AB177" s="13"/>
      <c r="AC177" s="13"/>
      <c r="AD177" s="13"/>
      <c r="AE177" s="13"/>
      <c r="AT177" s="270" t="s">
        <v>174</v>
      </c>
      <c r="AU177" s="270" t="s">
        <v>82</v>
      </c>
      <c r="AV177" s="13" t="s">
        <v>80</v>
      </c>
      <c r="AW177" s="13" t="s">
        <v>30</v>
      </c>
      <c r="AX177" s="13" t="s">
        <v>73</v>
      </c>
      <c r="AY177" s="270" t="s">
        <v>161</v>
      </c>
    </row>
    <row r="178" s="14" customFormat="1">
      <c r="A178" s="14"/>
      <c r="B178" s="271"/>
      <c r="C178" s="272"/>
      <c r="D178" s="256" t="s">
        <v>174</v>
      </c>
      <c r="E178" s="273" t="s">
        <v>1</v>
      </c>
      <c r="F178" s="274" t="s">
        <v>1235</v>
      </c>
      <c r="G178" s="272"/>
      <c r="H178" s="275">
        <v>131.40700000000001</v>
      </c>
      <c r="I178" s="276"/>
      <c r="J178" s="272"/>
      <c r="K178" s="272"/>
      <c r="L178" s="277"/>
      <c r="M178" s="278"/>
      <c r="N178" s="279"/>
      <c r="O178" s="279"/>
      <c r="P178" s="279"/>
      <c r="Q178" s="279"/>
      <c r="R178" s="279"/>
      <c r="S178" s="279"/>
      <c r="T178" s="280"/>
      <c r="U178" s="14"/>
      <c r="V178" s="14"/>
      <c r="W178" s="14"/>
      <c r="X178" s="14"/>
      <c r="Y178" s="14"/>
      <c r="Z178" s="14"/>
      <c r="AA178" s="14"/>
      <c r="AB178" s="14"/>
      <c r="AC178" s="14"/>
      <c r="AD178" s="14"/>
      <c r="AE178" s="14"/>
      <c r="AT178" s="281" t="s">
        <v>174</v>
      </c>
      <c r="AU178" s="281" t="s">
        <v>82</v>
      </c>
      <c r="AV178" s="14" t="s">
        <v>82</v>
      </c>
      <c r="AW178" s="14" t="s">
        <v>30</v>
      </c>
      <c r="AX178" s="14" t="s">
        <v>73</v>
      </c>
      <c r="AY178" s="281" t="s">
        <v>161</v>
      </c>
    </row>
    <row r="179" s="15" customFormat="1">
      <c r="A179" s="15"/>
      <c r="B179" s="282"/>
      <c r="C179" s="283"/>
      <c r="D179" s="256" t="s">
        <v>174</v>
      </c>
      <c r="E179" s="284" t="s">
        <v>1</v>
      </c>
      <c r="F179" s="285" t="s">
        <v>180</v>
      </c>
      <c r="G179" s="283"/>
      <c r="H179" s="286">
        <v>326.12299999999999</v>
      </c>
      <c r="I179" s="287"/>
      <c r="J179" s="283"/>
      <c r="K179" s="283"/>
      <c r="L179" s="288"/>
      <c r="M179" s="289"/>
      <c r="N179" s="290"/>
      <c r="O179" s="290"/>
      <c r="P179" s="290"/>
      <c r="Q179" s="290"/>
      <c r="R179" s="290"/>
      <c r="S179" s="290"/>
      <c r="T179" s="291"/>
      <c r="U179" s="15"/>
      <c r="V179" s="15"/>
      <c r="W179" s="15"/>
      <c r="X179" s="15"/>
      <c r="Y179" s="15"/>
      <c r="Z179" s="15"/>
      <c r="AA179" s="15"/>
      <c r="AB179" s="15"/>
      <c r="AC179" s="15"/>
      <c r="AD179" s="15"/>
      <c r="AE179" s="15"/>
      <c r="AT179" s="292" t="s">
        <v>174</v>
      </c>
      <c r="AU179" s="292" t="s">
        <v>82</v>
      </c>
      <c r="AV179" s="15" t="s">
        <v>168</v>
      </c>
      <c r="AW179" s="15" t="s">
        <v>30</v>
      </c>
      <c r="AX179" s="15" t="s">
        <v>80</v>
      </c>
      <c r="AY179" s="292" t="s">
        <v>161</v>
      </c>
    </row>
    <row r="180" s="2" customFormat="1" ht="24" customHeight="1">
      <c r="A180" s="38"/>
      <c r="B180" s="39"/>
      <c r="C180" s="243" t="s">
        <v>233</v>
      </c>
      <c r="D180" s="243" t="s">
        <v>163</v>
      </c>
      <c r="E180" s="244" t="s">
        <v>255</v>
      </c>
      <c r="F180" s="245" t="s">
        <v>256</v>
      </c>
      <c r="G180" s="246" t="s">
        <v>183</v>
      </c>
      <c r="H180" s="247">
        <v>97.358000000000004</v>
      </c>
      <c r="I180" s="248"/>
      <c r="J180" s="249">
        <f>ROUND(I180*H180,2)</f>
        <v>0</v>
      </c>
      <c r="K180" s="245" t="s">
        <v>167</v>
      </c>
      <c r="L180" s="44"/>
      <c r="M180" s="250" t="s">
        <v>1</v>
      </c>
      <c r="N180" s="251" t="s">
        <v>38</v>
      </c>
      <c r="O180" s="91"/>
      <c r="P180" s="252">
        <f>O180*H180</f>
        <v>0</v>
      </c>
      <c r="Q180" s="252">
        <v>0</v>
      </c>
      <c r="R180" s="252">
        <f>Q180*H180</f>
        <v>0</v>
      </c>
      <c r="S180" s="252">
        <v>0</v>
      </c>
      <c r="T180" s="253">
        <f>S180*H180</f>
        <v>0</v>
      </c>
      <c r="U180" s="38"/>
      <c r="V180" s="38"/>
      <c r="W180" s="38"/>
      <c r="X180" s="38"/>
      <c r="Y180" s="38"/>
      <c r="Z180" s="38"/>
      <c r="AA180" s="38"/>
      <c r="AB180" s="38"/>
      <c r="AC180" s="38"/>
      <c r="AD180" s="38"/>
      <c r="AE180" s="38"/>
      <c r="AR180" s="254" t="s">
        <v>168</v>
      </c>
      <c r="AT180" s="254" t="s">
        <v>163</v>
      </c>
      <c r="AU180" s="254" t="s">
        <v>82</v>
      </c>
      <c r="AY180" s="17" t="s">
        <v>161</v>
      </c>
      <c r="BE180" s="255">
        <f>IF(N180="základní",J180,0)</f>
        <v>0</v>
      </c>
      <c r="BF180" s="255">
        <f>IF(N180="snížená",J180,0)</f>
        <v>0</v>
      </c>
      <c r="BG180" s="255">
        <f>IF(N180="zákl. přenesená",J180,0)</f>
        <v>0</v>
      </c>
      <c r="BH180" s="255">
        <f>IF(N180="sníž. přenesená",J180,0)</f>
        <v>0</v>
      </c>
      <c r="BI180" s="255">
        <f>IF(N180="nulová",J180,0)</f>
        <v>0</v>
      </c>
      <c r="BJ180" s="17" t="s">
        <v>80</v>
      </c>
      <c r="BK180" s="255">
        <f>ROUND(I180*H180,2)</f>
        <v>0</v>
      </c>
      <c r="BL180" s="17" t="s">
        <v>168</v>
      </c>
      <c r="BM180" s="254" t="s">
        <v>1236</v>
      </c>
    </row>
    <row r="181" s="2" customFormat="1">
      <c r="A181" s="38"/>
      <c r="B181" s="39"/>
      <c r="C181" s="40"/>
      <c r="D181" s="256" t="s">
        <v>170</v>
      </c>
      <c r="E181" s="40"/>
      <c r="F181" s="257" t="s">
        <v>258</v>
      </c>
      <c r="G181" s="40"/>
      <c r="H181" s="40"/>
      <c r="I181" s="154"/>
      <c r="J181" s="40"/>
      <c r="K181" s="40"/>
      <c r="L181" s="44"/>
      <c r="M181" s="258"/>
      <c r="N181" s="259"/>
      <c r="O181" s="91"/>
      <c r="P181" s="91"/>
      <c r="Q181" s="91"/>
      <c r="R181" s="91"/>
      <c r="S181" s="91"/>
      <c r="T181" s="92"/>
      <c r="U181" s="38"/>
      <c r="V181" s="38"/>
      <c r="W181" s="38"/>
      <c r="X181" s="38"/>
      <c r="Y181" s="38"/>
      <c r="Z181" s="38"/>
      <c r="AA181" s="38"/>
      <c r="AB181" s="38"/>
      <c r="AC181" s="38"/>
      <c r="AD181" s="38"/>
      <c r="AE181" s="38"/>
      <c r="AT181" s="17" t="s">
        <v>170</v>
      </c>
      <c r="AU181" s="17" t="s">
        <v>82</v>
      </c>
    </row>
    <row r="182" s="2" customFormat="1">
      <c r="A182" s="38"/>
      <c r="B182" s="39"/>
      <c r="C182" s="40"/>
      <c r="D182" s="256" t="s">
        <v>172</v>
      </c>
      <c r="E182" s="40"/>
      <c r="F182" s="260" t="s">
        <v>250</v>
      </c>
      <c r="G182" s="40"/>
      <c r="H182" s="40"/>
      <c r="I182" s="154"/>
      <c r="J182" s="40"/>
      <c r="K182" s="40"/>
      <c r="L182" s="44"/>
      <c r="M182" s="258"/>
      <c r="N182" s="259"/>
      <c r="O182" s="91"/>
      <c r="P182" s="91"/>
      <c r="Q182" s="91"/>
      <c r="R182" s="91"/>
      <c r="S182" s="91"/>
      <c r="T182" s="92"/>
      <c r="U182" s="38"/>
      <c r="V182" s="38"/>
      <c r="W182" s="38"/>
      <c r="X182" s="38"/>
      <c r="Y182" s="38"/>
      <c r="Z182" s="38"/>
      <c r="AA182" s="38"/>
      <c r="AB182" s="38"/>
      <c r="AC182" s="38"/>
      <c r="AD182" s="38"/>
      <c r="AE182" s="38"/>
      <c r="AT182" s="17" t="s">
        <v>172</v>
      </c>
      <c r="AU182" s="17" t="s">
        <v>82</v>
      </c>
    </row>
    <row r="183" s="2" customFormat="1" ht="24" customHeight="1">
      <c r="A183" s="38"/>
      <c r="B183" s="39"/>
      <c r="C183" s="243" t="s">
        <v>240</v>
      </c>
      <c r="D183" s="243" t="s">
        <v>163</v>
      </c>
      <c r="E183" s="244" t="s">
        <v>262</v>
      </c>
      <c r="F183" s="245" t="s">
        <v>263</v>
      </c>
      <c r="G183" s="246" t="s">
        <v>183</v>
      </c>
      <c r="H183" s="247">
        <v>1752.444</v>
      </c>
      <c r="I183" s="248"/>
      <c r="J183" s="249">
        <f>ROUND(I183*H183,2)</f>
        <v>0</v>
      </c>
      <c r="K183" s="245" t="s">
        <v>167</v>
      </c>
      <c r="L183" s="44"/>
      <c r="M183" s="250" t="s">
        <v>1</v>
      </c>
      <c r="N183" s="251" t="s">
        <v>38</v>
      </c>
      <c r="O183" s="91"/>
      <c r="P183" s="252">
        <f>O183*H183</f>
        <v>0</v>
      </c>
      <c r="Q183" s="252">
        <v>0</v>
      </c>
      <c r="R183" s="252">
        <f>Q183*H183</f>
        <v>0</v>
      </c>
      <c r="S183" s="252">
        <v>0</v>
      </c>
      <c r="T183" s="253">
        <f>S183*H183</f>
        <v>0</v>
      </c>
      <c r="U183" s="38"/>
      <c r="V183" s="38"/>
      <c r="W183" s="38"/>
      <c r="X183" s="38"/>
      <c r="Y183" s="38"/>
      <c r="Z183" s="38"/>
      <c r="AA183" s="38"/>
      <c r="AB183" s="38"/>
      <c r="AC183" s="38"/>
      <c r="AD183" s="38"/>
      <c r="AE183" s="38"/>
      <c r="AR183" s="254" t="s">
        <v>168</v>
      </c>
      <c r="AT183" s="254" t="s">
        <v>163</v>
      </c>
      <c r="AU183" s="254" t="s">
        <v>82</v>
      </c>
      <c r="AY183" s="17" t="s">
        <v>161</v>
      </c>
      <c r="BE183" s="255">
        <f>IF(N183="základní",J183,0)</f>
        <v>0</v>
      </c>
      <c r="BF183" s="255">
        <f>IF(N183="snížená",J183,0)</f>
        <v>0</v>
      </c>
      <c r="BG183" s="255">
        <f>IF(N183="zákl. přenesená",J183,0)</f>
        <v>0</v>
      </c>
      <c r="BH183" s="255">
        <f>IF(N183="sníž. přenesená",J183,0)</f>
        <v>0</v>
      </c>
      <c r="BI183" s="255">
        <f>IF(N183="nulová",J183,0)</f>
        <v>0</v>
      </c>
      <c r="BJ183" s="17" t="s">
        <v>80</v>
      </c>
      <c r="BK183" s="255">
        <f>ROUND(I183*H183,2)</f>
        <v>0</v>
      </c>
      <c r="BL183" s="17" t="s">
        <v>168</v>
      </c>
      <c r="BM183" s="254" t="s">
        <v>1237</v>
      </c>
    </row>
    <row r="184" s="2" customFormat="1">
      <c r="A184" s="38"/>
      <c r="B184" s="39"/>
      <c r="C184" s="40"/>
      <c r="D184" s="256" t="s">
        <v>170</v>
      </c>
      <c r="E184" s="40"/>
      <c r="F184" s="257" t="s">
        <v>265</v>
      </c>
      <c r="G184" s="40"/>
      <c r="H184" s="40"/>
      <c r="I184" s="154"/>
      <c r="J184" s="40"/>
      <c r="K184" s="40"/>
      <c r="L184" s="44"/>
      <c r="M184" s="258"/>
      <c r="N184" s="259"/>
      <c r="O184" s="91"/>
      <c r="P184" s="91"/>
      <c r="Q184" s="91"/>
      <c r="R184" s="91"/>
      <c r="S184" s="91"/>
      <c r="T184" s="92"/>
      <c r="U184" s="38"/>
      <c r="V184" s="38"/>
      <c r="W184" s="38"/>
      <c r="X184" s="38"/>
      <c r="Y184" s="38"/>
      <c r="Z184" s="38"/>
      <c r="AA184" s="38"/>
      <c r="AB184" s="38"/>
      <c r="AC184" s="38"/>
      <c r="AD184" s="38"/>
      <c r="AE184" s="38"/>
      <c r="AT184" s="17" t="s">
        <v>170</v>
      </c>
      <c r="AU184" s="17" t="s">
        <v>82</v>
      </c>
    </row>
    <row r="185" s="2" customFormat="1">
      <c r="A185" s="38"/>
      <c r="B185" s="39"/>
      <c r="C185" s="40"/>
      <c r="D185" s="256" t="s">
        <v>172</v>
      </c>
      <c r="E185" s="40"/>
      <c r="F185" s="260" t="s">
        <v>250</v>
      </c>
      <c r="G185" s="40"/>
      <c r="H185" s="40"/>
      <c r="I185" s="154"/>
      <c r="J185" s="40"/>
      <c r="K185" s="40"/>
      <c r="L185" s="44"/>
      <c r="M185" s="258"/>
      <c r="N185" s="259"/>
      <c r="O185" s="91"/>
      <c r="P185" s="91"/>
      <c r="Q185" s="91"/>
      <c r="R185" s="91"/>
      <c r="S185" s="91"/>
      <c r="T185" s="92"/>
      <c r="U185" s="38"/>
      <c r="V185" s="38"/>
      <c r="W185" s="38"/>
      <c r="X185" s="38"/>
      <c r="Y185" s="38"/>
      <c r="Z185" s="38"/>
      <c r="AA185" s="38"/>
      <c r="AB185" s="38"/>
      <c r="AC185" s="38"/>
      <c r="AD185" s="38"/>
      <c r="AE185" s="38"/>
      <c r="AT185" s="17" t="s">
        <v>172</v>
      </c>
      <c r="AU185" s="17" t="s">
        <v>82</v>
      </c>
    </row>
    <row r="186" s="2" customFormat="1">
      <c r="A186" s="38"/>
      <c r="B186" s="39"/>
      <c r="C186" s="40"/>
      <c r="D186" s="256" t="s">
        <v>195</v>
      </c>
      <c r="E186" s="40"/>
      <c r="F186" s="260" t="s">
        <v>266</v>
      </c>
      <c r="G186" s="40"/>
      <c r="H186" s="40"/>
      <c r="I186" s="154"/>
      <c r="J186" s="40"/>
      <c r="K186" s="40"/>
      <c r="L186" s="44"/>
      <c r="M186" s="258"/>
      <c r="N186" s="259"/>
      <c r="O186" s="91"/>
      <c r="P186" s="91"/>
      <c r="Q186" s="91"/>
      <c r="R186" s="91"/>
      <c r="S186" s="91"/>
      <c r="T186" s="92"/>
      <c r="U186" s="38"/>
      <c r="V186" s="38"/>
      <c r="W186" s="38"/>
      <c r="X186" s="38"/>
      <c r="Y186" s="38"/>
      <c r="Z186" s="38"/>
      <c r="AA186" s="38"/>
      <c r="AB186" s="38"/>
      <c r="AC186" s="38"/>
      <c r="AD186" s="38"/>
      <c r="AE186" s="38"/>
      <c r="AT186" s="17" t="s">
        <v>195</v>
      </c>
      <c r="AU186" s="17" t="s">
        <v>82</v>
      </c>
    </row>
    <row r="187" s="14" customFormat="1">
      <c r="A187" s="14"/>
      <c r="B187" s="271"/>
      <c r="C187" s="272"/>
      <c r="D187" s="256" t="s">
        <v>174</v>
      </c>
      <c r="E187" s="273" t="s">
        <v>1</v>
      </c>
      <c r="F187" s="274" t="s">
        <v>1238</v>
      </c>
      <c r="G187" s="272"/>
      <c r="H187" s="275">
        <v>1752.444</v>
      </c>
      <c r="I187" s="276"/>
      <c r="J187" s="272"/>
      <c r="K187" s="272"/>
      <c r="L187" s="277"/>
      <c r="M187" s="278"/>
      <c r="N187" s="279"/>
      <c r="O187" s="279"/>
      <c r="P187" s="279"/>
      <c r="Q187" s="279"/>
      <c r="R187" s="279"/>
      <c r="S187" s="279"/>
      <c r="T187" s="280"/>
      <c r="U187" s="14"/>
      <c r="V187" s="14"/>
      <c r="W187" s="14"/>
      <c r="X187" s="14"/>
      <c r="Y187" s="14"/>
      <c r="Z187" s="14"/>
      <c r="AA187" s="14"/>
      <c r="AB187" s="14"/>
      <c r="AC187" s="14"/>
      <c r="AD187" s="14"/>
      <c r="AE187" s="14"/>
      <c r="AT187" s="281" t="s">
        <v>174</v>
      </c>
      <c r="AU187" s="281" t="s">
        <v>82</v>
      </c>
      <c r="AV187" s="14" t="s">
        <v>82</v>
      </c>
      <c r="AW187" s="14" t="s">
        <v>30</v>
      </c>
      <c r="AX187" s="14" t="s">
        <v>80</v>
      </c>
      <c r="AY187" s="281" t="s">
        <v>161</v>
      </c>
    </row>
    <row r="188" s="2" customFormat="1" ht="16.5" customHeight="1">
      <c r="A188" s="38"/>
      <c r="B188" s="39"/>
      <c r="C188" s="243" t="s">
        <v>245</v>
      </c>
      <c r="D188" s="243" t="s">
        <v>163</v>
      </c>
      <c r="E188" s="244" t="s">
        <v>269</v>
      </c>
      <c r="F188" s="245" t="s">
        <v>270</v>
      </c>
      <c r="G188" s="246" t="s">
        <v>183</v>
      </c>
      <c r="H188" s="247">
        <v>106.89100000000001</v>
      </c>
      <c r="I188" s="248"/>
      <c r="J188" s="249">
        <f>ROUND(I188*H188,2)</f>
        <v>0</v>
      </c>
      <c r="K188" s="245" t="s">
        <v>167</v>
      </c>
      <c r="L188" s="44"/>
      <c r="M188" s="250" t="s">
        <v>1</v>
      </c>
      <c r="N188" s="251" t="s">
        <v>38</v>
      </c>
      <c r="O188" s="91"/>
      <c r="P188" s="252">
        <f>O188*H188</f>
        <v>0</v>
      </c>
      <c r="Q188" s="252">
        <v>0</v>
      </c>
      <c r="R188" s="252">
        <f>Q188*H188</f>
        <v>0</v>
      </c>
      <c r="S188" s="252">
        <v>0</v>
      </c>
      <c r="T188" s="253">
        <f>S188*H188</f>
        <v>0</v>
      </c>
      <c r="U188" s="38"/>
      <c r="V188" s="38"/>
      <c r="W188" s="38"/>
      <c r="X188" s="38"/>
      <c r="Y188" s="38"/>
      <c r="Z188" s="38"/>
      <c r="AA188" s="38"/>
      <c r="AB188" s="38"/>
      <c r="AC188" s="38"/>
      <c r="AD188" s="38"/>
      <c r="AE188" s="38"/>
      <c r="AR188" s="254" t="s">
        <v>168</v>
      </c>
      <c r="AT188" s="254" t="s">
        <v>163</v>
      </c>
      <c r="AU188" s="254" t="s">
        <v>82</v>
      </c>
      <c r="AY188" s="17" t="s">
        <v>161</v>
      </c>
      <c r="BE188" s="255">
        <f>IF(N188="základní",J188,0)</f>
        <v>0</v>
      </c>
      <c r="BF188" s="255">
        <f>IF(N188="snížená",J188,0)</f>
        <v>0</v>
      </c>
      <c r="BG188" s="255">
        <f>IF(N188="zákl. přenesená",J188,0)</f>
        <v>0</v>
      </c>
      <c r="BH188" s="255">
        <f>IF(N188="sníž. přenesená",J188,0)</f>
        <v>0</v>
      </c>
      <c r="BI188" s="255">
        <f>IF(N188="nulová",J188,0)</f>
        <v>0</v>
      </c>
      <c r="BJ188" s="17" t="s">
        <v>80</v>
      </c>
      <c r="BK188" s="255">
        <f>ROUND(I188*H188,2)</f>
        <v>0</v>
      </c>
      <c r="BL188" s="17" t="s">
        <v>168</v>
      </c>
      <c r="BM188" s="254" t="s">
        <v>1239</v>
      </c>
    </row>
    <row r="189" s="2" customFormat="1">
      <c r="A189" s="38"/>
      <c r="B189" s="39"/>
      <c r="C189" s="40"/>
      <c r="D189" s="256" t="s">
        <v>170</v>
      </c>
      <c r="E189" s="40"/>
      <c r="F189" s="257" t="s">
        <v>272</v>
      </c>
      <c r="G189" s="40"/>
      <c r="H189" s="40"/>
      <c r="I189" s="154"/>
      <c r="J189" s="40"/>
      <c r="K189" s="40"/>
      <c r="L189" s="44"/>
      <c r="M189" s="258"/>
      <c r="N189" s="259"/>
      <c r="O189" s="91"/>
      <c r="P189" s="91"/>
      <c r="Q189" s="91"/>
      <c r="R189" s="91"/>
      <c r="S189" s="91"/>
      <c r="T189" s="92"/>
      <c r="U189" s="38"/>
      <c r="V189" s="38"/>
      <c r="W189" s="38"/>
      <c r="X189" s="38"/>
      <c r="Y189" s="38"/>
      <c r="Z189" s="38"/>
      <c r="AA189" s="38"/>
      <c r="AB189" s="38"/>
      <c r="AC189" s="38"/>
      <c r="AD189" s="38"/>
      <c r="AE189" s="38"/>
      <c r="AT189" s="17" t="s">
        <v>170</v>
      </c>
      <c r="AU189" s="17" t="s">
        <v>82</v>
      </c>
    </row>
    <row r="190" s="2" customFormat="1">
      <c r="A190" s="38"/>
      <c r="B190" s="39"/>
      <c r="C190" s="40"/>
      <c r="D190" s="256" t="s">
        <v>172</v>
      </c>
      <c r="E190" s="40"/>
      <c r="F190" s="260" t="s">
        <v>273</v>
      </c>
      <c r="G190" s="40"/>
      <c r="H190" s="40"/>
      <c r="I190" s="154"/>
      <c r="J190" s="40"/>
      <c r="K190" s="40"/>
      <c r="L190" s="44"/>
      <c r="M190" s="258"/>
      <c r="N190" s="259"/>
      <c r="O190" s="91"/>
      <c r="P190" s="91"/>
      <c r="Q190" s="91"/>
      <c r="R190" s="91"/>
      <c r="S190" s="91"/>
      <c r="T190" s="92"/>
      <c r="U190" s="38"/>
      <c r="V190" s="38"/>
      <c r="W190" s="38"/>
      <c r="X190" s="38"/>
      <c r="Y190" s="38"/>
      <c r="Z190" s="38"/>
      <c r="AA190" s="38"/>
      <c r="AB190" s="38"/>
      <c r="AC190" s="38"/>
      <c r="AD190" s="38"/>
      <c r="AE190" s="38"/>
      <c r="AT190" s="17" t="s">
        <v>172</v>
      </c>
      <c r="AU190" s="17" t="s">
        <v>82</v>
      </c>
    </row>
    <row r="191" s="13" customFormat="1">
      <c r="A191" s="13"/>
      <c r="B191" s="261"/>
      <c r="C191" s="262"/>
      <c r="D191" s="256" t="s">
        <v>174</v>
      </c>
      <c r="E191" s="263" t="s">
        <v>1</v>
      </c>
      <c r="F191" s="264" t="s">
        <v>252</v>
      </c>
      <c r="G191" s="262"/>
      <c r="H191" s="263" t="s">
        <v>1</v>
      </c>
      <c r="I191" s="265"/>
      <c r="J191" s="262"/>
      <c r="K191" s="262"/>
      <c r="L191" s="266"/>
      <c r="M191" s="267"/>
      <c r="N191" s="268"/>
      <c r="O191" s="268"/>
      <c r="P191" s="268"/>
      <c r="Q191" s="268"/>
      <c r="R191" s="268"/>
      <c r="S191" s="268"/>
      <c r="T191" s="269"/>
      <c r="U191" s="13"/>
      <c r="V191" s="13"/>
      <c r="W191" s="13"/>
      <c r="X191" s="13"/>
      <c r="Y191" s="13"/>
      <c r="Z191" s="13"/>
      <c r="AA191" s="13"/>
      <c r="AB191" s="13"/>
      <c r="AC191" s="13"/>
      <c r="AD191" s="13"/>
      <c r="AE191" s="13"/>
      <c r="AT191" s="270" t="s">
        <v>174</v>
      </c>
      <c r="AU191" s="270" t="s">
        <v>82</v>
      </c>
      <c r="AV191" s="13" t="s">
        <v>80</v>
      </c>
      <c r="AW191" s="13" t="s">
        <v>30</v>
      </c>
      <c r="AX191" s="13" t="s">
        <v>73</v>
      </c>
      <c r="AY191" s="270" t="s">
        <v>161</v>
      </c>
    </row>
    <row r="192" s="14" customFormat="1">
      <c r="A192" s="14"/>
      <c r="B192" s="271"/>
      <c r="C192" s="272"/>
      <c r="D192" s="256" t="s">
        <v>174</v>
      </c>
      <c r="E192" s="273" t="s">
        <v>1</v>
      </c>
      <c r="F192" s="274" t="s">
        <v>253</v>
      </c>
      <c r="G192" s="272"/>
      <c r="H192" s="275">
        <v>9.9380000000000006</v>
      </c>
      <c r="I192" s="276"/>
      <c r="J192" s="272"/>
      <c r="K192" s="272"/>
      <c r="L192" s="277"/>
      <c r="M192" s="278"/>
      <c r="N192" s="279"/>
      <c r="O192" s="279"/>
      <c r="P192" s="279"/>
      <c r="Q192" s="279"/>
      <c r="R192" s="279"/>
      <c r="S192" s="279"/>
      <c r="T192" s="280"/>
      <c r="U192" s="14"/>
      <c r="V192" s="14"/>
      <c r="W192" s="14"/>
      <c r="X192" s="14"/>
      <c r="Y192" s="14"/>
      <c r="Z192" s="14"/>
      <c r="AA192" s="14"/>
      <c r="AB192" s="14"/>
      <c r="AC192" s="14"/>
      <c r="AD192" s="14"/>
      <c r="AE192" s="14"/>
      <c r="AT192" s="281" t="s">
        <v>174</v>
      </c>
      <c r="AU192" s="281" t="s">
        <v>82</v>
      </c>
      <c r="AV192" s="14" t="s">
        <v>82</v>
      </c>
      <c r="AW192" s="14" t="s">
        <v>30</v>
      </c>
      <c r="AX192" s="14" t="s">
        <v>73</v>
      </c>
      <c r="AY192" s="281" t="s">
        <v>161</v>
      </c>
    </row>
    <row r="193" s="13" customFormat="1">
      <c r="A193" s="13"/>
      <c r="B193" s="261"/>
      <c r="C193" s="262"/>
      <c r="D193" s="256" t="s">
        <v>174</v>
      </c>
      <c r="E193" s="263" t="s">
        <v>1</v>
      </c>
      <c r="F193" s="264" t="s">
        <v>1240</v>
      </c>
      <c r="G193" s="262"/>
      <c r="H193" s="263" t="s">
        <v>1</v>
      </c>
      <c r="I193" s="265"/>
      <c r="J193" s="262"/>
      <c r="K193" s="262"/>
      <c r="L193" s="266"/>
      <c r="M193" s="267"/>
      <c r="N193" s="268"/>
      <c r="O193" s="268"/>
      <c r="P193" s="268"/>
      <c r="Q193" s="268"/>
      <c r="R193" s="268"/>
      <c r="S193" s="268"/>
      <c r="T193" s="269"/>
      <c r="U193" s="13"/>
      <c r="V193" s="13"/>
      <c r="W193" s="13"/>
      <c r="X193" s="13"/>
      <c r="Y193" s="13"/>
      <c r="Z193" s="13"/>
      <c r="AA193" s="13"/>
      <c r="AB193" s="13"/>
      <c r="AC193" s="13"/>
      <c r="AD193" s="13"/>
      <c r="AE193" s="13"/>
      <c r="AT193" s="270" t="s">
        <v>174</v>
      </c>
      <c r="AU193" s="270" t="s">
        <v>82</v>
      </c>
      <c r="AV193" s="13" t="s">
        <v>80</v>
      </c>
      <c r="AW193" s="13" t="s">
        <v>30</v>
      </c>
      <c r="AX193" s="13" t="s">
        <v>73</v>
      </c>
      <c r="AY193" s="270" t="s">
        <v>161</v>
      </c>
    </row>
    <row r="194" s="14" customFormat="1">
      <c r="A194" s="14"/>
      <c r="B194" s="271"/>
      <c r="C194" s="272"/>
      <c r="D194" s="256" t="s">
        <v>174</v>
      </c>
      <c r="E194" s="273" t="s">
        <v>1</v>
      </c>
      <c r="F194" s="274" t="s">
        <v>1241</v>
      </c>
      <c r="G194" s="272"/>
      <c r="H194" s="275">
        <v>96.953000000000003</v>
      </c>
      <c r="I194" s="276"/>
      <c r="J194" s="272"/>
      <c r="K194" s="272"/>
      <c r="L194" s="277"/>
      <c r="M194" s="278"/>
      <c r="N194" s="279"/>
      <c r="O194" s="279"/>
      <c r="P194" s="279"/>
      <c r="Q194" s="279"/>
      <c r="R194" s="279"/>
      <c r="S194" s="279"/>
      <c r="T194" s="280"/>
      <c r="U194" s="14"/>
      <c r="V194" s="14"/>
      <c r="W194" s="14"/>
      <c r="X194" s="14"/>
      <c r="Y194" s="14"/>
      <c r="Z194" s="14"/>
      <c r="AA194" s="14"/>
      <c r="AB194" s="14"/>
      <c r="AC194" s="14"/>
      <c r="AD194" s="14"/>
      <c r="AE194" s="14"/>
      <c r="AT194" s="281" t="s">
        <v>174</v>
      </c>
      <c r="AU194" s="281" t="s">
        <v>82</v>
      </c>
      <c r="AV194" s="14" t="s">
        <v>82</v>
      </c>
      <c r="AW194" s="14" t="s">
        <v>30</v>
      </c>
      <c r="AX194" s="14" t="s">
        <v>73</v>
      </c>
      <c r="AY194" s="281" t="s">
        <v>161</v>
      </c>
    </row>
    <row r="195" s="15" customFormat="1">
      <c r="A195" s="15"/>
      <c r="B195" s="282"/>
      <c r="C195" s="283"/>
      <c r="D195" s="256" t="s">
        <v>174</v>
      </c>
      <c r="E195" s="284" t="s">
        <v>1</v>
      </c>
      <c r="F195" s="285" t="s">
        <v>180</v>
      </c>
      <c r="G195" s="283"/>
      <c r="H195" s="286">
        <v>106.89100000000001</v>
      </c>
      <c r="I195" s="287"/>
      <c r="J195" s="283"/>
      <c r="K195" s="283"/>
      <c r="L195" s="288"/>
      <c r="M195" s="289"/>
      <c r="N195" s="290"/>
      <c r="O195" s="290"/>
      <c r="P195" s="290"/>
      <c r="Q195" s="290"/>
      <c r="R195" s="290"/>
      <c r="S195" s="290"/>
      <c r="T195" s="291"/>
      <c r="U195" s="15"/>
      <c r="V195" s="15"/>
      <c r="W195" s="15"/>
      <c r="X195" s="15"/>
      <c r="Y195" s="15"/>
      <c r="Z195" s="15"/>
      <c r="AA195" s="15"/>
      <c r="AB195" s="15"/>
      <c r="AC195" s="15"/>
      <c r="AD195" s="15"/>
      <c r="AE195" s="15"/>
      <c r="AT195" s="292" t="s">
        <v>174</v>
      </c>
      <c r="AU195" s="292" t="s">
        <v>82</v>
      </c>
      <c r="AV195" s="15" t="s">
        <v>168</v>
      </c>
      <c r="AW195" s="15" t="s">
        <v>30</v>
      </c>
      <c r="AX195" s="15" t="s">
        <v>80</v>
      </c>
      <c r="AY195" s="292" t="s">
        <v>161</v>
      </c>
    </row>
    <row r="196" s="2" customFormat="1" ht="24" customHeight="1">
      <c r="A196" s="38"/>
      <c r="B196" s="39"/>
      <c r="C196" s="243" t="s">
        <v>254</v>
      </c>
      <c r="D196" s="243" t="s">
        <v>163</v>
      </c>
      <c r="E196" s="244" t="s">
        <v>274</v>
      </c>
      <c r="F196" s="245" t="s">
        <v>275</v>
      </c>
      <c r="G196" s="246" t="s">
        <v>166</v>
      </c>
      <c r="H196" s="247">
        <v>240</v>
      </c>
      <c r="I196" s="248"/>
      <c r="J196" s="249">
        <f>ROUND(I196*H196,2)</f>
        <v>0</v>
      </c>
      <c r="K196" s="245" t="s">
        <v>167</v>
      </c>
      <c r="L196" s="44"/>
      <c r="M196" s="250" t="s">
        <v>1</v>
      </c>
      <c r="N196" s="251" t="s">
        <v>38</v>
      </c>
      <c r="O196" s="91"/>
      <c r="P196" s="252">
        <f>O196*H196</f>
        <v>0</v>
      </c>
      <c r="Q196" s="252">
        <v>0</v>
      </c>
      <c r="R196" s="252">
        <f>Q196*H196</f>
        <v>0</v>
      </c>
      <c r="S196" s="252">
        <v>0</v>
      </c>
      <c r="T196" s="253">
        <f>S196*H196</f>
        <v>0</v>
      </c>
      <c r="U196" s="38"/>
      <c r="V196" s="38"/>
      <c r="W196" s="38"/>
      <c r="X196" s="38"/>
      <c r="Y196" s="38"/>
      <c r="Z196" s="38"/>
      <c r="AA196" s="38"/>
      <c r="AB196" s="38"/>
      <c r="AC196" s="38"/>
      <c r="AD196" s="38"/>
      <c r="AE196" s="38"/>
      <c r="AR196" s="254" t="s">
        <v>168</v>
      </c>
      <c r="AT196" s="254" t="s">
        <v>163</v>
      </c>
      <c r="AU196" s="254" t="s">
        <v>82</v>
      </c>
      <c r="AY196" s="17" t="s">
        <v>161</v>
      </c>
      <c r="BE196" s="255">
        <f>IF(N196="základní",J196,0)</f>
        <v>0</v>
      </c>
      <c r="BF196" s="255">
        <f>IF(N196="snížená",J196,0)</f>
        <v>0</v>
      </c>
      <c r="BG196" s="255">
        <f>IF(N196="zákl. přenesená",J196,0)</f>
        <v>0</v>
      </c>
      <c r="BH196" s="255">
        <f>IF(N196="sníž. přenesená",J196,0)</f>
        <v>0</v>
      </c>
      <c r="BI196" s="255">
        <f>IF(N196="nulová",J196,0)</f>
        <v>0</v>
      </c>
      <c r="BJ196" s="17" t="s">
        <v>80</v>
      </c>
      <c r="BK196" s="255">
        <f>ROUND(I196*H196,2)</f>
        <v>0</v>
      </c>
      <c r="BL196" s="17" t="s">
        <v>168</v>
      </c>
      <c r="BM196" s="254" t="s">
        <v>1242</v>
      </c>
    </row>
    <row r="197" s="2" customFormat="1">
      <c r="A197" s="38"/>
      <c r="B197" s="39"/>
      <c r="C197" s="40"/>
      <c r="D197" s="256" t="s">
        <v>170</v>
      </c>
      <c r="E197" s="40"/>
      <c r="F197" s="257" t="s">
        <v>277</v>
      </c>
      <c r="G197" s="40"/>
      <c r="H197" s="40"/>
      <c r="I197" s="154"/>
      <c r="J197" s="40"/>
      <c r="K197" s="40"/>
      <c r="L197" s="44"/>
      <c r="M197" s="258"/>
      <c r="N197" s="259"/>
      <c r="O197" s="91"/>
      <c r="P197" s="91"/>
      <c r="Q197" s="91"/>
      <c r="R197" s="91"/>
      <c r="S197" s="91"/>
      <c r="T197" s="92"/>
      <c r="U197" s="38"/>
      <c r="V197" s="38"/>
      <c r="W197" s="38"/>
      <c r="X197" s="38"/>
      <c r="Y197" s="38"/>
      <c r="Z197" s="38"/>
      <c r="AA197" s="38"/>
      <c r="AB197" s="38"/>
      <c r="AC197" s="38"/>
      <c r="AD197" s="38"/>
      <c r="AE197" s="38"/>
      <c r="AT197" s="17" t="s">
        <v>170</v>
      </c>
      <c r="AU197" s="17" t="s">
        <v>82</v>
      </c>
    </row>
    <row r="198" s="14" customFormat="1">
      <c r="A198" s="14"/>
      <c r="B198" s="271"/>
      <c r="C198" s="272"/>
      <c r="D198" s="256" t="s">
        <v>174</v>
      </c>
      <c r="E198" s="273" t="s">
        <v>1</v>
      </c>
      <c r="F198" s="274" t="s">
        <v>1243</v>
      </c>
      <c r="G198" s="272"/>
      <c r="H198" s="275">
        <v>240</v>
      </c>
      <c r="I198" s="276"/>
      <c r="J198" s="272"/>
      <c r="K198" s="272"/>
      <c r="L198" s="277"/>
      <c r="M198" s="278"/>
      <c r="N198" s="279"/>
      <c r="O198" s="279"/>
      <c r="P198" s="279"/>
      <c r="Q198" s="279"/>
      <c r="R198" s="279"/>
      <c r="S198" s="279"/>
      <c r="T198" s="280"/>
      <c r="U198" s="14"/>
      <c r="V198" s="14"/>
      <c r="W198" s="14"/>
      <c r="X198" s="14"/>
      <c r="Y198" s="14"/>
      <c r="Z198" s="14"/>
      <c r="AA198" s="14"/>
      <c r="AB198" s="14"/>
      <c r="AC198" s="14"/>
      <c r="AD198" s="14"/>
      <c r="AE198" s="14"/>
      <c r="AT198" s="281" t="s">
        <v>174</v>
      </c>
      <c r="AU198" s="281" t="s">
        <v>82</v>
      </c>
      <c r="AV198" s="14" t="s">
        <v>82</v>
      </c>
      <c r="AW198" s="14" t="s">
        <v>30</v>
      </c>
      <c r="AX198" s="14" t="s">
        <v>73</v>
      </c>
      <c r="AY198" s="281" t="s">
        <v>161</v>
      </c>
    </row>
    <row r="199" s="15" customFormat="1">
      <c r="A199" s="15"/>
      <c r="B199" s="282"/>
      <c r="C199" s="283"/>
      <c r="D199" s="256" t="s">
        <v>174</v>
      </c>
      <c r="E199" s="284" t="s">
        <v>1</v>
      </c>
      <c r="F199" s="285" t="s">
        <v>180</v>
      </c>
      <c r="G199" s="283"/>
      <c r="H199" s="286">
        <v>240</v>
      </c>
      <c r="I199" s="287"/>
      <c r="J199" s="283"/>
      <c r="K199" s="283"/>
      <c r="L199" s="288"/>
      <c r="M199" s="289"/>
      <c r="N199" s="290"/>
      <c r="O199" s="290"/>
      <c r="P199" s="290"/>
      <c r="Q199" s="290"/>
      <c r="R199" s="290"/>
      <c r="S199" s="290"/>
      <c r="T199" s="291"/>
      <c r="U199" s="15"/>
      <c r="V199" s="15"/>
      <c r="W199" s="15"/>
      <c r="X199" s="15"/>
      <c r="Y199" s="15"/>
      <c r="Z199" s="15"/>
      <c r="AA199" s="15"/>
      <c r="AB199" s="15"/>
      <c r="AC199" s="15"/>
      <c r="AD199" s="15"/>
      <c r="AE199" s="15"/>
      <c r="AT199" s="292" t="s">
        <v>174</v>
      </c>
      <c r="AU199" s="292" t="s">
        <v>82</v>
      </c>
      <c r="AV199" s="15" t="s">
        <v>168</v>
      </c>
      <c r="AW199" s="15" t="s">
        <v>30</v>
      </c>
      <c r="AX199" s="15" t="s">
        <v>80</v>
      </c>
      <c r="AY199" s="292" t="s">
        <v>161</v>
      </c>
    </row>
    <row r="200" s="2" customFormat="1" ht="24" customHeight="1">
      <c r="A200" s="38"/>
      <c r="B200" s="39"/>
      <c r="C200" s="243" t="s">
        <v>261</v>
      </c>
      <c r="D200" s="243" t="s">
        <v>163</v>
      </c>
      <c r="E200" s="244" t="s">
        <v>280</v>
      </c>
      <c r="F200" s="245" t="s">
        <v>281</v>
      </c>
      <c r="G200" s="246" t="s">
        <v>282</v>
      </c>
      <c r="H200" s="247">
        <v>194.71600000000001</v>
      </c>
      <c r="I200" s="248"/>
      <c r="J200" s="249">
        <f>ROUND(I200*H200,2)</f>
        <v>0</v>
      </c>
      <c r="K200" s="245" t="s">
        <v>167</v>
      </c>
      <c r="L200" s="44"/>
      <c r="M200" s="250" t="s">
        <v>1</v>
      </c>
      <c r="N200" s="251" t="s">
        <v>38</v>
      </c>
      <c r="O200" s="91"/>
      <c r="P200" s="252">
        <f>O200*H200</f>
        <v>0</v>
      </c>
      <c r="Q200" s="252">
        <v>0</v>
      </c>
      <c r="R200" s="252">
        <f>Q200*H200</f>
        <v>0</v>
      </c>
      <c r="S200" s="252">
        <v>0</v>
      </c>
      <c r="T200" s="253">
        <f>S200*H200</f>
        <v>0</v>
      </c>
      <c r="U200" s="38"/>
      <c r="V200" s="38"/>
      <c r="W200" s="38"/>
      <c r="X200" s="38"/>
      <c r="Y200" s="38"/>
      <c r="Z200" s="38"/>
      <c r="AA200" s="38"/>
      <c r="AB200" s="38"/>
      <c r="AC200" s="38"/>
      <c r="AD200" s="38"/>
      <c r="AE200" s="38"/>
      <c r="AR200" s="254" t="s">
        <v>168</v>
      </c>
      <c r="AT200" s="254" t="s">
        <v>163</v>
      </c>
      <c r="AU200" s="254" t="s">
        <v>82</v>
      </c>
      <c r="AY200" s="17" t="s">
        <v>161</v>
      </c>
      <c r="BE200" s="255">
        <f>IF(N200="základní",J200,0)</f>
        <v>0</v>
      </c>
      <c r="BF200" s="255">
        <f>IF(N200="snížená",J200,0)</f>
        <v>0</v>
      </c>
      <c r="BG200" s="255">
        <f>IF(N200="zákl. přenesená",J200,0)</f>
        <v>0</v>
      </c>
      <c r="BH200" s="255">
        <f>IF(N200="sníž. přenesená",J200,0)</f>
        <v>0</v>
      </c>
      <c r="BI200" s="255">
        <f>IF(N200="nulová",J200,0)</f>
        <v>0</v>
      </c>
      <c r="BJ200" s="17" t="s">
        <v>80</v>
      </c>
      <c r="BK200" s="255">
        <f>ROUND(I200*H200,2)</f>
        <v>0</v>
      </c>
      <c r="BL200" s="17" t="s">
        <v>168</v>
      </c>
      <c r="BM200" s="254" t="s">
        <v>1244</v>
      </c>
    </row>
    <row r="201" s="2" customFormat="1">
      <c r="A201" s="38"/>
      <c r="B201" s="39"/>
      <c r="C201" s="40"/>
      <c r="D201" s="256" t="s">
        <v>170</v>
      </c>
      <c r="E201" s="40"/>
      <c r="F201" s="257" t="s">
        <v>284</v>
      </c>
      <c r="G201" s="40"/>
      <c r="H201" s="40"/>
      <c r="I201" s="154"/>
      <c r="J201" s="40"/>
      <c r="K201" s="40"/>
      <c r="L201" s="44"/>
      <c r="M201" s="258"/>
      <c r="N201" s="259"/>
      <c r="O201" s="91"/>
      <c r="P201" s="91"/>
      <c r="Q201" s="91"/>
      <c r="R201" s="91"/>
      <c r="S201" s="91"/>
      <c r="T201" s="92"/>
      <c r="U201" s="38"/>
      <c r="V201" s="38"/>
      <c r="W201" s="38"/>
      <c r="X201" s="38"/>
      <c r="Y201" s="38"/>
      <c r="Z201" s="38"/>
      <c r="AA201" s="38"/>
      <c r="AB201" s="38"/>
      <c r="AC201" s="38"/>
      <c r="AD201" s="38"/>
      <c r="AE201" s="38"/>
      <c r="AT201" s="17" t="s">
        <v>170</v>
      </c>
      <c r="AU201" s="17" t="s">
        <v>82</v>
      </c>
    </row>
    <row r="202" s="2" customFormat="1">
      <c r="A202" s="38"/>
      <c r="B202" s="39"/>
      <c r="C202" s="40"/>
      <c r="D202" s="256" t="s">
        <v>172</v>
      </c>
      <c r="E202" s="40"/>
      <c r="F202" s="260" t="s">
        <v>285</v>
      </c>
      <c r="G202" s="40"/>
      <c r="H202" s="40"/>
      <c r="I202" s="154"/>
      <c r="J202" s="40"/>
      <c r="K202" s="40"/>
      <c r="L202" s="44"/>
      <c r="M202" s="258"/>
      <c r="N202" s="259"/>
      <c r="O202" s="91"/>
      <c r="P202" s="91"/>
      <c r="Q202" s="91"/>
      <c r="R202" s="91"/>
      <c r="S202" s="91"/>
      <c r="T202" s="92"/>
      <c r="U202" s="38"/>
      <c r="V202" s="38"/>
      <c r="W202" s="38"/>
      <c r="X202" s="38"/>
      <c r="Y202" s="38"/>
      <c r="Z202" s="38"/>
      <c r="AA202" s="38"/>
      <c r="AB202" s="38"/>
      <c r="AC202" s="38"/>
      <c r="AD202" s="38"/>
      <c r="AE202" s="38"/>
      <c r="AT202" s="17" t="s">
        <v>172</v>
      </c>
      <c r="AU202" s="17" t="s">
        <v>82</v>
      </c>
    </row>
    <row r="203" s="14" customFormat="1">
      <c r="A203" s="14"/>
      <c r="B203" s="271"/>
      <c r="C203" s="272"/>
      <c r="D203" s="256" t="s">
        <v>174</v>
      </c>
      <c r="E203" s="273" t="s">
        <v>1</v>
      </c>
      <c r="F203" s="274" t="s">
        <v>1234</v>
      </c>
      <c r="G203" s="272"/>
      <c r="H203" s="275">
        <v>194.71600000000001</v>
      </c>
      <c r="I203" s="276"/>
      <c r="J203" s="272"/>
      <c r="K203" s="272"/>
      <c r="L203" s="277"/>
      <c r="M203" s="278"/>
      <c r="N203" s="279"/>
      <c r="O203" s="279"/>
      <c r="P203" s="279"/>
      <c r="Q203" s="279"/>
      <c r="R203" s="279"/>
      <c r="S203" s="279"/>
      <c r="T203" s="280"/>
      <c r="U203" s="14"/>
      <c r="V203" s="14"/>
      <c r="W203" s="14"/>
      <c r="X203" s="14"/>
      <c r="Y203" s="14"/>
      <c r="Z203" s="14"/>
      <c r="AA203" s="14"/>
      <c r="AB203" s="14"/>
      <c r="AC203" s="14"/>
      <c r="AD203" s="14"/>
      <c r="AE203" s="14"/>
      <c r="AT203" s="281" t="s">
        <v>174</v>
      </c>
      <c r="AU203" s="281" t="s">
        <v>82</v>
      </c>
      <c r="AV203" s="14" t="s">
        <v>82</v>
      </c>
      <c r="AW203" s="14" t="s">
        <v>30</v>
      </c>
      <c r="AX203" s="14" t="s">
        <v>73</v>
      </c>
      <c r="AY203" s="281" t="s">
        <v>161</v>
      </c>
    </row>
    <row r="204" s="15" customFormat="1">
      <c r="A204" s="15"/>
      <c r="B204" s="282"/>
      <c r="C204" s="283"/>
      <c r="D204" s="256" t="s">
        <v>174</v>
      </c>
      <c r="E204" s="284" t="s">
        <v>1</v>
      </c>
      <c r="F204" s="285" t="s">
        <v>180</v>
      </c>
      <c r="G204" s="283"/>
      <c r="H204" s="286">
        <v>194.71600000000001</v>
      </c>
      <c r="I204" s="287"/>
      <c r="J204" s="283"/>
      <c r="K204" s="283"/>
      <c r="L204" s="288"/>
      <c r="M204" s="289"/>
      <c r="N204" s="290"/>
      <c r="O204" s="290"/>
      <c r="P204" s="290"/>
      <c r="Q204" s="290"/>
      <c r="R204" s="290"/>
      <c r="S204" s="290"/>
      <c r="T204" s="291"/>
      <c r="U204" s="15"/>
      <c r="V204" s="15"/>
      <c r="W204" s="15"/>
      <c r="X204" s="15"/>
      <c r="Y204" s="15"/>
      <c r="Z204" s="15"/>
      <c r="AA204" s="15"/>
      <c r="AB204" s="15"/>
      <c r="AC204" s="15"/>
      <c r="AD204" s="15"/>
      <c r="AE204" s="15"/>
      <c r="AT204" s="292" t="s">
        <v>174</v>
      </c>
      <c r="AU204" s="292" t="s">
        <v>82</v>
      </c>
      <c r="AV204" s="15" t="s">
        <v>168</v>
      </c>
      <c r="AW204" s="15" t="s">
        <v>4</v>
      </c>
      <c r="AX204" s="15" t="s">
        <v>80</v>
      </c>
      <c r="AY204" s="292" t="s">
        <v>161</v>
      </c>
    </row>
    <row r="205" s="2" customFormat="1" ht="24" customHeight="1">
      <c r="A205" s="38"/>
      <c r="B205" s="39"/>
      <c r="C205" s="243" t="s">
        <v>268</v>
      </c>
      <c r="D205" s="243" t="s">
        <v>163</v>
      </c>
      <c r="E205" s="244" t="s">
        <v>288</v>
      </c>
      <c r="F205" s="245" t="s">
        <v>289</v>
      </c>
      <c r="G205" s="246" t="s">
        <v>183</v>
      </c>
      <c r="H205" s="247">
        <v>69.75</v>
      </c>
      <c r="I205" s="248"/>
      <c r="J205" s="249">
        <f>ROUND(I205*H205,2)</f>
        <v>0</v>
      </c>
      <c r="K205" s="245" t="s">
        <v>167</v>
      </c>
      <c r="L205" s="44"/>
      <c r="M205" s="250" t="s">
        <v>1</v>
      </c>
      <c r="N205" s="251" t="s">
        <v>38</v>
      </c>
      <c r="O205" s="91"/>
      <c r="P205" s="252">
        <f>O205*H205</f>
        <v>0</v>
      </c>
      <c r="Q205" s="252">
        <v>0</v>
      </c>
      <c r="R205" s="252">
        <f>Q205*H205</f>
        <v>0</v>
      </c>
      <c r="S205" s="252">
        <v>0</v>
      </c>
      <c r="T205" s="253">
        <f>S205*H205</f>
        <v>0</v>
      </c>
      <c r="U205" s="38"/>
      <c r="V205" s="38"/>
      <c r="W205" s="38"/>
      <c r="X205" s="38"/>
      <c r="Y205" s="38"/>
      <c r="Z205" s="38"/>
      <c r="AA205" s="38"/>
      <c r="AB205" s="38"/>
      <c r="AC205" s="38"/>
      <c r="AD205" s="38"/>
      <c r="AE205" s="38"/>
      <c r="AR205" s="254" t="s">
        <v>168</v>
      </c>
      <c r="AT205" s="254" t="s">
        <v>163</v>
      </c>
      <c r="AU205" s="254" t="s">
        <v>82</v>
      </c>
      <c r="AY205" s="17" t="s">
        <v>161</v>
      </c>
      <c r="BE205" s="255">
        <f>IF(N205="základní",J205,0)</f>
        <v>0</v>
      </c>
      <c r="BF205" s="255">
        <f>IF(N205="snížená",J205,0)</f>
        <v>0</v>
      </c>
      <c r="BG205" s="255">
        <f>IF(N205="zákl. přenesená",J205,0)</f>
        <v>0</v>
      </c>
      <c r="BH205" s="255">
        <f>IF(N205="sníž. přenesená",J205,0)</f>
        <v>0</v>
      </c>
      <c r="BI205" s="255">
        <f>IF(N205="nulová",J205,0)</f>
        <v>0</v>
      </c>
      <c r="BJ205" s="17" t="s">
        <v>80</v>
      </c>
      <c r="BK205" s="255">
        <f>ROUND(I205*H205,2)</f>
        <v>0</v>
      </c>
      <c r="BL205" s="17" t="s">
        <v>168</v>
      </c>
      <c r="BM205" s="254" t="s">
        <v>1245</v>
      </c>
    </row>
    <row r="206" s="2" customFormat="1">
      <c r="A206" s="38"/>
      <c r="B206" s="39"/>
      <c r="C206" s="40"/>
      <c r="D206" s="256" t="s">
        <v>170</v>
      </c>
      <c r="E206" s="40"/>
      <c r="F206" s="257" t="s">
        <v>291</v>
      </c>
      <c r="G206" s="40"/>
      <c r="H206" s="40"/>
      <c r="I206" s="154"/>
      <c r="J206" s="40"/>
      <c r="K206" s="40"/>
      <c r="L206" s="44"/>
      <c r="M206" s="258"/>
      <c r="N206" s="259"/>
      <c r="O206" s="91"/>
      <c r="P206" s="91"/>
      <c r="Q206" s="91"/>
      <c r="R206" s="91"/>
      <c r="S206" s="91"/>
      <c r="T206" s="92"/>
      <c r="U206" s="38"/>
      <c r="V206" s="38"/>
      <c r="W206" s="38"/>
      <c r="X206" s="38"/>
      <c r="Y206" s="38"/>
      <c r="Z206" s="38"/>
      <c r="AA206" s="38"/>
      <c r="AB206" s="38"/>
      <c r="AC206" s="38"/>
      <c r="AD206" s="38"/>
      <c r="AE206" s="38"/>
      <c r="AT206" s="17" t="s">
        <v>170</v>
      </c>
      <c r="AU206" s="17" t="s">
        <v>82</v>
      </c>
    </row>
    <row r="207" s="2" customFormat="1">
      <c r="A207" s="38"/>
      <c r="B207" s="39"/>
      <c r="C207" s="40"/>
      <c r="D207" s="256" t="s">
        <v>172</v>
      </c>
      <c r="E207" s="40"/>
      <c r="F207" s="260" t="s">
        <v>292</v>
      </c>
      <c r="G207" s="40"/>
      <c r="H207" s="40"/>
      <c r="I207" s="154"/>
      <c r="J207" s="40"/>
      <c r="K207" s="40"/>
      <c r="L207" s="44"/>
      <c r="M207" s="258"/>
      <c r="N207" s="259"/>
      <c r="O207" s="91"/>
      <c r="P207" s="91"/>
      <c r="Q207" s="91"/>
      <c r="R207" s="91"/>
      <c r="S207" s="91"/>
      <c r="T207" s="92"/>
      <c r="U207" s="38"/>
      <c r="V207" s="38"/>
      <c r="W207" s="38"/>
      <c r="X207" s="38"/>
      <c r="Y207" s="38"/>
      <c r="Z207" s="38"/>
      <c r="AA207" s="38"/>
      <c r="AB207" s="38"/>
      <c r="AC207" s="38"/>
      <c r="AD207" s="38"/>
      <c r="AE207" s="38"/>
      <c r="AT207" s="17" t="s">
        <v>172</v>
      </c>
      <c r="AU207" s="17" t="s">
        <v>82</v>
      </c>
    </row>
    <row r="208" s="13" customFormat="1">
      <c r="A208" s="13"/>
      <c r="B208" s="261"/>
      <c r="C208" s="262"/>
      <c r="D208" s="256" t="s">
        <v>174</v>
      </c>
      <c r="E208" s="263" t="s">
        <v>1</v>
      </c>
      <c r="F208" s="264" t="s">
        <v>293</v>
      </c>
      <c r="G208" s="262"/>
      <c r="H208" s="263" t="s">
        <v>1</v>
      </c>
      <c r="I208" s="265"/>
      <c r="J208" s="262"/>
      <c r="K208" s="262"/>
      <c r="L208" s="266"/>
      <c r="M208" s="267"/>
      <c r="N208" s="268"/>
      <c r="O208" s="268"/>
      <c r="P208" s="268"/>
      <c r="Q208" s="268"/>
      <c r="R208" s="268"/>
      <c r="S208" s="268"/>
      <c r="T208" s="269"/>
      <c r="U208" s="13"/>
      <c r="V208" s="13"/>
      <c r="W208" s="13"/>
      <c r="X208" s="13"/>
      <c r="Y208" s="13"/>
      <c r="Z208" s="13"/>
      <c r="AA208" s="13"/>
      <c r="AB208" s="13"/>
      <c r="AC208" s="13"/>
      <c r="AD208" s="13"/>
      <c r="AE208" s="13"/>
      <c r="AT208" s="270" t="s">
        <v>174</v>
      </c>
      <c r="AU208" s="270" t="s">
        <v>82</v>
      </c>
      <c r="AV208" s="13" t="s">
        <v>80</v>
      </c>
      <c r="AW208" s="13" t="s">
        <v>30</v>
      </c>
      <c r="AX208" s="13" t="s">
        <v>73</v>
      </c>
      <c r="AY208" s="270" t="s">
        <v>161</v>
      </c>
    </row>
    <row r="209" s="14" customFormat="1">
      <c r="A209" s="14"/>
      <c r="B209" s="271"/>
      <c r="C209" s="272"/>
      <c r="D209" s="256" t="s">
        <v>174</v>
      </c>
      <c r="E209" s="273" t="s">
        <v>1</v>
      </c>
      <c r="F209" s="274" t="s">
        <v>1224</v>
      </c>
      <c r="G209" s="272"/>
      <c r="H209" s="275">
        <v>69.75</v>
      </c>
      <c r="I209" s="276"/>
      <c r="J209" s="272"/>
      <c r="K209" s="272"/>
      <c r="L209" s="277"/>
      <c r="M209" s="278"/>
      <c r="N209" s="279"/>
      <c r="O209" s="279"/>
      <c r="P209" s="279"/>
      <c r="Q209" s="279"/>
      <c r="R209" s="279"/>
      <c r="S209" s="279"/>
      <c r="T209" s="280"/>
      <c r="U209" s="14"/>
      <c r="V209" s="14"/>
      <c r="W209" s="14"/>
      <c r="X209" s="14"/>
      <c r="Y209" s="14"/>
      <c r="Z209" s="14"/>
      <c r="AA209" s="14"/>
      <c r="AB209" s="14"/>
      <c r="AC209" s="14"/>
      <c r="AD209" s="14"/>
      <c r="AE209" s="14"/>
      <c r="AT209" s="281" t="s">
        <v>174</v>
      </c>
      <c r="AU209" s="281" t="s">
        <v>82</v>
      </c>
      <c r="AV209" s="14" t="s">
        <v>82</v>
      </c>
      <c r="AW209" s="14" t="s">
        <v>30</v>
      </c>
      <c r="AX209" s="14" t="s">
        <v>80</v>
      </c>
      <c r="AY209" s="281" t="s">
        <v>161</v>
      </c>
    </row>
    <row r="210" s="2" customFormat="1" ht="16.5" customHeight="1">
      <c r="A210" s="38"/>
      <c r="B210" s="39"/>
      <c r="C210" s="293" t="s">
        <v>8</v>
      </c>
      <c r="D210" s="293" t="s">
        <v>296</v>
      </c>
      <c r="E210" s="294" t="s">
        <v>297</v>
      </c>
      <c r="F210" s="295" t="s">
        <v>298</v>
      </c>
      <c r="G210" s="296" t="s">
        <v>282</v>
      </c>
      <c r="H210" s="297">
        <v>125.55</v>
      </c>
      <c r="I210" s="298"/>
      <c r="J210" s="299">
        <f>ROUND(I210*H210,2)</f>
        <v>0</v>
      </c>
      <c r="K210" s="295" t="s">
        <v>167</v>
      </c>
      <c r="L210" s="300"/>
      <c r="M210" s="301" t="s">
        <v>1</v>
      </c>
      <c r="N210" s="302" t="s">
        <v>38</v>
      </c>
      <c r="O210" s="91"/>
      <c r="P210" s="252">
        <f>O210*H210</f>
        <v>0</v>
      </c>
      <c r="Q210" s="252">
        <v>1</v>
      </c>
      <c r="R210" s="252">
        <f>Q210*H210</f>
        <v>125.55</v>
      </c>
      <c r="S210" s="252">
        <v>0</v>
      </c>
      <c r="T210" s="253">
        <f>S210*H210</f>
        <v>0</v>
      </c>
      <c r="U210" s="38"/>
      <c r="V210" s="38"/>
      <c r="W210" s="38"/>
      <c r="X210" s="38"/>
      <c r="Y210" s="38"/>
      <c r="Z210" s="38"/>
      <c r="AA210" s="38"/>
      <c r="AB210" s="38"/>
      <c r="AC210" s="38"/>
      <c r="AD210" s="38"/>
      <c r="AE210" s="38"/>
      <c r="AR210" s="254" t="s">
        <v>227</v>
      </c>
      <c r="AT210" s="254" t="s">
        <v>296</v>
      </c>
      <c r="AU210" s="254" t="s">
        <v>82</v>
      </c>
      <c r="AY210" s="17" t="s">
        <v>161</v>
      </c>
      <c r="BE210" s="255">
        <f>IF(N210="základní",J210,0)</f>
        <v>0</v>
      </c>
      <c r="BF210" s="255">
        <f>IF(N210="snížená",J210,0)</f>
        <v>0</v>
      </c>
      <c r="BG210" s="255">
        <f>IF(N210="zákl. přenesená",J210,0)</f>
        <v>0</v>
      </c>
      <c r="BH210" s="255">
        <f>IF(N210="sníž. přenesená",J210,0)</f>
        <v>0</v>
      </c>
      <c r="BI210" s="255">
        <f>IF(N210="nulová",J210,0)</f>
        <v>0</v>
      </c>
      <c r="BJ210" s="17" t="s">
        <v>80</v>
      </c>
      <c r="BK210" s="255">
        <f>ROUND(I210*H210,2)</f>
        <v>0</v>
      </c>
      <c r="BL210" s="17" t="s">
        <v>168</v>
      </c>
      <c r="BM210" s="254" t="s">
        <v>1246</v>
      </c>
    </row>
    <row r="211" s="2" customFormat="1">
      <c r="A211" s="38"/>
      <c r="B211" s="39"/>
      <c r="C211" s="40"/>
      <c r="D211" s="256" t="s">
        <v>170</v>
      </c>
      <c r="E211" s="40"/>
      <c r="F211" s="257" t="s">
        <v>298</v>
      </c>
      <c r="G211" s="40"/>
      <c r="H211" s="40"/>
      <c r="I211" s="154"/>
      <c r="J211" s="40"/>
      <c r="K211" s="40"/>
      <c r="L211" s="44"/>
      <c r="M211" s="258"/>
      <c r="N211" s="259"/>
      <c r="O211" s="91"/>
      <c r="P211" s="91"/>
      <c r="Q211" s="91"/>
      <c r="R211" s="91"/>
      <c r="S211" s="91"/>
      <c r="T211" s="92"/>
      <c r="U211" s="38"/>
      <c r="V211" s="38"/>
      <c r="W211" s="38"/>
      <c r="X211" s="38"/>
      <c r="Y211" s="38"/>
      <c r="Z211" s="38"/>
      <c r="AA211" s="38"/>
      <c r="AB211" s="38"/>
      <c r="AC211" s="38"/>
      <c r="AD211" s="38"/>
      <c r="AE211" s="38"/>
      <c r="AT211" s="17" t="s">
        <v>170</v>
      </c>
      <c r="AU211" s="17" t="s">
        <v>82</v>
      </c>
    </row>
    <row r="212" s="13" customFormat="1">
      <c r="A212" s="13"/>
      <c r="B212" s="261"/>
      <c r="C212" s="262"/>
      <c r="D212" s="256" t="s">
        <v>174</v>
      </c>
      <c r="E212" s="263" t="s">
        <v>1</v>
      </c>
      <c r="F212" s="264" t="s">
        <v>876</v>
      </c>
      <c r="G212" s="262"/>
      <c r="H212" s="263" t="s">
        <v>1</v>
      </c>
      <c r="I212" s="265"/>
      <c r="J212" s="262"/>
      <c r="K212" s="262"/>
      <c r="L212" s="266"/>
      <c r="M212" s="267"/>
      <c r="N212" s="268"/>
      <c r="O212" s="268"/>
      <c r="P212" s="268"/>
      <c r="Q212" s="268"/>
      <c r="R212" s="268"/>
      <c r="S212" s="268"/>
      <c r="T212" s="269"/>
      <c r="U212" s="13"/>
      <c r="V212" s="13"/>
      <c r="W212" s="13"/>
      <c r="X212" s="13"/>
      <c r="Y212" s="13"/>
      <c r="Z212" s="13"/>
      <c r="AA212" s="13"/>
      <c r="AB212" s="13"/>
      <c r="AC212" s="13"/>
      <c r="AD212" s="13"/>
      <c r="AE212" s="13"/>
      <c r="AT212" s="270" t="s">
        <v>174</v>
      </c>
      <c r="AU212" s="270" t="s">
        <v>82</v>
      </c>
      <c r="AV212" s="13" t="s">
        <v>80</v>
      </c>
      <c r="AW212" s="13" t="s">
        <v>30</v>
      </c>
      <c r="AX212" s="13" t="s">
        <v>73</v>
      </c>
      <c r="AY212" s="270" t="s">
        <v>161</v>
      </c>
    </row>
    <row r="213" s="14" customFormat="1">
      <c r="A213" s="14"/>
      <c r="B213" s="271"/>
      <c r="C213" s="272"/>
      <c r="D213" s="256" t="s">
        <v>174</v>
      </c>
      <c r="E213" s="273" t="s">
        <v>1</v>
      </c>
      <c r="F213" s="274" t="s">
        <v>1247</v>
      </c>
      <c r="G213" s="272"/>
      <c r="H213" s="275">
        <v>125.55</v>
      </c>
      <c r="I213" s="276"/>
      <c r="J213" s="272"/>
      <c r="K213" s="272"/>
      <c r="L213" s="277"/>
      <c r="M213" s="278"/>
      <c r="N213" s="279"/>
      <c r="O213" s="279"/>
      <c r="P213" s="279"/>
      <c r="Q213" s="279"/>
      <c r="R213" s="279"/>
      <c r="S213" s="279"/>
      <c r="T213" s="280"/>
      <c r="U213" s="14"/>
      <c r="V213" s="14"/>
      <c r="W213" s="14"/>
      <c r="X213" s="14"/>
      <c r="Y213" s="14"/>
      <c r="Z213" s="14"/>
      <c r="AA213" s="14"/>
      <c r="AB213" s="14"/>
      <c r="AC213" s="14"/>
      <c r="AD213" s="14"/>
      <c r="AE213" s="14"/>
      <c r="AT213" s="281" t="s">
        <v>174</v>
      </c>
      <c r="AU213" s="281" t="s">
        <v>82</v>
      </c>
      <c r="AV213" s="14" t="s">
        <v>82</v>
      </c>
      <c r="AW213" s="14" t="s">
        <v>30</v>
      </c>
      <c r="AX213" s="14" t="s">
        <v>80</v>
      </c>
      <c r="AY213" s="281" t="s">
        <v>161</v>
      </c>
    </row>
    <row r="214" s="2" customFormat="1" ht="16.5" customHeight="1">
      <c r="A214" s="38"/>
      <c r="B214" s="39"/>
      <c r="C214" s="243" t="s">
        <v>279</v>
      </c>
      <c r="D214" s="243" t="s">
        <v>163</v>
      </c>
      <c r="E214" s="244" t="s">
        <v>302</v>
      </c>
      <c r="F214" s="245" t="s">
        <v>303</v>
      </c>
      <c r="G214" s="246" t="s">
        <v>166</v>
      </c>
      <c r="H214" s="247">
        <v>31.824999999999999</v>
      </c>
      <c r="I214" s="248"/>
      <c r="J214" s="249">
        <f>ROUND(I214*H214,2)</f>
        <v>0</v>
      </c>
      <c r="K214" s="245" t="s">
        <v>167</v>
      </c>
      <c r="L214" s="44"/>
      <c r="M214" s="250" t="s">
        <v>1</v>
      </c>
      <c r="N214" s="251" t="s">
        <v>38</v>
      </c>
      <c r="O214" s="91"/>
      <c r="P214" s="252">
        <f>O214*H214</f>
        <v>0</v>
      </c>
      <c r="Q214" s="252">
        <v>0</v>
      </c>
      <c r="R214" s="252">
        <f>Q214*H214</f>
        <v>0</v>
      </c>
      <c r="S214" s="252">
        <v>0</v>
      </c>
      <c r="T214" s="253">
        <f>S214*H214</f>
        <v>0</v>
      </c>
      <c r="U214" s="38"/>
      <c r="V214" s="38"/>
      <c r="W214" s="38"/>
      <c r="X214" s="38"/>
      <c r="Y214" s="38"/>
      <c r="Z214" s="38"/>
      <c r="AA214" s="38"/>
      <c r="AB214" s="38"/>
      <c r="AC214" s="38"/>
      <c r="AD214" s="38"/>
      <c r="AE214" s="38"/>
      <c r="AR214" s="254" t="s">
        <v>168</v>
      </c>
      <c r="AT214" s="254" t="s">
        <v>163</v>
      </c>
      <c r="AU214" s="254" t="s">
        <v>82</v>
      </c>
      <c r="AY214" s="17" t="s">
        <v>161</v>
      </c>
      <c r="BE214" s="255">
        <f>IF(N214="základní",J214,0)</f>
        <v>0</v>
      </c>
      <c r="BF214" s="255">
        <f>IF(N214="snížená",J214,0)</f>
        <v>0</v>
      </c>
      <c r="BG214" s="255">
        <f>IF(N214="zákl. přenesená",J214,0)</f>
        <v>0</v>
      </c>
      <c r="BH214" s="255">
        <f>IF(N214="sníž. přenesená",J214,0)</f>
        <v>0</v>
      </c>
      <c r="BI214" s="255">
        <f>IF(N214="nulová",J214,0)</f>
        <v>0</v>
      </c>
      <c r="BJ214" s="17" t="s">
        <v>80</v>
      </c>
      <c r="BK214" s="255">
        <f>ROUND(I214*H214,2)</f>
        <v>0</v>
      </c>
      <c r="BL214" s="17" t="s">
        <v>168</v>
      </c>
      <c r="BM214" s="254" t="s">
        <v>1248</v>
      </c>
    </row>
    <row r="215" s="2" customFormat="1">
      <c r="A215" s="38"/>
      <c r="B215" s="39"/>
      <c r="C215" s="40"/>
      <c r="D215" s="256" t="s">
        <v>170</v>
      </c>
      <c r="E215" s="40"/>
      <c r="F215" s="257" t="s">
        <v>305</v>
      </c>
      <c r="G215" s="40"/>
      <c r="H215" s="40"/>
      <c r="I215" s="154"/>
      <c r="J215" s="40"/>
      <c r="K215" s="40"/>
      <c r="L215" s="44"/>
      <c r="M215" s="258"/>
      <c r="N215" s="259"/>
      <c r="O215" s="91"/>
      <c r="P215" s="91"/>
      <c r="Q215" s="91"/>
      <c r="R215" s="91"/>
      <c r="S215" s="91"/>
      <c r="T215" s="92"/>
      <c r="U215" s="38"/>
      <c r="V215" s="38"/>
      <c r="W215" s="38"/>
      <c r="X215" s="38"/>
      <c r="Y215" s="38"/>
      <c r="Z215" s="38"/>
      <c r="AA215" s="38"/>
      <c r="AB215" s="38"/>
      <c r="AC215" s="38"/>
      <c r="AD215" s="38"/>
      <c r="AE215" s="38"/>
      <c r="AT215" s="17" t="s">
        <v>170</v>
      </c>
      <c r="AU215" s="17" t="s">
        <v>82</v>
      </c>
    </row>
    <row r="216" s="2" customFormat="1">
      <c r="A216" s="38"/>
      <c r="B216" s="39"/>
      <c r="C216" s="40"/>
      <c r="D216" s="256" t="s">
        <v>172</v>
      </c>
      <c r="E216" s="40"/>
      <c r="F216" s="260" t="s">
        <v>306</v>
      </c>
      <c r="G216" s="40"/>
      <c r="H216" s="40"/>
      <c r="I216" s="154"/>
      <c r="J216" s="40"/>
      <c r="K216" s="40"/>
      <c r="L216" s="44"/>
      <c r="M216" s="258"/>
      <c r="N216" s="259"/>
      <c r="O216" s="91"/>
      <c r="P216" s="91"/>
      <c r="Q216" s="91"/>
      <c r="R216" s="91"/>
      <c r="S216" s="91"/>
      <c r="T216" s="92"/>
      <c r="U216" s="38"/>
      <c r="V216" s="38"/>
      <c r="W216" s="38"/>
      <c r="X216" s="38"/>
      <c r="Y216" s="38"/>
      <c r="Z216" s="38"/>
      <c r="AA216" s="38"/>
      <c r="AB216" s="38"/>
      <c r="AC216" s="38"/>
      <c r="AD216" s="38"/>
      <c r="AE216" s="38"/>
      <c r="AT216" s="17" t="s">
        <v>172</v>
      </c>
      <c r="AU216" s="17" t="s">
        <v>82</v>
      </c>
    </row>
    <row r="217" s="14" customFormat="1">
      <c r="A217" s="14"/>
      <c r="B217" s="271"/>
      <c r="C217" s="272"/>
      <c r="D217" s="256" t="s">
        <v>174</v>
      </c>
      <c r="E217" s="273" t="s">
        <v>1</v>
      </c>
      <c r="F217" s="274" t="s">
        <v>1249</v>
      </c>
      <c r="G217" s="272"/>
      <c r="H217" s="275">
        <v>31.824999999999999</v>
      </c>
      <c r="I217" s="276"/>
      <c r="J217" s="272"/>
      <c r="K217" s="272"/>
      <c r="L217" s="277"/>
      <c r="M217" s="278"/>
      <c r="N217" s="279"/>
      <c r="O217" s="279"/>
      <c r="P217" s="279"/>
      <c r="Q217" s="279"/>
      <c r="R217" s="279"/>
      <c r="S217" s="279"/>
      <c r="T217" s="280"/>
      <c r="U217" s="14"/>
      <c r="V217" s="14"/>
      <c r="W217" s="14"/>
      <c r="X217" s="14"/>
      <c r="Y217" s="14"/>
      <c r="Z217" s="14"/>
      <c r="AA217" s="14"/>
      <c r="AB217" s="14"/>
      <c r="AC217" s="14"/>
      <c r="AD217" s="14"/>
      <c r="AE217" s="14"/>
      <c r="AT217" s="281" t="s">
        <v>174</v>
      </c>
      <c r="AU217" s="281" t="s">
        <v>82</v>
      </c>
      <c r="AV217" s="14" t="s">
        <v>82</v>
      </c>
      <c r="AW217" s="14" t="s">
        <v>30</v>
      </c>
      <c r="AX217" s="14" t="s">
        <v>80</v>
      </c>
      <c r="AY217" s="281" t="s">
        <v>161</v>
      </c>
    </row>
    <row r="218" s="2" customFormat="1" ht="24" customHeight="1">
      <c r="A218" s="38"/>
      <c r="B218" s="39"/>
      <c r="C218" s="243" t="s">
        <v>287</v>
      </c>
      <c r="D218" s="243" t="s">
        <v>163</v>
      </c>
      <c r="E218" s="244" t="s">
        <v>309</v>
      </c>
      <c r="F218" s="245" t="s">
        <v>310</v>
      </c>
      <c r="G218" s="246" t="s">
        <v>166</v>
      </c>
      <c r="H218" s="247">
        <v>240</v>
      </c>
      <c r="I218" s="248"/>
      <c r="J218" s="249">
        <f>ROUND(I218*H218,2)</f>
        <v>0</v>
      </c>
      <c r="K218" s="245" t="s">
        <v>167</v>
      </c>
      <c r="L218" s="44"/>
      <c r="M218" s="250" t="s">
        <v>1</v>
      </c>
      <c r="N218" s="251" t="s">
        <v>38</v>
      </c>
      <c r="O218" s="91"/>
      <c r="P218" s="252">
        <f>O218*H218</f>
        <v>0</v>
      </c>
      <c r="Q218" s="252">
        <v>0</v>
      </c>
      <c r="R218" s="252">
        <f>Q218*H218</f>
        <v>0</v>
      </c>
      <c r="S218" s="252">
        <v>0</v>
      </c>
      <c r="T218" s="253">
        <f>S218*H218</f>
        <v>0</v>
      </c>
      <c r="U218" s="38"/>
      <c r="V218" s="38"/>
      <c r="W218" s="38"/>
      <c r="X218" s="38"/>
      <c r="Y218" s="38"/>
      <c r="Z218" s="38"/>
      <c r="AA218" s="38"/>
      <c r="AB218" s="38"/>
      <c r="AC218" s="38"/>
      <c r="AD218" s="38"/>
      <c r="AE218" s="38"/>
      <c r="AR218" s="254" t="s">
        <v>168</v>
      </c>
      <c r="AT218" s="254" t="s">
        <v>163</v>
      </c>
      <c r="AU218" s="254" t="s">
        <v>82</v>
      </c>
      <c r="AY218" s="17" t="s">
        <v>161</v>
      </c>
      <c r="BE218" s="255">
        <f>IF(N218="základní",J218,0)</f>
        <v>0</v>
      </c>
      <c r="BF218" s="255">
        <f>IF(N218="snížená",J218,0)</f>
        <v>0</v>
      </c>
      <c r="BG218" s="255">
        <f>IF(N218="zákl. přenesená",J218,0)</f>
        <v>0</v>
      </c>
      <c r="BH218" s="255">
        <f>IF(N218="sníž. přenesená",J218,0)</f>
        <v>0</v>
      </c>
      <c r="BI218" s="255">
        <f>IF(N218="nulová",J218,0)</f>
        <v>0</v>
      </c>
      <c r="BJ218" s="17" t="s">
        <v>80</v>
      </c>
      <c r="BK218" s="255">
        <f>ROUND(I218*H218,2)</f>
        <v>0</v>
      </c>
      <c r="BL218" s="17" t="s">
        <v>168</v>
      </c>
      <c r="BM218" s="254" t="s">
        <v>1250</v>
      </c>
    </row>
    <row r="219" s="2" customFormat="1">
      <c r="A219" s="38"/>
      <c r="B219" s="39"/>
      <c r="C219" s="40"/>
      <c r="D219" s="256" t="s">
        <v>170</v>
      </c>
      <c r="E219" s="40"/>
      <c r="F219" s="257" t="s">
        <v>312</v>
      </c>
      <c r="G219" s="40"/>
      <c r="H219" s="40"/>
      <c r="I219" s="154"/>
      <c r="J219" s="40"/>
      <c r="K219" s="40"/>
      <c r="L219" s="44"/>
      <c r="M219" s="258"/>
      <c r="N219" s="259"/>
      <c r="O219" s="91"/>
      <c r="P219" s="91"/>
      <c r="Q219" s="91"/>
      <c r="R219" s="91"/>
      <c r="S219" s="91"/>
      <c r="T219" s="92"/>
      <c r="U219" s="38"/>
      <c r="V219" s="38"/>
      <c r="W219" s="38"/>
      <c r="X219" s="38"/>
      <c r="Y219" s="38"/>
      <c r="Z219" s="38"/>
      <c r="AA219" s="38"/>
      <c r="AB219" s="38"/>
      <c r="AC219" s="38"/>
      <c r="AD219" s="38"/>
      <c r="AE219" s="38"/>
      <c r="AT219" s="17" t="s">
        <v>170</v>
      </c>
      <c r="AU219" s="17" t="s">
        <v>82</v>
      </c>
    </row>
    <row r="220" s="2" customFormat="1">
      <c r="A220" s="38"/>
      <c r="B220" s="39"/>
      <c r="C220" s="40"/>
      <c r="D220" s="256" t="s">
        <v>172</v>
      </c>
      <c r="E220" s="40"/>
      <c r="F220" s="260" t="s">
        <v>313</v>
      </c>
      <c r="G220" s="40"/>
      <c r="H220" s="40"/>
      <c r="I220" s="154"/>
      <c r="J220" s="40"/>
      <c r="K220" s="40"/>
      <c r="L220" s="44"/>
      <c r="M220" s="258"/>
      <c r="N220" s="259"/>
      <c r="O220" s="91"/>
      <c r="P220" s="91"/>
      <c r="Q220" s="91"/>
      <c r="R220" s="91"/>
      <c r="S220" s="91"/>
      <c r="T220" s="92"/>
      <c r="U220" s="38"/>
      <c r="V220" s="38"/>
      <c r="W220" s="38"/>
      <c r="X220" s="38"/>
      <c r="Y220" s="38"/>
      <c r="Z220" s="38"/>
      <c r="AA220" s="38"/>
      <c r="AB220" s="38"/>
      <c r="AC220" s="38"/>
      <c r="AD220" s="38"/>
      <c r="AE220" s="38"/>
      <c r="AT220" s="17" t="s">
        <v>172</v>
      </c>
      <c r="AU220" s="17" t="s">
        <v>82</v>
      </c>
    </row>
    <row r="221" s="14" customFormat="1">
      <c r="A221" s="14"/>
      <c r="B221" s="271"/>
      <c r="C221" s="272"/>
      <c r="D221" s="256" t="s">
        <v>174</v>
      </c>
      <c r="E221" s="273" t="s">
        <v>1</v>
      </c>
      <c r="F221" s="274" t="s">
        <v>1251</v>
      </c>
      <c r="G221" s="272"/>
      <c r="H221" s="275">
        <v>240</v>
      </c>
      <c r="I221" s="276"/>
      <c r="J221" s="272"/>
      <c r="K221" s="272"/>
      <c r="L221" s="277"/>
      <c r="M221" s="278"/>
      <c r="N221" s="279"/>
      <c r="O221" s="279"/>
      <c r="P221" s="279"/>
      <c r="Q221" s="279"/>
      <c r="R221" s="279"/>
      <c r="S221" s="279"/>
      <c r="T221" s="280"/>
      <c r="U221" s="14"/>
      <c r="V221" s="14"/>
      <c r="W221" s="14"/>
      <c r="X221" s="14"/>
      <c r="Y221" s="14"/>
      <c r="Z221" s="14"/>
      <c r="AA221" s="14"/>
      <c r="AB221" s="14"/>
      <c r="AC221" s="14"/>
      <c r="AD221" s="14"/>
      <c r="AE221" s="14"/>
      <c r="AT221" s="281" t="s">
        <v>174</v>
      </c>
      <c r="AU221" s="281" t="s">
        <v>82</v>
      </c>
      <c r="AV221" s="14" t="s">
        <v>82</v>
      </c>
      <c r="AW221" s="14" t="s">
        <v>30</v>
      </c>
      <c r="AX221" s="14" t="s">
        <v>73</v>
      </c>
      <c r="AY221" s="281" t="s">
        <v>161</v>
      </c>
    </row>
    <row r="222" s="15" customFormat="1">
      <c r="A222" s="15"/>
      <c r="B222" s="282"/>
      <c r="C222" s="283"/>
      <c r="D222" s="256" t="s">
        <v>174</v>
      </c>
      <c r="E222" s="284" t="s">
        <v>1</v>
      </c>
      <c r="F222" s="285" t="s">
        <v>180</v>
      </c>
      <c r="G222" s="283"/>
      <c r="H222" s="286">
        <v>240</v>
      </c>
      <c r="I222" s="287"/>
      <c r="J222" s="283"/>
      <c r="K222" s="283"/>
      <c r="L222" s="288"/>
      <c r="M222" s="289"/>
      <c r="N222" s="290"/>
      <c r="O222" s="290"/>
      <c r="P222" s="290"/>
      <c r="Q222" s="290"/>
      <c r="R222" s="290"/>
      <c r="S222" s="290"/>
      <c r="T222" s="291"/>
      <c r="U222" s="15"/>
      <c r="V222" s="15"/>
      <c r="W222" s="15"/>
      <c r="X222" s="15"/>
      <c r="Y222" s="15"/>
      <c r="Z222" s="15"/>
      <c r="AA222" s="15"/>
      <c r="AB222" s="15"/>
      <c r="AC222" s="15"/>
      <c r="AD222" s="15"/>
      <c r="AE222" s="15"/>
      <c r="AT222" s="292" t="s">
        <v>174</v>
      </c>
      <c r="AU222" s="292" t="s">
        <v>82</v>
      </c>
      <c r="AV222" s="15" t="s">
        <v>168</v>
      </c>
      <c r="AW222" s="15" t="s">
        <v>30</v>
      </c>
      <c r="AX222" s="15" t="s">
        <v>80</v>
      </c>
      <c r="AY222" s="292" t="s">
        <v>161</v>
      </c>
    </row>
    <row r="223" s="2" customFormat="1" ht="16.5" customHeight="1">
      <c r="A223" s="38"/>
      <c r="B223" s="39"/>
      <c r="C223" s="243" t="s">
        <v>295</v>
      </c>
      <c r="D223" s="243" t="s">
        <v>163</v>
      </c>
      <c r="E223" s="244" t="s">
        <v>321</v>
      </c>
      <c r="F223" s="245" t="s">
        <v>322</v>
      </c>
      <c r="G223" s="246" t="s">
        <v>166</v>
      </c>
      <c r="H223" s="247">
        <v>240</v>
      </c>
      <c r="I223" s="248"/>
      <c r="J223" s="249">
        <f>ROUND(I223*H223,2)</f>
        <v>0</v>
      </c>
      <c r="K223" s="245" t="s">
        <v>167</v>
      </c>
      <c r="L223" s="44"/>
      <c r="M223" s="250" t="s">
        <v>1</v>
      </c>
      <c r="N223" s="251" t="s">
        <v>38</v>
      </c>
      <c r="O223" s="91"/>
      <c r="P223" s="252">
        <f>O223*H223</f>
        <v>0</v>
      </c>
      <c r="Q223" s="252">
        <v>0</v>
      </c>
      <c r="R223" s="252">
        <f>Q223*H223</f>
        <v>0</v>
      </c>
      <c r="S223" s="252">
        <v>0</v>
      </c>
      <c r="T223" s="253">
        <f>S223*H223</f>
        <v>0</v>
      </c>
      <c r="U223" s="38"/>
      <c r="V223" s="38"/>
      <c r="W223" s="38"/>
      <c r="X223" s="38"/>
      <c r="Y223" s="38"/>
      <c r="Z223" s="38"/>
      <c r="AA223" s="38"/>
      <c r="AB223" s="38"/>
      <c r="AC223" s="38"/>
      <c r="AD223" s="38"/>
      <c r="AE223" s="38"/>
      <c r="AR223" s="254" t="s">
        <v>168</v>
      </c>
      <c r="AT223" s="254" t="s">
        <v>163</v>
      </c>
      <c r="AU223" s="254" t="s">
        <v>82</v>
      </c>
      <c r="AY223" s="17" t="s">
        <v>161</v>
      </c>
      <c r="BE223" s="255">
        <f>IF(N223="základní",J223,0)</f>
        <v>0</v>
      </c>
      <c r="BF223" s="255">
        <f>IF(N223="snížená",J223,0)</f>
        <v>0</v>
      </c>
      <c r="BG223" s="255">
        <f>IF(N223="zákl. přenesená",J223,0)</f>
        <v>0</v>
      </c>
      <c r="BH223" s="255">
        <f>IF(N223="sníž. přenesená",J223,0)</f>
        <v>0</v>
      </c>
      <c r="BI223" s="255">
        <f>IF(N223="nulová",J223,0)</f>
        <v>0</v>
      </c>
      <c r="BJ223" s="17" t="s">
        <v>80</v>
      </c>
      <c r="BK223" s="255">
        <f>ROUND(I223*H223,2)</f>
        <v>0</v>
      </c>
      <c r="BL223" s="17" t="s">
        <v>168</v>
      </c>
      <c r="BM223" s="254" t="s">
        <v>1252</v>
      </c>
    </row>
    <row r="224" s="2" customFormat="1">
      <c r="A224" s="38"/>
      <c r="B224" s="39"/>
      <c r="C224" s="40"/>
      <c r="D224" s="256" t="s">
        <v>170</v>
      </c>
      <c r="E224" s="40"/>
      <c r="F224" s="257" t="s">
        <v>324</v>
      </c>
      <c r="G224" s="40"/>
      <c r="H224" s="40"/>
      <c r="I224" s="154"/>
      <c r="J224" s="40"/>
      <c r="K224" s="40"/>
      <c r="L224" s="44"/>
      <c r="M224" s="258"/>
      <c r="N224" s="259"/>
      <c r="O224" s="91"/>
      <c r="P224" s="91"/>
      <c r="Q224" s="91"/>
      <c r="R224" s="91"/>
      <c r="S224" s="91"/>
      <c r="T224" s="92"/>
      <c r="U224" s="38"/>
      <c r="V224" s="38"/>
      <c r="W224" s="38"/>
      <c r="X224" s="38"/>
      <c r="Y224" s="38"/>
      <c r="Z224" s="38"/>
      <c r="AA224" s="38"/>
      <c r="AB224" s="38"/>
      <c r="AC224" s="38"/>
      <c r="AD224" s="38"/>
      <c r="AE224" s="38"/>
      <c r="AT224" s="17" t="s">
        <v>170</v>
      </c>
      <c r="AU224" s="17" t="s">
        <v>82</v>
      </c>
    </row>
    <row r="225" s="2" customFormat="1">
      <c r="A225" s="38"/>
      <c r="B225" s="39"/>
      <c r="C225" s="40"/>
      <c r="D225" s="256" t="s">
        <v>172</v>
      </c>
      <c r="E225" s="40"/>
      <c r="F225" s="260" t="s">
        <v>325</v>
      </c>
      <c r="G225" s="40"/>
      <c r="H225" s="40"/>
      <c r="I225" s="154"/>
      <c r="J225" s="40"/>
      <c r="K225" s="40"/>
      <c r="L225" s="44"/>
      <c r="M225" s="258"/>
      <c r="N225" s="259"/>
      <c r="O225" s="91"/>
      <c r="P225" s="91"/>
      <c r="Q225" s="91"/>
      <c r="R225" s="91"/>
      <c r="S225" s="91"/>
      <c r="T225" s="92"/>
      <c r="U225" s="38"/>
      <c r="V225" s="38"/>
      <c r="W225" s="38"/>
      <c r="X225" s="38"/>
      <c r="Y225" s="38"/>
      <c r="Z225" s="38"/>
      <c r="AA225" s="38"/>
      <c r="AB225" s="38"/>
      <c r="AC225" s="38"/>
      <c r="AD225" s="38"/>
      <c r="AE225" s="38"/>
      <c r="AT225" s="17" t="s">
        <v>172</v>
      </c>
      <c r="AU225" s="17" t="s">
        <v>82</v>
      </c>
    </row>
    <row r="226" s="14" customFormat="1">
      <c r="A226" s="14"/>
      <c r="B226" s="271"/>
      <c r="C226" s="272"/>
      <c r="D226" s="256" t="s">
        <v>174</v>
      </c>
      <c r="E226" s="273" t="s">
        <v>1</v>
      </c>
      <c r="F226" s="274" t="s">
        <v>1253</v>
      </c>
      <c r="G226" s="272"/>
      <c r="H226" s="275">
        <v>240</v>
      </c>
      <c r="I226" s="276"/>
      <c r="J226" s="272"/>
      <c r="K226" s="272"/>
      <c r="L226" s="277"/>
      <c r="M226" s="278"/>
      <c r="N226" s="279"/>
      <c r="O226" s="279"/>
      <c r="P226" s="279"/>
      <c r="Q226" s="279"/>
      <c r="R226" s="279"/>
      <c r="S226" s="279"/>
      <c r="T226" s="280"/>
      <c r="U226" s="14"/>
      <c r="V226" s="14"/>
      <c r="W226" s="14"/>
      <c r="X226" s="14"/>
      <c r="Y226" s="14"/>
      <c r="Z226" s="14"/>
      <c r="AA226" s="14"/>
      <c r="AB226" s="14"/>
      <c r="AC226" s="14"/>
      <c r="AD226" s="14"/>
      <c r="AE226" s="14"/>
      <c r="AT226" s="281" t="s">
        <v>174</v>
      </c>
      <c r="AU226" s="281" t="s">
        <v>82</v>
      </c>
      <c r="AV226" s="14" t="s">
        <v>82</v>
      </c>
      <c r="AW226" s="14" t="s">
        <v>30</v>
      </c>
      <c r="AX226" s="14" t="s">
        <v>80</v>
      </c>
      <c r="AY226" s="281" t="s">
        <v>161</v>
      </c>
    </row>
    <row r="227" s="13" customFormat="1">
      <c r="A227" s="13"/>
      <c r="B227" s="261"/>
      <c r="C227" s="262"/>
      <c r="D227" s="256" t="s">
        <v>174</v>
      </c>
      <c r="E227" s="263" t="s">
        <v>1</v>
      </c>
      <c r="F227" s="264" t="s">
        <v>327</v>
      </c>
      <c r="G227" s="262"/>
      <c r="H227" s="263" t="s">
        <v>1</v>
      </c>
      <c r="I227" s="265"/>
      <c r="J227" s="262"/>
      <c r="K227" s="262"/>
      <c r="L227" s="266"/>
      <c r="M227" s="267"/>
      <c r="N227" s="268"/>
      <c r="O227" s="268"/>
      <c r="P227" s="268"/>
      <c r="Q227" s="268"/>
      <c r="R227" s="268"/>
      <c r="S227" s="268"/>
      <c r="T227" s="269"/>
      <c r="U227" s="13"/>
      <c r="V227" s="13"/>
      <c r="W227" s="13"/>
      <c r="X227" s="13"/>
      <c r="Y227" s="13"/>
      <c r="Z227" s="13"/>
      <c r="AA227" s="13"/>
      <c r="AB227" s="13"/>
      <c r="AC227" s="13"/>
      <c r="AD227" s="13"/>
      <c r="AE227" s="13"/>
      <c r="AT227" s="270" t="s">
        <v>174</v>
      </c>
      <c r="AU227" s="270" t="s">
        <v>82</v>
      </c>
      <c r="AV227" s="13" t="s">
        <v>80</v>
      </c>
      <c r="AW227" s="13" t="s">
        <v>30</v>
      </c>
      <c r="AX227" s="13" t="s">
        <v>73</v>
      </c>
      <c r="AY227" s="270" t="s">
        <v>161</v>
      </c>
    </row>
    <row r="228" s="2" customFormat="1" ht="24" customHeight="1">
      <c r="A228" s="38"/>
      <c r="B228" s="39"/>
      <c r="C228" s="243" t="s">
        <v>301</v>
      </c>
      <c r="D228" s="243" t="s">
        <v>163</v>
      </c>
      <c r="E228" s="244" t="s">
        <v>1254</v>
      </c>
      <c r="F228" s="245" t="s">
        <v>1255</v>
      </c>
      <c r="G228" s="246" t="s">
        <v>166</v>
      </c>
      <c r="H228" s="247">
        <v>240</v>
      </c>
      <c r="I228" s="248"/>
      <c r="J228" s="249">
        <f>ROUND(I228*H228,2)</f>
        <v>0</v>
      </c>
      <c r="K228" s="245" t="s">
        <v>167</v>
      </c>
      <c r="L228" s="44"/>
      <c r="M228" s="250" t="s">
        <v>1</v>
      </c>
      <c r="N228" s="251" t="s">
        <v>38</v>
      </c>
      <c r="O228" s="91"/>
      <c r="P228" s="252">
        <f>O228*H228</f>
        <v>0</v>
      </c>
      <c r="Q228" s="252">
        <v>0</v>
      </c>
      <c r="R228" s="252">
        <f>Q228*H228</f>
        <v>0</v>
      </c>
      <c r="S228" s="252">
        <v>0</v>
      </c>
      <c r="T228" s="253">
        <f>S228*H228</f>
        <v>0</v>
      </c>
      <c r="U228" s="38"/>
      <c r="V228" s="38"/>
      <c r="W228" s="38"/>
      <c r="X228" s="38"/>
      <c r="Y228" s="38"/>
      <c r="Z228" s="38"/>
      <c r="AA228" s="38"/>
      <c r="AB228" s="38"/>
      <c r="AC228" s="38"/>
      <c r="AD228" s="38"/>
      <c r="AE228" s="38"/>
      <c r="AR228" s="254" t="s">
        <v>168</v>
      </c>
      <c r="AT228" s="254" t="s">
        <v>163</v>
      </c>
      <c r="AU228" s="254" t="s">
        <v>82</v>
      </c>
      <c r="AY228" s="17" t="s">
        <v>161</v>
      </c>
      <c r="BE228" s="255">
        <f>IF(N228="základní",J228,0)</f>
        <v>0</v>
      </c>
      <c r="BF228" s="255">
        <f>IF(N228="snížená",J228,0)</f>
        <v>0</v>
      </c>
      <c r="BG228" s="255">
        <f>IF(N228="zákl. přenesená",J228,0)</f>
        <v>0</v>
      </c>
      <c r="BH228" s="255">
        <f>IF(N228="sníž. přenesená",J228,0)</f>
        <v>0</v>
      </c>
      <c r="BI228" s="255">
        <f>IF(N228="nulová",J228,0)</f>
        <v>0</v>
      </c>
      <c r="BJ228" s="17" t="s">
        <v>80</v>
      </c>
      <c r="BK228" s="255">
        <f>ROUND(I228*H228,2)</f>
        <v>0</v>
      </c>
      <c r="BL228" s="17" t="s">
        <v>168</v>
      </c>
      <c r="BM228" s="254" t="s">
        <v>1256</v>
      </c>
    </row>
    <row r="229" s="2" customFormat="1">
      <c r="A229" s="38"/>
      <c r="B229" s="39"/>
      <c r="C229" s="40"/>
      <c r="D229" s="256" t="s">
        <v>170</v>
      </c>
      <c r="E229" s="40"/>
      <c r="F229" s="257" t="s">
        <v>1257</v>
      </c>
      <c r="G229" s="40"/>
      <c r="H229" s="40"/>
      <c r="I229" s="154"/>
      <c r="J229" s="40"/>
      <c r="K229" s="40"/>
      <c r="L229" s="44"/>
      <c r="M229" s="258"/>
      <c r="N229" s="259"/>
      <c r="O229" s="91"/>
      <c r="P229" s="91"/>
      <c r="Q229" s="91"/>
      <c r="R229" s="91"/>
      <c r="S229" s="91"/>
      <c r="T229" s="92"/>
      <c r="U229" s="38"/>
      <c r="V229" s="38"/>
      <c r="W229" s="38"/>
      <c r="X229" s="38"/>
      <c r="Y229" s="38"/>
      <c r="Z229" s="38"/>
      <c r="AA229" s="38"/>
      <c r="AB229" s="38"/>
      <c r="AC229" s="38"/>
      <c r="AD229" s="38"/>
      <c r="AE229" s="38"/>
      <c r="AT229" s="17" t="s">
        <v>170</v>
      </c>
      <c r="AU229" s="17" t="s">
        <v>82</v>
      </c>
    </row>
    <row r="230" s="2" customFormat="1">
      <c r="A230" s="38"/>
      <c r="B230" s="39"/>
      <c r="C230" s="40"/>
      <c r="D230" s="256" t="s">
        <v>172</v>
      </c>
      <c r="E230" s="40"/>
      <c r="F230" s="260" t="s">
        <v>333</v>
      </c>
      <c r="G230" s="40"/>
      <c r="H230" s="40"/>
      <c r="I230" s="154"/>
      <c r="J230" s="40"/>
      <c r="K230" s="40"/>
      <c r="L230" s="44"/>
      <c r="M230" s="258"/>
      <c r="N230" s="259"/>
      <c r="O230" s="91"/>
      <c r="P230" s="91"/>
      <c r="Q230" s="91"/>
      <c r="R230" s="91"/>
      <c r="S230" s="91"/>
      <c r="T230" s="92"/>
      <c r="U230" s="38"/>
      <c r="V230" s="38"/>
      <c r="W230" s="38"/>
      <c r="X230" s="38"/>
      <c r="Y230" s="38"/>
      <c r="Z230" s="38"/>
      <c r="AA230" s="38"/>
      <c r="AB230" s="38"/>
      <c r="AC230" s="38"/>
      <c r="AD230" s="38"/>
      <c r="AE230" s="38"/>
      <c r="AT230" s="17" t="s">
        <v>172</v>
      </c>
      <c r="AU230" s="17" t="s">
        <v>82</v>
      </c>
    </row>
    <row r="231" s="2" customFormat="1" ht="16.5" customHeight="1">
      <c r="A231" s="38"/>
      <c r="B231" s="39"/>
      <c r="C231" s="293" t="s">
        <v>308</v>
      </c>
      <c r="D231" s="293" t="s">
        <v>296</v>
      </c>
      <c r="E231" s="294" t="s">
        <v>315</v>
      </c>
      <c r="F231" s="295" t="s">
        <v>316</v>
      </c>
      <c r="G231" s="296" t="s">
        <v>317</v>
      </c>
      <c r="H231" s="297">
        <v>7.2000000000000002</v>
      </c>
      <c r="I231" s="298"/>
      <c r="J231" s="299">
        <f>ROUND(I231*H231,2)</f>
        <v>0</v>
      </c>
      <c r="K231" s="295" t="s">
        <v>167</v>
      </c>
      <c r="L231" s="300"/>
      <c r="M231" s="301" t="s">
        <v>1</v>
      </c>
      <c r="N231" s="302" t="s">
        <v>38</v>
      </c>
      <c r="O231" s="91"/>
      <c r="P231" s="252">
        <f>O231*H231</f>
        <v>0</v>
      </c>
      <c r="Q231" s="252">
        <v>0.001</v>
      </c>
      <c r="R231" s="252">
        <f>Q231*H231</f>
        <v>0.0072000000000000007</v>
      </c>
      <c r="S231" s="252">
        <v>0</v>
      </c>
      <c r="T231" s="253">
        <f>S231*H231</f>
        <v>0</v>
      </c>
      <c r="U231" s="38"/>
      <c r="V231" s="38"/>
      <c r="W231" s="38"/>
      <c r="X231" s="38"/>
      <c r="Y231" s="38"/>
      <c r="Z231" s="38"/>
      <c r="AA231" s="38"/>
      <c r="AB231" s="38"/>
      <c r="AC231" s="38"/>
      <c r="AD231" s="38"/>
      <c r="AE231" s="38"/>
      <c r="AR231" s="254" t="s">
        <v>227</v>
      </c>
      <c r="AT231" s="254" t="s">
        <v>296</v>
      </c>
      <c r="AU231" s="254" t="s">
        <v>82</v>
      </c>
      <c r="AY231" s="17" t="s">
        <v>161</v>
      </c>
      <c r="BE231" s="255">
        <f>IF(N231="základní",J231,0)</f>
        <v>0</v>
      </c>
      <c r="BF231" s="255">
        <f>IF(N231="snížená",J231,0)</f>
        <v>0</v>
      </c>
      <c r="BG231" s="255">
        <f>IF(N231="zákl. přenesená",J231,0)</f>
        <v>0</v>
      </c>
      <c r="BH231" s="255">
        <f>IF(N231="sníž. přenesená",J231,0)</f>
        <v>0</v>
      </c>
      <c r="BI231" s="255">
        <f>IF(N231="nulová",J231,0)</f>
        <v>0</v>
      </c>
      <c r="BJ231" s="17" t="s">
        <v>80</v>
      </c>
      <c r="BK231" s="255">
        <f>ROUND(I231*H231,2)</f>
        <v>0</v>
      </c>
      <c r="BL231" s="17" t="s">
        <v>168</v>
      </c>
      <c r="BM231" s="254" t="s">
        <v>1258</v>
      </c>
    </row>
    <row r="232" s="2" customFormat="1">
      <c r="A232" s="38"/>
      <c r="B232" s="39"/>
      <c r="C232" s="40"/>
      <c r="D232" s="256" t="s">
        <v>170</v>
      </c>
      <c r="E232" s="40"/>
      <c r="F232" s="257" t="s">
        <v>316</v>
      </c>
      <c r="G232" s="40"/>
      <c r="H232" s="40"/>
      <c r="I232" s="154"/>
      <c r="J232" s="40"/>
      <c r="K232" s="40"/>
      <c r="L232" s="44"/>
      <c r="M232" s="258"/>
      <c r="N232" s="259"/>
      <c r="O232" s="91"/>
      <c r="P232" s="91"/>
      <c r="Q232" s="91"/>
      <c r="R232" s="91"/>
      <c r="S232" s="91"/>
      <c r="T232" s="92"/>
      <c r="U232" s="38"/>
      <c r="V232" s="38"/>
      <c r="W232" s="38"/>
      <c r="X232" s="38"/>
      <c r="Y232" s="38"/>
      <c r="Z232" s="38"/>
      <c r="AA232" s="38"/>
      <c r="AB232" s="38"/>
      <c r="AC232" s="38"/>
      <c r="AD232" s="38"/>
      <c r="AE232" s="38"/>
      <c r="AT232" s="17" t="s">
        <v>170</v>
      </c>
      <c r="AU232" s="17" t="s">
        <v>82</v>
      </c>
    </row>
    <row r="233" s="14" customFormat="1">
      <c r="A233" s="14"/>
      <c r="B233" s="271"/>
      <c r="C233" s="272"/>
      <c r="D233" s="256" t="s">
        <v>174</v>
      </c>
      <c r="E233" s="273" t="s">
        <v>1</v>
      </c>
      <c r="F233" s="274" t="s">
        <v>1259</v>
      </c>
      <c r="G233" s="272"/>
      <c r="H233" s="275">
        <v>7.2000000000000002</v>
      </c>
      <c r="I233" s="276"/>
      <c r="J233" s="272"/>
      <c r="K233" s="272"/>
      <c r="L233" s="277"/>
      <c r="M233" s="278"/>
      <c r="N233" s="279"/>
      <c r="O233" s="279"/>
      <c r="P233" s="279"/>
      <c r="Q233" s="279"/>
      <c r="R233" s="279"/>
      <c r="S233" s="279"/>
      <c r="T233" s="280"/>
      <c r="U233" s="14"/>
      <c r="V233" s="14"/>
      <c r="W233" s="14"/>
      <c r="X233" s="14"/>
      <c r="Y233" s="14"/>
      <c r="Z233" s="14"/>
      <c r="AA233" s="14"/>
      <c r="AB233" s="14"/>
      <c r="AC233" s="14"/>
      <c r="AD233" s="14"/>
      <c r="AE233" s="14"/>
      <c r="AT233" s="281" t="s">
        <v>174</v>
      </c>
      <c r="AU233" s="281" t="s">
        <v>82</v>
      </c>
      <c r="AV233" s="14" t="s">
        <v>82</v>
      </c>
      <c r="AW233" s="14" t="s">
        <v>30</v>
      </c>
      <c r="AX233" s="14" t="s">
        <v>80</v>
      </c>
      <c r="AY233" s="281" t="s">
        <v>161</v>
      </c>
    </row>
    <row r="234" s="12" customFormat="1" ht="22.8" customHeight="1">
      <c r="A234" s="12"/>
      <c r="B234" s="227"/>
      <c r="C234" s="228"/>
      <c r="D234" s="229" t="s">
        <v>72</v>
      </c>
      <c r="E234" s="241" t="s">
        <v>82</v>
      </c>
      <c r="F234" s="241" t="s">
        <v>334</v>
      </c>
      <c r="G234" s="228"/>
      <c r="H234" s="228"/>
      <c r="I234" s="231"/>
      <c r="J234" s="242">
        <f>BK234</f>
        <v>0</v>
      </c>
      <c r="K234" s="228"/>
      <c r="L234" s="233"/>
      <c r="M234" s="234"/>
      <c r="N234" s="235"/>
      <c r="O234" s="235"/>
      <c r="P234" s="236">
        <f>SUM(P235:P266)</f>
        <v>0</v>
      </c>
      <c r="Q234" s="235"/>
      <c r="R234" s="236">
        <f>SUM(R235:R266)</f>
        <v>112.6285358130645</v>
      </c>
      <c r="S234" s="235"/>
      <c r="T234" s="237">
        <f>SUM(T235:T266)</f>
        <v>0</v>
      </c>
      <c r="U234" s="12"/>
      <c r="V234" s="12"/>
      <c r="W234" s="12"/>
      <c r="X234" s="12"/>
      <c r="Y234" s="12"/>
      <c r="Z234" s="12"/>
      <c r="AA234" s="12"/>
      <c r="AB234" s="12"/>
      <c r="AC234" s="12"/>
      <c r="AD234" s="12"/>
      <c r="AE234" s="12"/>
      <c r="AR234" s="238" t="s">
        <v>80</v>
      </c>
      <c r="AT234" s="239" t="s">
        <v>72</v>
      </c>
      <c r="AU234" s="239" t="s">
        <v>80</v>
      </c>
      <c r="AY234" s="238" t="s">
        <v>161</v>
      </c>
      <c r="BK234" s="240">
        <f>SUM(BK235:BK266)</f>
        <v>0</v>
      </c>
    </row>
    <row r="235" s="2" customFormat="1" ht="24" customHeight="1">
      <c r="A235" s="38"/>
      <c r="B235" s="39"/>
      <c r="C235" s="243" t="s">
        <v>7</v>
      </c>
      <c r="D235" s="243" t="s">
        <v>163</v>
      </c>
      <c r="E235" s="244" t="s">
        <v>336</v>
      </c>
      <c r="F235" s="245" t="s">
        <v>337</v>
      </c>
      <c r="G235" s="246" t="s">
        <v>191</v>
      </c>
      <c r="H235" s="247">
        <v>240.90000000000001</v>
      </c>
      <c r="I235" s="248"/>
      <c r="J235" s="249">
        <f>ROUND(I235*H235,2)</f>
        <v>0</v>
      </c>
      <c r="K235" s="245" t="s">
        <v>167</v>
      </c>
      <c r="L235" s="44"/>
      <c r="M235" s="250" t="s">
        <v>1</v>
      </c>
      <c r="N235" s="251" t="s">
        <v>38</v>
      </c>
      <c r="O235" s="91"/>
      <c r="P235" s="252">
        <f>O235*H235</f>
        <v>0</v>
      </c>
      <c r="Q235" s="252">
        <v>0.00021657999999999999</v>
      </c>
      <c r="R235" s="252">
        <f>Q235*H235</f>
        <v>0.052174121999999996</v>
      </c>
      <c r="S235" s="252">
        <v>0</v>
      </c>
      <c r="T235" s="253">
        <f>S235*H235</f>
        <v>0</v>
      </c>
      <c r="U235" s="38"/>
      <c r="V235" s="38"/>
      <c r="W235" s="38"/>
      <c r="X235" s="38"/>
      <c r="Y235" s="38"/>
      <c r="Z235" s="38"/>
      <c r="AA235" s="38"/>
      <c r="AB235" s="38"/>
      <c r="AC235" s="38"/>
      <c r="AD235" s="38"/>
      <c r="AE235" s="38"/>
      <c r="AR235" s="254" t="s">
        <v>168</v>
      </c>
      <c r="AT235" s="254" t="s">
        <v>163</v>
      </c>
      <c r="AU235" s="254" t="s">
        <v>82</v>
      </c>
      <c r="AY235" s="17" t="s">
        <v>161</v>
      </c>
      <c r="BE235" s="255">
        <f>IF(N235="základní",J235,0)</f>
        <v>0</v>
      </c>
      <c r="BF235" s="255">
        <f>IF(N235="snížená",J235,0)</f>
        <v>0</v>
      </c>
      <c r="BG235" s="255">
        <f>IF(N235="zákl. přenesená",J235,0)</f>
        <v>0</v>
      </c>
      <c r="BH235" s="255">
        <f>IF(N235="sníž. přenesená",J235,0)</f>
        <v>0</v>
      </c>
      <c r="BI235" s="255">
        <f>IF(N235="nulová",J235,0)</f>
        <v>0</v>
      </c>
      <c r="BJ235" s="17" t="s">
        <v>80</v>
      </c>
      <c r="BK235" s="255">
        <f>ROUND(I235*H235,2)</f>
        <v>0</v>
      </c>
      <c r="BL235" s="17" t="s">
        <v>168</v>
      </c>
      <c r="BM235" s="254" t="s">
        <v>1260</v>
      </c>
    </row>
    <row r="236" s="2" customFormat="1">
      <c r="A236" s="38"/>
      <c r="B236" s="39"/>
      <c r="C236" s="40"/>
      <c r="D236" s="256" t="s">
        <v>170</v>
      </c>
      <c r="E236" s="40"/>
      <c r="F236" s="257" t="s">
        <v>339</v>
      </c>
      <c r="G236" s="40"/>
      <c r="H236" s="40"/>
      <c r="I236" s="154"/>
      <c r="J236" s="40"/>
      <c r="K236" s="40"/>
      <c r="L236" s="44"/>
      <c r="M236" s="258"/>
      <c r="N236" s="259"/>
      <c r="O236" s="91"/>
      <c r="P236" s="91"/>
      <c r="Q236" s="91"/>
      <c r="R236" s="91"/>
      <c r="S236" s="91"/>
      <c r="T236" s="92"/>
      <c r="U236" s="38"/>
      <c r="V236" s="38"/>
      <c r="W236" s="38"/>
      <c r="X236" s="38"/>
      <c r="Y236" s="38"/>
      <c r="Z236" s="38"/>
      <c r="AA236" s="38"/>
      <c r="AB236" s="38"/>
      <c r="AC236" s="38"/>
      <c r="AD236" s="38"/>
      <c r="AE236" s="38"/>
      <c r="AT236" s="17" t="s">
        <v>170</v>
      </c>
      <c r="AU236" s="17" t="s">
        <v>82</v>
      </c>
    </row>
    <row r="237" s="14" customFormat="1">
      <c r="A237" s="14"/>
      <c r="B237" s="271"/>
      <c r="C237" s="272"/>
      <c r="D237" s="256" t="s">
        <v>174</v>
      </c>
      <c r="E237" s="273" t="s">
        <v>1</v>
      </c>
      <c r="F237" s="274" t="s">
        <v>1261</v>
      </c>
      <c r="G237" s="272"/>
      <c r="H237" s="275">
        <v>88.900000000000006</v>
      </c>
      <c r="I237" s="276"/>
      <c r="J237" s="272"/>
      <c r="K237" s="272"/>
      <c r="L237" s="277"/>
      <c r="M237" s="278"/>
      <c r="N237" s="279"/>
      <c r="O237" s="279"/>
      <c r="P237" s="279"/>
      <c r="Q237" s="279"/>
      <c r="R237" s="279"/>
      <c r="S237" s="279"/>
      <c r="T237" s="280"/>
      <c r="U237" s="14"/>
      <c r="V237" s="14"/>
      <c r="W237" s="14"/>
      <c r="X237" s="14"/>
      <c r="Y237" s="14"/>
      <c r="Z237" s="14"/>
      <c r="AA237" s="14"/>
      <c r="AB237" s="14"/>
      <c r="AC237" s="14"/>
      <c r="AD237" s="14"/>
      <c r="AE237" s="14"/>
      <c r="AT237" s="281" t="s">
        <v>174</v>
      </c>
      <c r="AU237" s="281" t="s">
        <v>82</v>
      </c>
      <c r="AV237" s="14" t="s">
        <v>82</v>
      </c>
      <c r="AW237" s="14" t="s">
        <v>30</v>
      </c>
      <c r="AX237" s="14" t="s">
        <v>73</v>
      </c>
      <c r="AY237" s="281" t="s">
        <v>161</v>
      </c>
    </row>
    <row r="238" s="14" customFormat="1">
      <c r="A238" s="14"/>
      <c r="B238" s="271"/>
      <c r="C238" s="272"/>
      <c r="D238" s="256" t="s">
        <v>174</v>
      </c>
      <c r="E238" s="273" t="s">
        <v>1</v>
      </c>
      <c r="F238" s="274" t="s">
        <v>1262</v>
      </c>
      <c r="G238" s="272"/>
      <c r="H238" s="275">
        <v>152</v>
      </c>
      <c r="I238" s="276"/>
      <c r="J238" s="272"/>
      <c r="K238" s="272"/>
      <c r="L238" s="277"/>
      <c r="M238" s="278"/>
      <c r="N238" s="279"/>
      <c r="O238" s="279"/>
      <c r="P238" s="279"/>
      <c r="Q238" s="279"/>
      <c r="R238" s="279"/>
      <c r="S238" s="279"/>
      <c r="T238" s="280"/>
      <c r="U238" s="14"/>
      <c r="V238" s="14"/>
      <c r="W238" s="14"/>
      <c r="X238" s="14"/>
      <c r="Y238" s="14"/>
      <c r="Z238" s="14"/>
      <c r="AA238" s="14"/>
      <c r="AB238" s="14"/>
      <c r="AC238" s="14"/>
      <c r="AD238" s="14"/>
      <c r="AE238" s="14"/>
      <c r="AT238" s="281" t="s">
        <v>174</v>
      </c>
      <c r="AU238" s="281" t="s">
        <v>82</v>
      </c>
      <c r="AV238" s="14" t="s">
        <v>82</v>
      </c>
      <c r="AW238" s="14" t="s">
        <v>30</v>
      </c>
      <c r="AX238" s="14" t="s">
        <v>73</v>
      </c>
      <c r="AY238" s="281" t="s">
        <v>161</v>
      </c>
    </row>
    <row r="239" s="15" customFormat="1">
      <c r="A239" s="15"/>
      <c r="B239" s="282"/>
      <c r="C239" s="283"/>
      <c r="D239" s="256" t="s">
        <v>174</v>
      </c>
      <c r="E239" s="284" t="s">
        <v>1</v>
      </c>
      <c r="F239" s="285" t="s">
        <v>180</v>
      </c>
      <c r="G239" s="283"/>
      <c r="H239" s="286">
        <v>240.90000000000001</v>
      </c>
      <c r="I239" s="287"/>
      <c r="J239" s="283"/>
      <c r="K239" s="283"/>
      <c r="L239" s="288"/>
      <c r="M239" s="289"/>
      <c r="N239" s="290"/>
      <c r="O239" s="290"/>
      <c r="P239" s="290"/>
      <c r="Q239" s="290"/>
      <c r="R239" s="290"/>
      <c r="S239" s="290"/>
      <c r="T239" s="291"/>
      <c r="U239" s="15"/>
      <c r="V239" s="15"/>
      <c r="W239" s="15"/>
      <c r="X239" s="15"/>
      <c r="Y239" s="15"/>
      <c r="Z239" s="15"/>
      <c r="AA239" s="15"/>
      <c r="AB239" s="15"/>
      <c r="AC239" s="15"/>
      <c r="AD239" s="15"/>
      <c r="AE239" s="15"/>
      <c r="AT239" s="292" t="s">
        <v>174</v>
      </c>
      <c r="AU239" s="292" t="s">
        <v>82</v>
      </c>
      <c r="AV239" s="15" t="s">
        <v>168</v>
      </c>
      <c r="AW239" s="15" t="s">
        <v>4</v>
      </c>
      <c r="AX239" s="15" t="s">
        <v>80</v>
      </c>
      <c r="AY239" s="292" t="s">
        <v>161</v>
      </c>
    </row>
    <row r="240" s="2" customFormat="1" ht="24" customHeight="1">
      <c r="A240" s="38"/>
      <c r="B240" s="39"/>
      <c r="C240" s="243" t="s">
        <v>320</v>
      </c>
      <c r="D240" s="243" t="s">
        <v>163</v>
      </c>
      <c r="E240" s="244" t="s">
        <v>350</v>
      </c>
      <c r="F240" s="245" t="s">
        <v>351</v>
      </c>
      <c r="G240" s="246" t="s">
        <v>183</v>
      </c>
      <c r="H240" s="247">
        <v>0.82599999999999996</v>
      </c>
      <c r="I240" s="248"/>
      <c r="J240" s="249">
        <f>ROUND(I240*H240,2)</f>
        <v>0</v>
      </c>
      <c r="K240" s="245" t="s">
        <v>167</v>
      </c>
      <c r="L240" s="44"/>
      <c r="M240" s="250" t="s">
        <v>1</v>
      </c>
      <c r="N240" s="251" t="s">
        <v>38</v>
      </c>
      <c r="O240" s="91"/>
      <c r="P240" s="252">
        <f>O240*H240</f>
        <v>0</v>
      </c>
      <c r="Q240" s="252">
        <v>2.4532922039999998</v>
      </c>
      <c r="R240" s="252">
        <f>Q240*H240</f>
        <v>2.0264193605039997</v>
      </c>
      <c r="S240" s="252">
        <v>0</v>
      </c>
      <c r="T240" s="253">
        <f>S240*H240</f>
        <v>0</v>
      </c>
      <c r="U240" s="38"/>
      <c r="V240" s="38"/>
      <c r="W240" s="38"/>
      <c r="X240" s="38"/>
      <c r="Y240" s="38"/>
      <c r="Z240" s="38"/>
      <c r="AA240" s="38"/>
      <c r="AB240" s="38"/>
      <c r="AC240" s="38"/>
      <c r="AD240" s="38"/>
      <c r="AE240" s="38"/>
      <c r="AR240" s="254" t="s">
        <v>168</v>
      </c>
      <c r="AT240" s="254" t="s">
        <v>163</v>
      </c>
      <c r="AU240" s="254" t="s">
        <v>82</v>
      </c>
      <c r="AY240" s="17" t="s">
        <v>161</v>
      </c>
      <c r="BE240" s="255">
        <f>IF(N240="základní",J240,0)</f>
        <v>0</v>
      </c>
      <c r="BF240" s="255">
        <f>IF(N240="snížená",J240,0)</f>
        <v>0</v>
      </c>
      <c r="BG240" s="255">
        <f>IF(N240="zákl. přenesená",J240,0)</f>
        <v>0</v>
      </c>
      <c r="BH240" s="255">
        <f>IF(N240="sníž. přenesená",J240,0)</f>
        <v>0</v>
      </c>
      <c r="BI240" s="255">
        <f>IF(N240="nulová",J240,0)</f>
        <v>0</v>
      </c>
      <c r="BJ240" s="17" t="s">
        <v>80</v>
      </c>
      <c r="BK240" s="255">
        <f>ROUND(I240*H240,2)</f>
        <v>0</v>
      </c>
      <c r="BL240" s="17" t="s">
        <v>168</v>
      </c>
      <c r="BM240" s="254" t="s">
        <v>1263</v>
      </c>
    </row>
    <row r="241" s="2" customFormat="1">
      <c r="A241" s="38"/>
      <c r="B241" s="39"/>
      <c r="C241" s="40"/>
      <c r="D241" s="256" t="s">
        <v>170</v>
      </c>
      <c r="E241" s="40"/>
      <c r="F241" s="257" t="s">
        <v>353</v>
      </c>
      <c r="G241" s="40"/>
      <c r="H241" s="40"/>
      <c r="I241" s="154"/>
      <c r="J241" s="40"/>
      <c r="K241" s="40"/>
      <c r="L241" s="44"/>
      <c r="M241" s="258"/>
      <c r="N241" s="259"/>
      <c r="O241" s="91"/>
      <c r="P241" s="91"/>
      <c r="Q241" s="91"/>
      <c r="R241" s="91"/>
      <c r="S241" s="91"/>
      <c r="T241" s="92"/>
      <c r="U241" s="38"/>
      <c r="V241" s="38"/>
      <c r="W241" s="38"/>
      <c r="X241" s="38"/>
      <c r="Y241" s="38"/>
      <c r="Z241" s="38"/>
      <c r="AA241" s="38"/>
      <c r="AB241" s="38"/>
      <c r="AC241" s="38"/>
      <c r="AD241" s="38"/>
      <c r="AE241" s="38"/>
      <c r="AT241" s="17" t="s">
        <v>170</v>
      </c>
      <c r="AU241" s="17" t="s">
        <v>82</v>
      </c>
    </row>
    <row r="242" s="2" customFormat="1">
      <c r="A242" s="38"/>
      <c r="B242" s="39"/>
      <c r="C242" s="40"/>
      <c r="D242" s="256" t="s">
        <v>172</v>
      </c>
      <c r="E242" s="40"/>
      <c r="F242" s="260" t="s">
        <v>354</v>
      </c>
      <c r="G242" s="40"/>
      <c r="H242" s="40"/>
      <c r="I242" s="154"/>
      <c r="J242" s="40"/>
      <c r="K242" s="40"/>
      <c r="L242" s="44"/>
      <c r="M242" s="258"/>
      <c r="N242" s="259"/>
      <c r="O242" s="91"/>
      <c r="P242" s="91"/>
      <c r="Q242" s="91"/>
      <c r="R242" s="91"/>
      <c r="S242" s="91"/>
      <c r="T242" s="92"/>
      <c r="U242" s="38"/>
      <c r="V242" s="38"/>
      <c r="W242" s="38"/>
      <c r="X242" s="38"/>
      <c r="Y242" s="38"/>
      <c r="Z242" s="38"/>
      <c r="AA242" s="38"/>
      <c r="AB242" s="38"/>
      <c r="AC242" s="38"/>
      <c r="AD242" s="38"/>
      <c r="AE242" s="38"/>
      <c r="AT242" s="17" t="s">
        <v>172</v>
      </c>
      <c r="AU242" s="17" t="s">
        <v>82</v>
      </c>
    </row>
    <row r="243" s="13" customFormat="1">
      <c r="A243" s="13"/>
      <c r="B243" s="261"/>
      <c r="C243" s="262"/>
      <c r="D243" s="256" t="s">
        <v>174</v>
      </c>
      <c r="E243" s="263" t="s">
        <v>1</v>
      </c>
      <c r="F243" s="264" t="s">
        <v>1264</v>
      </c>
      <c r="G243" s="262"/>
      <c r="H243" s="263" t="s">
        <v>1</v>
      </c>
      <c r="I243" s="265"/>
      <c r="J243" s="262"/>
      <c r="K243" s="262"/>
      <c r="L243" s="266"/>
      <c r="M243" s="267"/>
      <c r="N243" s="268"/>
      <c r="O243" s="268"/>
      <c r="P243" s="268"/>
      <c r="Q243" s="268"/>
      <c r="R243" s="268"/>
      <c r="S243" s="268"/>
      <c r="T243" s="269"/>
      <c r="U243" s="13"/>
      <c r="V243" s="13"/>
      <c r="W243" s="13"/>
      <c r="X243" s="13"/>
      <c r="Y243" s="13"/>
      <c r="Z243" s="13"/>
      <c r="AA243" s="13"/>
      <c r="AB243" s="13"/>
      <c r="AC243" s="13"/>
      <c r="AD243" s="13"/>
      <c r="AE243" s="13"/>
      <c r="AT243" s="270" t="s">
        <v>174</v>
      </c>
      <c r="AU243" s="270" t="s">
        <v>82</v>
      </c>
      <c r="AV243" s="13" t="s">
        <v>80</v>
      </c>
      <c r="AW243" s="13" t="s">
        <v>30</v>
      </c>
      <c r="AX243" s="13" t="s">
        <v>73</v>
      </c>
      <c r="AY243" s="270" t="s">
        <v>161</v>
      </c>
    </row>
    <row r="244" s="14" customFormat="1">
      <c r="A244" s="14"/>
      <c r="B244" s="271"/>
      <c r="C244" s="272"/>
      <c r="D244" s="256" t="s">
        <v>174</v>
      </c>
      <c r="E244" s="273" t="s">
        <v>1</v>
      </c>
      <c r="F244" s="274" t="s">
        <v>1265</v>
      </c>
      <c r="G244" s="272"/>
      <c r="H244" s="275">
        <v>0.69999999999999996</v>
      </c>
      <c r="I244" s="276"/>
      <c r="J244" s="272"/>
      <c r="K244" s="272"/>
      <c r="L244" s="277"/>
      <c r="M244" s="278"/>
      <c r="N244" s="279"/>
      <c r="O244" s="279"/>
      <c r="P244" s="279"/>
      <c r="Q244" s="279"/>
      <c r="R244" s="279"/>
      <c r="S244" s="279"/>
      <c r="T244" s="280"/>
      <c r="U244" s="14"/>
      <c r="V244" s="14"/>
      <c r="W244" s="14"/>
      <c r="X244" s="14"/>
      <c r="Y244" s="14"/>
      <c r="Z244" s="14"/>
      <c r="AA244" s="14"/>
      <c r="AB244" s="14"/>
      <c r="AC244" s="14"/>
      <c r="AD244" s="14"/>
      <c r="AE244" s="14"/>
      <c r="AT244" s="281" t="s">
        <v>174</v>
      </c>
      <c r="AU244" s="281" t="s">
        <v>82</v>
      </c>
      <c r="AV244" s="14" t="s">
        <v>82</v>
      </c>
      <c r="AW244" s="14" t="s">
        <v>30</v>
      </c>
      <c r="AX244" s="14" t="s">
        <v>73</v>
      </c>
      <c r="AY244" s="281" t="s">
        <v>161</v>
      </c>
    </row>
    <row r="245" s="13" customFormat="1">
      <c r="A245" s="13"/>
      <c r="B245" s="261"/>
      <c r="C245" s="262"/>
      <c r="D245" s="256" t="s">
        <v>174</v>
      </c>
      <c r="E245" s="263" t="s">
        <v>1</v>
      </c>
      <c r="F245" s="264" t="s">
        <v>1266</v>
      </c>
      <c r="G245" s="262"/>
      <c r="H245" s="263" t="s">
        <v>1</v>
      </c>
      <c r="I245" s="265"/>
      <c r="J245" s="262"/>
      <c r="K245" s="262"/>
      <c r="L245" s="266"/>
      <c r="M245" s="267"/>
      <c r="N245" s="268"/>
      <c r="O245" s="268"/>
      <c r="P245" s="268"/>
      <c r="Q245" s="268"/>
      <c r="R245" s="268"/>
      <c r="S245" s="268"/>
      <c r="T245" s="269"/>
      <c r="U245" s="13"/>
      <c r="V245" s="13"/>
      <c r="W245" s="13"/>
      <c r="X245" s="13"/>
      <c r="Y245" s="13"/>
      <c r="Z245" s="13"/>
      <c r="AA245" s="13"/>
      <c r="AB245" s="13"/>
      <c r="AC245" s="13"/>
      <c r="AD245" s="13"/>
      <c r="AE245" s="13"/>
      <c r="AT245" s="270" t="s">
        <v>174</v>
      </c>
      <c r="AU245" s="270" t="s">
        <v>82</v>
      </c>
      <c r="AV245" s="13" t="s">
        <v>80</v>
      </c>
      <c r="AW245" s="13" t="s">
        <v>30</v>
      </c>
      <c r="AX245" s="13" t="s">
        <v>73</v>
      </c>
      <c r="AY245" s="270" t="s">
        <v>161</v>
      </c>
    </row>
    <row r="246" s="14" customFormat="1">
      <c r="A246" s="14"/>
      <c r="B246" s="271"/>
      <c r="C246" s="272"/>
      <c r="D246" s="256" t="s">
        <v>174</v>
      </c>
      <c r="E246" s="273" t="s">
        <v>1</v>
      </c>
      <c r="F246" s="274" t="s">
        <v>1267</v>
      </c>
      <c r="G246" s="272"/>
      <c r="H246" s="275">
        <v>0.126</v>
      </c>
      <c r="I246" s="276"/>
      <c r="J246" s="272"/>
      <c r="K246" s="272"/>
      <c r="L246" s="277"/>
      <c r="M246" s="278"/>
      <c r="N246" s="279"/>
      <c r="O246" s="279"/>
      <c r="P246" s="279"/>
      <c r="Q246" s="279"/>
      <c r="R246" s="279"/>
      <c r="S246" s="279"/>
      <c r="T246" s="280"/>
      <c r="U246" s="14"/>
      <c r="V246" s="14"/>
      <c r="W246" s="14"/>
      <c r="X246" s="14"/>
      <c r="Y246" s="14"/>
      <c r="Z246" s="14"/>
      <c r="AA246" s="14"/>
      <c r="AB246" s="14"/>
      <c r="AC246" s="14"/>
      <c r="AD246" s="14"/>
      <c r="AE246" s="14"/>
      <c r="AT246" s="281" t="s">
        <v>174</v>
      </c>
      <c r="AU246" s="281" t="s">
        <v>82</v>
      </c>
      <c r="AV246" s="14" t="s">
        <v>82</v>
      </c>
      <c r="AW246" s="14" t="s">
        <v>30</v>
      </c>
      <c r="AX246" s="14" t="s">
        <v>73</v>
      </c>
      <c r="AY246" s="281" t="s">
        <v>161</v>
      </c>
    </row>
    <row r="247" s="15" customFormat="1">
      <c r="A247" s="15"/>
      <c r="B247" s="282"/>
      <c r="C247" s="283"/>
      <c r="D247" s="256" t="s">
        <v>174</v>
      </c>
      <c r="E247" s="284" t="s">
        <v>1</v>
      </c>
      <c r="F247" s="285" t="s">
        <v>180</v>
      </c>
      <c r="G247" s="283"/>
      <c r="H247" s="286">
        <v>0.82599999999999996</v>
      </c>
      <c r="I247" s="287"/>
      <c r="J247" s="283"/>
      <c r="K247" s="283"/>
      <c r="L247" s="288"/>
      <c r="M247" s="289"/>
      <c r="N247" s="290"/>
      <c r="O247" s="290"/>
      <c r="P247" s="290"/>
      <c r="Q247" s="290"/>
      <c r="R247" s="290"/>
      <c r="S247" s="290"/>
      <c r="T247" s="291"/>
      <c r="U247" s="15"/>
      <c r="V247" s="15"/>
      <c r="W247" s="15"/>
      <c r="X247" s="15"/>
      <c r="Y247" s="15"/>
      <c r="Z247" s="15"/>
      <c r="AA247" s="15"/>
      <c r="AB247" s="15"/>
      <c r="AC247" s="15"/>
      <c r="AD247" s="15"/>
      <c r="AE247" s="15"/>
      <c r="AT247" s="292" t="s">
        <v>174</v>
      </c>
      <c r="AU247" s="292" t="s">
        <v>82</v>
      </c>
      <c r="AV247" s="15" t="s">
        <v>168</v>
      </c>
      <c r="AW247" s="15" t="s">
        <v>30</v>
      </c>
      <c r="AX247" s="15" t="s">
        <v>80</v>
      </c>
      <c r="AY247" s="292" t="s">
        <v>161</v>
      </c>
    </row>
    <row r="248" s="2" customFormat="1" ht="16.5" customHeight="1">
      <c r="A248" s="38"/>
      <c r="B248" s="39"/>
      <c r="C248" s="293" t="s">
        <v>328</v>
      </c>
      <c r="D248" s="293" t="s">
        <v>296</v>
      </c>
      <c r="E248" s="294" t="s">
        <v>1268</v>
      </c>
      <c r="F248" s="295" t="s">
        <v>1269</v>
      </c>
      <c r="G248" s="296" t="s">
        <v>191</v>
      </c>
      <c r="H248" s="297">
        <v>3.8500000000000001</v>
      </c>
      <c r="I248" s="298"/>
      <c r="J248" s="299">
        <f>ROUND(I248*H248,2)</f>
        <v>0</v>
      </c>
      <c r="K248" s="295" t="s">
        <v>167</v>
      </c>
      <c r="L248" s="300"/>
      <c r="M248" s="301" t="s">
        <v>1</v>
      </c>
      <c r="N248" s="302" t="s">
        <v>38</v>
      </c>
      <c r="O248" s="91"/>
      <c r="P248" s="252">
        <f>O248*H248</f>
        <v>0</v>
      </c>
      <c r="Q248" s="252">
        <v>0.017899999999999999</v>
      </c>
      <c r="R248" s="252">
        <f>Q248*H248</f>
        <v>0.068915000000000004</v>
      </c>
      <c r="S248" s="252">
        <v>0</v>
      </c>
      <c r="T248" s="253">
        <f>S248*H248</f>
        <v>0</v>
      </c>
      <c r="U248" s="38"/>
      <c r="V248" s="38"/>
      <c r="W248" s="38"/>
      <c r="X248" s="38"/>
      <c r="Y248" s="38"/>
      <c r="Z248" s="38"/>
      <c r="AA248" s="38"/>
      <c r="AB248" s="38"/>
      <c r="AC248" s="38"/>
      <c r="AD248" s="38"/>
      <c r="AE248" s="38"/>
      <c r="AR248" s="254" t="s">
        <v>227</v>
      </c>
      <c r="AT248" s="254" t="s">
        <v>296</v>
      </c>
      <c r="AU248" s="254" t="s">
        <v>82</v>
      </c>
      <c r="AY248" s="17" t="s">
        <v>161</v>
      </c>
      <c r="BE248" s="255">
        <f>IF(N248="základní",J248,0)</f>
        <v>0</v>
      </c>
      <c r="BF248" s="255">
        <f>IF(N248="snížená",J248,0)</f>
        <v>0</v>
      </c>
      <c r="BG248" s="255">
        <f>IF(N248="zákl. přenesená",J248,0)</f>
        <v>0</v>
      </c>
      <c r="BH248" s="255">
        <f>IF(N248="sníž. přenesená",J248,0)</f>
        <v>0</v>
      </c>
      <c r="BI248" s="255">
        <f>IF(N248="nulová",J248,0)</f>
        <v>0</v>
      </c>
      <c r="BJ248" s="17" t="s">
        <v>80</v>
      </c>
      <c r="BK248" s="255">
        <f>ROUND(I248*H248,2)</f>
        <v>0</v>
      </c>
      <c r="BL248" s="17" t="s">
        <v>168</v>
      </c>
      <c r="BM248" s="254" t="s">
        <v>1270</v>
      </c>
    </row>
    <row r="249" s="2" customFormat="1">
      <c r="A249" s="38"/>
      <c r="B249" s="39"/>
      <c r="C249" s="40"/>
      <c r="D249" s="256" t="s">
        <v>170</v>
      </c>
      <c r="E249" s="40"/>
      <c r="F249" s="257" t="s">
        <v>1269</v>
      </c>
      <c r="G249" s="40"/>
      <c r="H249" s="40"/>
      <c r="I249" s="154"/>
      <c r="J249" s="40"/>
      <c r="K249" s="40"/>
      <c r="L249" s="44"/>
      <c r="M249" s="258"/>
      <c r="N249" s="259"/>
      <c r="O249" s="91"/>
      <c r="P249" s="91"/>
      <c r="Q249" s="91"/>
      <c r="R249" s="91"/>
      <c r="S249" s="91"/>
      <c r="T249" s="92"/>
      <c r="U249" s="38"/>
      <c r="V249" s="38"/>
      <c r="W249" s="38"/>
      <c r="X249" s="38"/>
      <c r="Y249" s="38"/>
      <c r="Z249" s="38"/>
      <c r="AA249" s="38"/>
      <c r="AB249" s="38"/>
      <c r="AC249" s="38"/>
      <c r="AD249" s="38"/>
      <c r="AE249" s="38"/>
      <c r="AT249" s="17" t="s">
        <v>170</v>
      </c>
      <c r="AU249" s="17" t="s">
        <v>82</v>
      </c>
    </row>
    <row r="250" s="13" customFormat="1">
      <c r="A250" s="13"/>
      <c r="B250" s="261"/>
      <c r="C250" s="262"/>
      <c r="D250" s="256" t="s">
        <v>174</v>
      </c>
      <c r="E250" s="263" t="s">
        <v>1</v>
      </c>
      <c r="F250" s="264" t="s">
        <v>1271</v>
      </c>
      <c r="G250" s="262"/>
      <c r="H250" s="263" t="s">
        <v>1</v>
      </c>
      <c r="I250" s="265"/>
      <c r="J250" s="262"/>
      <c r="K250" s="262"/>
      <c r="L250" s="266"/>
      <c r="M250" s="267"/>
      <c r="N250" s="268"/>
      <c r="O250" s="268"/>
      <c r="P250" s="268"/>
      <c r="Q250" s="268"/>
      <c r="R250" s="268"/>
      <c r="S250" s="268"/>
      <c r="T250" s="269"/>
      <c r="U250" s="13"/>
      <c r="V250" s="13"/>
      <c r="W250" s="13"/>
      <c r="X250" s="13"/>
      <c r="Y250" s="13"/>
      <c r="Z250" s="13"/>
      <c r="AA250" s="13"/>
      <c r="AB250" s="13"/>
      <c r="AC250" s="13"/>
      <c r="AD250" s="13"/>
      <c r="AE250" s="13"/>
      <c r="AT250" s="270" t="s">
        <v>174</v>
      </c>
      <c r="AU250" s="270" t="s">
        <v>82</v>
      </c>
      <c r="AV250" s="13" t="s">
        <v>80</v>
      </c>
      <c r="AW250" s="13" t="s">
        <v>30</v>
      </c>
      <c r="AX250" s="13" t="s">
        <v>73</v>
      </c>
      <c r="AY250" s="270" t="s">
        <v>161</v>
      </c>
    </row>
    <row r="251" s="14" customFormat="1">
      <c r="A251" s="14"/>
      <c r="B251" s="271"/>
      <c r="C251" s="272"/>
      <c r="D251" s="256" t="s">
        <v>174</v>
      </c>
      <c r="E251" s="273" t="s">
        <v>1</v>
      </c>
      <c r="F251" s="274" t="s">
        <v>1272</v>
      </c>
      <c r="G251" s="272"/>
      <c r="H251" s="275">
        <v>3.8500000000000001</v>
      </c>
      <c r="I251" s="276"/>
      <c r="J251" s="272"/>
      <c r="K251" s="272"/>
      <c r="L251" s="277"/>
      <c r="M251" s="278"/>
      <c r="N251" s="279"/>
      <c r="O251" s="279"/>
      <c r="P251" s="279"/>
      <c r="Q251" s="279"/>
      <c r="R251" s="279"/>
      <c r="S251" s="279"/>
      <c r="T251" s="280"/>
      <c r="U251" s="14"/>
      <c r="V251" s="14"/>
      <c r="W251" s="14"/>
      <c r="X251" s="14"/>
      <c r="Y251" s="14"/>
      <c r="Z251" s="14"/>
      <c r="AA251" s="14"/>
      <c r="AB251" s="14"/>
      <c r="AC251" s="14"/>
      <c r="AD251" s="14"/>
      <c r="AE251" s="14"/>
      <c r="AT251" s="281" t="s">
        <v>174</v>
      </c>
      <c r="AU251" s="281" t="s">
        <v>82</v>
      </c>
      <c r="AV251" s="14" t="s">
        <v>82</v>
      </c>
      <c r="AW251" s="14" t="s">
        <v>30</v>
      </c>
      <c r="AX251" s="14" t="s">
        <v>80</v>
      </c>
      <c r="AY251" s="281" t="s">
        <v>161</v>
      </c>
    </row>
    <row r="252" s="2" customFormat="1" ht="16.5" customHeight="1">
      <c r="A252" s="38"/>
      <c r="B252" s="39"/>
      <c r="C252" s="243" t="s">
        <v>335</v>
      </c>
      <c r="D252" s="243" t="s">
        <v>163</v>
      </c>
      <c r="E252" s="244" t="s">
        <v>357</v>
      </c>
      <c r="F252" s="245" t="s">
        <v>358</v>
      </c>
      <c r="G252" s="246" t="s">
        <v>282</v>
      </c>
      <c r="H252" s="247">
        <v>0.029000000000000001</v>
      </c>
      <c r="I252" s="248"/>
      <c r="J252" s="249">
        <f>ROUND(I252*H252,2)</f>
        <v>0</v>
      </c>
      <c r="K252" s="245" t="s">
        <v>167</v>
      </c>
      <c r="L252" s="44"/>
      <c r="M252" s="250" t="s">
        <v>1</v>
      </c>
      <c r="N252" s="251" t="s">
        <v>38</v>
      </c>
      <c r="O252" s="91"/>
      <c r="P252" s="252">
        <f>O252*H252</f>
        <v>0</v>
      </c>
      <c r="Q252" s="252">
        <v>1.06017026</v>
      </c>
      <c r="R252" s="252">
        <f>Q252*H252</f>
        <v>0.030744937540000003</v>
      </c>
      <c r="S252" s="252">
        <v>0</v>
      </c>
      <c r="T252" s="253">
        <f>S252*H252</f>
        <v>0</v>
      </c>
      <c r="U252" s="38"/>
      <c r="V252" s="38"/>
      <c r="W252" s="38"/>
      <c r="X252" s="38"/>
      <c r="Y252" s="38"/>
      <c r="Z252" s="38"/>
      <c r="AA252" s="38"/>
      <c r="AB252" s="38"/>
      <c r="AC252" s="38"/>
      <c r="AD252" s="38"/>
      <c r="AE252" s="38"/>
      <c r="AR252" s="254" t="s">
        <v>168</v>
      </c>
      <c r="AT252" s="254" t="s">
        <v>163</v>
      </c>
      <c r="AU252" s="254" t="s">
        <v>82</v>
      </c>
      <c r="AY252" s="17" t="s">
        <v>161</v>
      </c>
      <c r="BE252" s="255">
        <f>IF(N252="základní",J252,0)</f>
        <v>0</v>
      </c>
      <c r="BF252" s="255">
        <f>IF(N252="snížená",J252,0)</f>
        <v>0</v>
      </c>
      <c r="BG252" s="255">
        <f>IF(N252="zákl. přenesená",J252,0)</f>
        <v>0</v>
      </c>
      <c r="BH252" s="255">
        <f>IF(N252="sníž. přenesená",J252,0)</f>
        <v>0</v>
      </c>
      <c r="BI252" s="255">
        <f>IF(N252="nulová",J252,0)</f>
        <v>0</v>
      </c>
      <c r="BJ252" s="17" t="s">
        <v>80</v>
      </c>
      <c r="BK252" s="255">
        <f>ROUND(I252*H252,2)</f>
        <v>0</v>
      </c>
      <c r="BL252" s="17" t="s">
        <v>168</v>
      </c>
      <c r="BM252" s="254" t="s">
        <v>1273</v>
      </c>
    </row>
    <row r="253" s="2" customFormat="1">
      <c r="A253" s="38"/>
      <c r="B253" s="39"/>
      <c r="C253" s="40"/>
      <c r="D253" s="256" t="s">
        <v>170</v>
      </c>
      <c r="E253" s="40"/>
      <c r="F253" s="257" t="s">
        <v>360</v>
      </c>
      <c r="G253" s="40"/>
      <c r="H253" s="40"/>
      <c r="I253" s="154"/>
      <c r="J253" s="40"/>
      <c r="K253" s="40"/>
      <c r="L253" s="44"/>
      <c r="M253" s="258"/>
      <c r="N253" s="259"/>
      <c r="O253" s="91"/>
      <c r="P253" s="91"/>
      <c r="Q253" s="91"/>
      <c r="R253" s="91"/>
      <c r="S253" s="91"/>
      <c r="T253" s="92"/>
      <c r="U253" s="38"/>
      <c r="V253" s="38"/>
      <c r="W253" s="38"/>
      <c r="X253" s="38"/>
      <c r="Y253" s="38"/>
      <c r="Z253" s="38"/>
      <c r="AA253" s="38"/>
      <c r="AB253" s="38"/>
      <c r="AC253" s="38"/>
      <c r="AD253" s="38"/>
      <c r="AE253" s="38"/>
      <c r="AT253" s="17" t="s">
        <v>170</v>
      </c>
      <c r="AU253" s="17" t="s">
        <v>82</v>
      </c>
    </row>
    <row r="254" s="2" customFormat="1">
      <c r="A254" s="38"/>
      <c r="B254" s="39"/>
      <c r="C254" s="40"/>
      <c r="D254" s="256" t="s">
        <v>172</v>
      </c>
      <c r="E254" s="40"/>
      <c r="F254" s="260" t="s">
        <v>361</v>
      </c>
      <c r="G254" s="40"/>
      <c r="H254" s="40"/>
      <c r="I254" s="154"/>
      <c r="J254" s="40"/>
      <c r="K254" s="40"/>
      <c r="L254" s="44"/>
      <c r="M254" s="258"/>
      <c r="N254" s="259"/>
      <c r="O254" s="91"/>
      <c r="P254" s="91"/>
      <c r="Q254" s="91"/>
      <c r="R254" s="91"/>
      <c r="S254" s="91"/>
      <c r="T254" s="92"/>
      <c r="U254" s="38"/>
      <c r="V254" s="38"/>
      <c r="W254" s="38"/>
      <c r="X254" s="38"/>
      <c r="Y254" s="38"/>
      <c r="Z254" s="38"/>
      <c r="AA254" s="38"/>
      <c r="AB254" s="38"/>
      <c r="AC254" s="38"/>
      <c r="AD254" s="38"/>
      <c r="AE254" s="38"/>
      <c r="AT254" s="17" t="s">
        <v>172</v>
      </c>
      <c r="AU254" s="17" t="s">
        <v>82</v>
      </c>
    </row>
    <row r="255" s="13" customFormat="1">
      <c r="A255" s="13"/>
      <c r="B255" s="261"/>
      <c r="C255" s="262"/>
      <c r="D255" s="256" t="s">
        <v>174</v>
      </c>
      <c r="E255" s="263" t="s">
        <v>1</v>
      </c>
      <c r="F255" s="264" t="s">
        <v>1274</v>
      </c>
      <c r="G255" s="262"/>
      <c r="H255" s="263" t="s">
        <v>1</v>
      </c>
      <c r="I255" s="265"/>
      <c r="J255" s="262"/>
      <c r="K255" s="262"/>
      <c r="L255" s="266"/>
      <c r="M255" s="267"/>
      <c r="N255" s="268"/>
      <c r="O255" s="268"/>
      <c r="P255" s="268"/>
      <c r="Q255" s="268"/>
      <c r="R255" s="268"/>
      <c r="S255" s="268"/>
      <c r="T255" s="269"/>
      <c r="U255" s="13"/>
      <c r="V255" s="13"/>
      <c r="W255" s="13"/>
      <c r="X255" s="13"/>
      <c r="Y255" s="13"/>
      <c r="Z255" s="13"/>
      <c r="AA255" s="13"/>
      <c r="AB255" s="13"/>
      <c r="AC255" s="13"/>
      <c r="AD255" s="13"/>
      <c r="AE255" s="13"/>
      <c r="AT255" s="270" t="s">
        <v>174</v>
      </c>
      <c r="AU255" s="270" t="s">
        <v>82</v>
      </c>
      <c r="AV255" s="13" t="s">
        <v>80</v>
      </c>
      <c r="AW255" s="13" t="s">
        <v>30</v>
      </c>
      <c r="AX255" s="13" t="s">
        <v>73</v>
      </c>
      <c r="AY255" s="270" t="s">
        <v>161</v>
      </c>
    </row>
    <row r="256" s="14" customFormat="1">
      <c r="A256" s="14"/>
      <c r="B256" s="271"/>
      <c r="C256" s="272"/>
      <c r="D256" s="256" t="s">
        <v>174</v>
      </c>
      <c r="E256" s="273" t="s">
        <v>1</v>
      </c>
      <c r="F256" s="274" t="s">
        <v>1275</v>
      </c>
      <c r="G256" s="272"/>
      <c r="H256" s="275">
        <v>0.029000000000000001</v>
      </c>
      <c r="I256" s="276"/>
      <c r="J256" s="272"/>
      <c r="K256" s="272"/>
      <c r="L256" s="277"/>
      <c r="M256" s="278"/>
      <c r="N256" s="279"/>
      <c r="O256" s="279"/>
      <c r="P256" s="279"/>
      <c r="Q256" s="279"/>
      <c r="R256" s="279"/>
      <c r="S256" s="279"/>
      <c r="T256" s="280"/>
      <c r="U256" s="14"/>
      <c r="V256" s="14"/>
      <c r="W256" s="14"/>
      <c r="X256" s="14"/>
      <c r="Y256" s="14"/>
      <c r="Z256" s="14"/>
      <c r="AA256" s="14"/>
      <c r="AB256" s="14"/>
      <c r="AC256" s="14"/>
      <c r="AD256" s="14"/>
      <c r="AE256" s="14"/>
      <c r="AT256" s="281" t="s">
        <v>174</v>
      </c>
      <c r="AU256" s="281" t="s">
        <v>82</v>
      </c>
      <c r="AV256" s="14" t="s">
        <v>82</v>
      </c>
      <c r="AW256" s="14" t="s">
        <v>30</v>
      </c>
      <c r="AX256" s="14" t="s">
        <v>73</v>
      </c>
      <c r="AY256" s="281" t="s">
        <v>161</v>
      </c>
    </row>
    <row r="257" s="15" customFormat="1">
      <c r="A257" s="15"/>
      <c r="B257" s="282"/>
      <c r="C257" s="283"/>
      <c r="D257" s="256" t="s">
        <v>174</v>
      </c>
      <c r="E257" s="284" t="s">
        <v>1</v>
      </c>
      <c r="F257" s="285" t="s">
        <v>180</v>
      </c>
      <c r="G257" s="283"/>
      <c r="H257" s="286">
        <v>0.029000000000000001</v>
      </c>
      <c r="I257" s="287"/>
      <c r="J257" s="283"/>
      <c r="K257" s="283"/>
      <c r="L257" s="288"/>
      <c r="M257" s="289"/>
      <c r="N257" s="290"/>
      <c r="O257" s="290"/>
      <c r="P257" s="290"/>
      <c r="Q257" s="290"/>
      <c r="R257" s="290"/>
      <c r="S257" s="290"/>
      <c r="T257" s="291"/>
      <c r="U257" s="15"/>
      <c r="V257" s="15"/>
      <c r="W257" s="15"/>
      <c r="X257" s="15"/>
      <c r="Y257" s="15"/>
      <c r="Z257" s="15"/>
      <c r="AA257" s="15"/>
      <c r="AB257" s="15"/>
      <c r="AC257" s="15"/>
      <c r="AD257" s="15"/>
      <c r="AE257" s="15"/>
      <c r="AT257" s="292" t="s">
        <v>174</v>
      </c>
      <c r="AU257" s="292" t="s">
        <v>82</v>
      </c>
      <c r="AV257" s="15" t="s">
        <v>168</v>
      </c>
      <c r="AW257" s="15" t="s">
        <v>30</v>
      </c>
      <c r="AX257" s="15" t="s">
        <v>80</v>
      </c>
      <c r="AY257" s="292" t="s">
        <v>161</v>
      </c>
    </row>
    <row r="258" s="2" customFormat="1" ht="24" customHeight="1">
      <c r="A258" s="38"/>
      <c r="B258" s="39"/>
      <c r="C258" s="243" t="s">
        <v>342</v>
      </c>
      <c r="D258" s="243" t="s">
        <v>163</v>
      </c>
      <c r="E258" s="244" t="s">
        <v>928</v>
      </c>
      <c r="F258" s="245" t="s">
        <v>929</v>
      </c>
      <c r="G258" s="246" t="s">
        <v>366</v>
      </c>
      <c r="H258" s="247">
        <v>184.065</v>
      </c>
      <c r="I258" s="248"/>
      <c r="J258" s="249">
        <f>ROUND(I258*H258,2)</f>
        <v>0</v>
      </c>
      <c r="K258" s="245" t="s">
        <v>167</v>
      </c>
      <c r="L258" s="44"/>
      <c r="M258" s="250" t="s">
        <v>1</v>
      </c>
      <c r="N258" s="251" t="s">
        <v>38</v>
      </c>
      <c r="O258" s="91"/>
      <c r="P258" s="252">
        <f>O258*H258</f>
        <v>0</v>
      </c>
      <c r="Q258" s="252">
        <v>6.1295699999999997E-05</v>
      </c>
      <c r="R258" s="252">
        <f>Q258*H258</f>
        <v>0.011282393020499999</v>
      </c>
      <c r="S258" s="252">
        <v>0</v>
      </c>
      <c r="T258" s="253">
        <f>S258*H258</f>
        <v>0</v>
      </c>
      <c r="U258" s="38"/>
      <c r="V258" s="38"/>
      <c r="W258" s="38"/>
      <c r="X258" s="38"/>
      <c r="Y258" s="38"/>
      <c r="Z258" s="38"/>
      <c r="AA258" s="38"/>
      <c r="AB258" s="38"/>
      <c r="AC258" s="38"/>
      <c r="AD258" s="38"/>
      <c r="AE258" s="38"/>
      <c r="AR258" s="254" t="s">
        <v>168</v>
      </c>
      <c r="AT258" s="254" t="s">
        <v>163</v>
      </c>
      <c r="AU258" s="254" t="s">
        <v>82</v>
      </c>
      <c r="AY258" s="17" t="s">
        <v>161</v>
      </c>
      <c r="BE258" s="255">
        <f>IF(N258="základní",J258,0)</f>
        <v>0</v>
      </c>
      <c r="BF258" s="255">
        <f>IF(N258="snížená",J258,0)</f>
        <v>0</v>
      </c>
      <c r="BG258" s="255">
        <f>IF(N258="zákl. přenesená",J258,0)</f>
        <v>0</v>
      </c>
      <c r="BH258" s="255">
        <f>IF(N258="sníž. přenesená",J258,0)</f>
        <v>0</v>
      </c>
      <c r="BI258" s="255">
        <f>IF(N258="nulová",J258,0)</f>
        <v>0</v>
      </c>
      <c r="BJ258" s="17" t="s">
        <v>80</v>
      </c>
      <c r="BK258" s="255">
        <f>ROUND(I258*H258,2)</f>
        <v>0</v>
      </c>
      <c r="BL258" s="17" t="s">
        <v>168</v>
      </c>
      <c r="BM258" s="254" t="s">
        <v>1276</v>
      </c>
    </row>
    <row r="259" s="2" customFormat="1">
      <c r="A259" s="38"/>
      <c r="B259" s="39"/>
      <c r="C259" s="40"/>
      <c r="D259" s="256" t="s">
        <v>170</v>
      </c>
      <c r="E259" s="40"/>
      <c r="F259" s="257" t="s">
        <v>931</v>
      </c>
      <c r="G259" s="40"/>
      <c r="H259" s="40"/>
      <c r="I259" s="154"/>
      <c r="J259" s="40"/>
      <c r="K259" s="40"/>
      <c r="L259" s="44"/>
      <c r="M259" s="258"/>
      <c r="N259" s="259"/>
      <c r="O259" s="91"/>
      <c r="P259" s="91"/>
      <c r="Q259" s="91"/>
      <c r="R259" s="91"/>
      <c r="S259" s="91"/>
      <c r="T259" s="92"/>
      <c r="U259" s="38"/>
      <c r="V259" s="38"/>
      <c r="W259" s="38"/>
      <c r="X259" s="38"/>
      <c r="Y259" s="38"/>
      <c r="Z259" s="38"/>
      <c r="AA259" s="38"/>
      <c r="AB259" s="38"/>
      <c r="AC259" s="38"/>
      <c r="AD259" s="38"/>
      <c r="AE259" s="38"/>
      <c r="AT259" s="17" t="s">
        <v>170</v>
      </c>
      <c r="AU259" s="17" t="s">
        <v>82</v>
      </c>
    </row>
    <row r="260" s="2" customFormat="1">
      <c r="A260" s="38"/>
      <c r="B260" s="39"/>
      <c r="C260" s="40"/>
      <c r="D260" s="256" t="s">
        <v>172</v>
      </c>
      <c r="E260" s="40"/>
      <c r="F260" s="260" t="s">
        <v>932</v>
      </c>
      <c r="G260" s="40"/>
      <c r="H260" s="40"/>
      <c r="I260" s="154"/>
      <c r="J260" s="40"/>
      <c r="K260" s="40"/>
      <c r="L260" s="44"/>
      <c r="M260" s="258"/>
      <c r="N260" s="259"/>
      <c r="O260" s="91"/>
      <c r="P260" s="91"/>
      <c r="Q260" s="91"/>
      <c r="R260" s="91"/>
      <c r="S260" s="91"/>
      <c r="T260" s="92"/>
      <c r="U260" s="38"/>
      <c r="V260" s="38"/>
      <c r="W260" s="38"/>
      <c r="X260" s="38"/>
      <c r="Y260" s="38"/>
      <c r="Z260" s="38"/>
      <c r="AA260" s="38"/>
      <c r="AB260" s="38"/>
      <c r="AC260" s="38"/>
      <c r="AD260" s="38"/>
      <c r="AE260" s="38"/>
      <c r="AT260" s="17" t="s">
        <v>172</v>
      </c>
      <c r="AU260" s="17" t="s">
        <v>82</v>
      </c>
    </row>
    <row r="261" s="14" customFormat="1">
      <c r="A261" s="14"/>
      <c r="B261" s="271"/>
      <c r="C261" s="272"/>
      <c r="D261" s="256" t="s">
        <v>174</v>
      </c>
      <c r="E261" s="273" t="s">
        <v>1</v>
      </c>
      <c r="F261" s="274" t="s">
        <v>1277</v>
      </c>
      <c r="G261" s="272"/>
      <c r="H261" s="275">
        <v>184.065</v>
      </c>
      <c r="I261" s="276"/>
      <c r="J261" s="272"/>
      <c r="K261" s="272"/>
      <c r="L261" s="277"/>
      <c r="M261" s="278"/>
      <c r="N261" s="279"/>
      <c r="O261" s="279"/>
      <c r="P261" s="279"/>
      <c r="Q261" s="279"/>
      <c r="R261" s="279"/>
      <c r="S261" s="279"/>
      <c r="T261" s="280"/>
      <c r="U261" s="14"/>
      <c r="V261" s="14"/>
      <c r="W261" s="14"/>
      <c r="X261" s="14"/>
      <c r="Y261" s="14"/>
      <c r="Z261" s="14"/>
      <c r="AA261" s="14"/>
      <c r="AB261" s="14"/>
      <c r="AC261" s="14"/>
      <c r="AD261" s="14"/>
      <c r="AE261" s="14"/>
      <c r="AT261" s="281" t="s">
        <v>174</v>
      </c>
      <c r="AU261" s="281" t="s">
        <v>82</v>
      </c>
      <c r="AV261" s="14" t="s">
        <v>82</v>
      </c>
      <c r="AW261" s="14" t="s">
        <v>30</v>
      </c>
      <c r="AX261" s="14" t="s">
        <v>80</v>
      </c>
      <c r="AY261" s="281" t="s">
        <v>161</v>
      </c>
    </row>
    <row r="262" s="2" customFormat="1" ht="16.5" customHeight="1">
      <c r="A262" s="38"/>
      <c r="B262" s="39"/>
      <c r="C262" s="293" t="s">
        <v>349</v>
      </c>
      <c r="D262" s="293" t="s">
        <v>296</v>
      </c>
      <c r="E262" s="294" t="s">
        <v>372</v>
      </c>
      <c r="F262" s="295" t="s">
        <v>373</v>
      </c>
      <c r="G262" s="296" t="s">
        <v>183</v>
      </c>
      <c r="H262" s="297">
        <v>52.590000000000003</v>
      </c>
      <c r="I262" s="298"/>
      <c r="J262" s="299">
        <f>ROUND(I262*H262,2)</f>
        <v>0</v>
      </c>
      <c r="K262" s="295" t="s">
        <v>1</v>
      </c>
      <c r="L262" s="300"/>
      <c r="M262" s="301" t="s">
        <v>1</v>
      </c>
      <c r="N262" s="302" t="s">
        <v>38</v>
      </c>
      <c r="O262" s="91"/>
      <c r="P262" s="252">
        <f>O262*H262</f>
        <v>0</v>
      </c>
      <c r="Q262" s="252">
        <v>2.1000000000000001</v>
      </c>
      <c r="R262" s="252">
        <f>Q262*H262</f>
        <v>110.43900000000001</v>
      </c>
      <c r="S262" s="252">
        <v>0</v>
      </c>
      <c r="T262" s="253">
        <f>S262*H262</f>
        <v>0</v>
      </c>
      <c r="U262" s="38"/>
      <c r="V262" s="38"/>
      <c r="W262" s="38"/>
      <c r="X262" s="38"/>
      <c r="Y262" s="38"/>
      <c r="Z262" s="38"/>
      <c r="AA262" s="38"/>
      <c r="AB262" s="38"/>
      <c r="AC262" s="38"/>
      <c r="AD262" s="38"/>
      <c r="AE262" s="38"/>
      <c r="AR262" s="254" t="s">
        <v>227</v>
      </c>
      <c r="AT262" s="254" t="s">
        <v>296</v>
      </c>
      <c r="AU262" s="254" t="s">
        <v>82</v>
      </c>
      <c r="AY262" s="17" t="s">
        <v>161</v>
      </c>
      <c r="BE262" s="255">
        <f>IF(N262="základní",J262,0)</f>
        <v>0</v>
      </c>
      <c r="BF262" s="255">
        <f>IF(N262="snížená",J262,0)</f>
        <v>0</v>
      </c>
      <c r="BG262" s="255">
        <f>IF(N262="zákl. přenesená",J262,0)</f>
        <v>0</v>
      </c>
      <c r="BH262" s="255">
        <f>IF(N262="sníž. přenesená",J262,0)</f>
        <v>0</v>
      </c>
      <c r="BI262" s="255">
        <f>IF(N262="nulová",J262,0)</f>
        <v>0</v>
      </c>
      <c r="BJ262" s="17" t="s">
        <v>80</v>
      </c>
      <c r="BK262" s="255">
        <f>ROUND(I262*H262,2)</f>
        <v>0</v>
      </c>
      <c r="BL262" s="17" t="s">
        <v>168</v>
      </c>
      <c r="BM262" s="254" t="s">
        <v>1278</v>
      </c>
    </row>
    <row r="263" s="2" customFormat="1">
      <c r="A263" s="38"/>
      <c r="B263" s="39"/>
      <c r="C263" s="40"/>
      <c r="D263" s="256" t="s">
        <v>170</v>
      </c>
      <c r="E263" s="40"/>
      <c r="F263" s="257" t="s">
        <v>373</v>
      </c>
      <c r="G263" s="40"/>
      <c r="H263" s="40"/>
      <c r="I263" s="154"/>
      <c r="J263" s="40"/>
      <c r="K263" s="40"/>
      <c r="L263" s="44"/>
      <c r="M263" s="258"/>
      <c r="N263" s="259"/>
      <c r="O263" s="91"/>
      <c r="P263" s="91"/>
      <c r="Q263" s="91"/>
      <c r="R263" s="91"/>
      <c r="S263" s="91"/>
      <c r="T263" s="92"/>
      <c r="U263" s="38"/>
      <c r="V263" s="38"/>
      <c r="W263" s="38"/>
      <c r="X263" s="38"/>
      <c r="Y263" s="38"/>
      <c r="Z263" s="38"/>
      <c r="AA263" s="38"/>
      <c r="AB263" s="38"/>
      <c r="AC263" s="38"/>
      <c r="AD263" s="38"/>
      <c r="AE263" s="38"/>
      <c r="AT263" s="17" t="s">
        <v>170</v>
      </c>
      <c r="AU263" s="17" t="s">
        <v>82</v>
      </c>
    </row>
    <row r="264" s="14" customFormat="1">
      <c r="A264" s="14"/>
      <c r="B264" s="271"/>
      <c r="C264" s="272"/>
      <c r="D264" s="256" t="s">
        <v>174</v>
      </c>
      <c r="E264" s="273" t="s">
        <v>1</v>
      </c>
      <c r="F264" s="274" t="s">
        <v>1279</v>
      </c>
      <c r="G264" s="272"/>
      <c r="H264" s="275">
        <v>31.359999999999999</v>
      </c>
      <c r="I264" s="276"/>
      <c r="J264" s="272"/>
      <c r="K264" s="272"/>
      <c r="L264" s="277"/>
      <c r="M264" s="278"/>
      <c r="N264" s="279"/>
      <c r="O264" s="279"/>
      <c r="P264" s="279"/>
      <c r="Q264" s="279"/>
      <c r="R264" s="279"/>
      <c r="S264" s="279"/>
      <c r="T264" s="280"/>
      <c r="U264" s="14"/>
      <c r="V264" s="14"/>
      <c r="W264" s="14"/>
      <c r="X264" s="14"/>
      <c r="Y264" s="14"/>
      <c r="Z264" s="14"/>
      <c r="AA264" s="14"/>
      <c r="AB264" s="14"/>
      <c r="AC264" s="14"/>
      <c r="AD264" s="14"/>
      <c r="AE264" s="14"/>
      <c r="AT264" s="281" t="s">
        <v>174</v>
      </c>
      <c r="AU264" s="281" t="s">
        <v>82</v>
      </c>
      <c r="AV264" s="14" t="s">
        <v>82</v>
      </c>
      <c r="AW264" s="14" t="s">
        <v>30</v>
      </c>
      <c r="AX264" s="14" t="s">
        <v>73</v>
      </c>
      <c r="AY264" s="281" t="s">
        <v>161</v>
      </c>
    </row>
    <row r="265" s="14" customFormat="1">
      <c r="A265" s="14"/>
      <c r="B265" s="271"/>
      <c r="C265" s="272"/>
      <c r="D265" s="256" t="s">
        <v>174</v>
      </c>
      <c r="E265" s="273" t="s">
        <v>1</v>
      </c>
      <c r="F265" s="274" t="s">
        <v>1280</v>
      </c>
      <c r="G265" s="272"/>
      <c r="H265" s="275">
        <v>21.23</v>
      </c>
      <c r="I265" s="276"/>
      <c r="J265" s="272"/>
      <c r="K265" s="272"/>
      <c r="L265" s="277"/>
      <c r="M265" s="278"/>
      <c r="N265" s="279"/>
      <c r="O265" s="279"/>
      <c r="P265" s="279"/>
      <c r="Q265" s="279"/>
      <c r="R265" s="279"/>
      <c r="S265" s="279"/>
      <c r="T265" s="280"/>
      <c r="U265" s="14"/>
      <c r="V265" s="14"/>
      <c r="W265" s="14"/>
      <c r="X265" s="14"/>
      <c r="Y265" s="14"/>
      <c r="Z265" s="14"/>
      <c r="AA265" s="14"/>
      <c r="AB265" s="14"/>
      <c r="AC265" s="14"/>
      <c r="AD265" s="14"/>
      <c r="AE265" s="14"/>
      <c r="AT265" s="281" t="s">
        <v>174</v>
      </c>
      <c r="AU265" s="281" t="s">
        <v>82</v>
      </c>
      <c r="AV265" s="14" t="s">
        <v>82</v>
      </c>
      <c r="AW265" s="14" t="s">
        <v>30</v>
      </c>
      <c r="AX265" s="14" t="s">
        <v>73</v>
      </c>
      <c r="AY265" s="281" t="s">
        <v>161</v>
      </c>
    </row>
    <row r="266" s="15" customFormat="1">
      <c r="A266" s="15"/>
      <c r="B266" s="282"/>
      <c r="C266" s="283"/>
      <c r="D266" s="256" t="s">
        <v>174</v>
      </c>
      <c r="E266" s="284" t="s">
        <v>1</v>
      </c>
      <c r="F266" s="285" t="s">
        <v>180</v>
      </c>
      <c r="G266" s="283"/>
      <c r="H266" s="286">
        <v>52.590000000000003</v>
      </c>
      <c r="I266" s="287"/>
      <c r="J266" s="283"/>
      <c r="K266" s="283"/>
      <c r="L266" s="288"/>
      <c r="M266" s="289"/>
      <c r="N266" s="290"/>
      <c r="O266" s="290"/>
      <c r="P266" s="290"/>
      <c r="Q266" s="290"/>
      <c r="R266" s="290"/>
      <c r="S266" s="290"/>
      <c r="T266" s="291"/>
      <c r="U266" s="15"/>
      <c r="V266" s="15"/>
      <c r="W266" s="15"/>
      <c r="X266" s="15"/>
      <c r="Y266" s="15"/>
      <c r="Z266" s="15"/>
      <c r="AA266" s="15"/>
      <c r="AB266" s="15"/>
      <c r="AC266" s="15"/>
      <c r="AD266" s="15"/>
      <c r="AE266" s="15"/>
      <c r="AT266" s="292" t="s">
        <v>174</v>
      </c>
      <c r="AU266" s="292" t="s">
        <v>82</v>
      </c>
      <c r="AV266" s="15" t="s">
        <v>168</v>
      </c>
      <c r="AW266" s="15" t="s">
        <v>30</v>
      </c>
      <c r="AX266" s="15" t="s">
        <v>80</v>
      </c>
      <c r="AY266" s="292" t="s">
        <v>161</v>
      </c>
    </row>
    <row r="267" s="12" customFormat="1" ht="22.8" customHeight="1">
      <c r="A267" s="12"/>
      <c r="B267" s="227"/>
      <c r="C267" s="228"/>
      <c r="D267" s="229" t="s">
        <v>72</v>
      </c>
      <c r="E267" s="241" t="s">
        <v>188</v>
      </c>
      <c r="F267" s="241" t="s">
        <v>377</v>
      </c>
      <c r="G267" s="228"/>
      <c r="H267" s="228"/>
      <c r="I267" s="231"/>
      <c r="J267" s="242">
        <f>BK267</f>
        <v>0</v>
      </c>
      <c r="K267" s="228"/>
      <c r="L267" s="233"/>
      <c r="M267" s="234"/>
      <c r="N267" s="235"/>
      <c r="O267" s="235"/>
      <c r="P267" s="236">
        <f>SUM(P268:P300)</f>
        <v>0</v>
      </c>
      <c r="Q267" s="235"/>
      <c r="R267" s="236">
        <f>SUM(R268:R300)</f>
        <v>14.244748893600002</v>
      </c>
      <c r="S267" s="235"/>
      <c r="T267" s="237">
        <f>SUM(T268:T300)</f>
        <v>0</v>
      </c>
      <c r="U267" s="12"/>
      <c r="V267" s="12"/>
      <c r="W267" s="12"/>
      <c r="X267" s="12"/>
      <c r="Y267" s="12"/>
      <c r="Z267" s="12"/>
      <c r="AA267" s="12"/>
      <c r="AB267" s="12"/>
      <c r="AC267" s="12"/>
      <c r="AD267" s="12"/>
      <c r="AE267" s="12"/>
      <c r="AR267" s="238" t="s">
        <v>80</v>
      </c>
      <c r="AT267" s="239" t="s">
        <v>72</v>
      </c>
      <c r="AU267" s="239" t="s">
        <v>80</v>
      </c>
      <c r="AY267" s="238" t="s">
        <v>161</v>
      </c>
      <c r="BK267" s="240">
        <f>SUM(BK268:BK300)</f>
        <v>0</v>
      </c>
    </row>
    <row r="268" s="2" customFormat="1" ht="16.5" customHeight="1">
      <c r="A268" s="38"/>
      <c r="B268" s="39"/>
      <c r="C268" s="243" t="s">
        <v>356</v>
      </c>
      <c r="D268" s="243" t="s">
        <v>163</v>
      </c>
      <c r="E268" s="244" t="s">
        <v>379</v>
      </c>
      <c r="F268" s="245" t="s">
        <v>380</v>
      </c>
      <c r="G268" s="246" t="s">
        <v>183</v>
      </c>
      <c r="H268" s="247">
        <v>4.9900000000000002</v>
      </c>
      <c r="I268" s="248"/>
      <c r="J268" s="249">
        <f>ROUND(I268*H268,2)</f>
        <v>0</v>
      </c>
      <c r="K268" s="245" t="s">
        <v>167</v>
      </c>
      <c r="L268" s="44"/>
      <c r="M268" s="250" t="s">
        <v>1</v>
      </c>
      <c r="N268" s="251" t="s">
        <v>38</v>
      </c>
      <c r="O268" s="91"/>
      <c r="P268" s="252">
        <f>O268*H268</f>
        <v>0</v>
      </c>
      <c r="Q268" s="252">
        <v>2.4778600000000002</v>
      </c>
      <c r="R268" s="252">
        <f>Q268*H268</f>
        <v>12.364521400000001</v>
      </c>
      <c r="S268" s="252">
        <v>0</v>
      </c>
      <c r="T268" s="253">
        <f>S268*H268</f>
        <v>0</v>
      </c>
      <c r="U268" s="38"/>
      <c r="V268" s="38"/>
      <c r="W268" s="38"/>
      <c r="X268" s="38"/>
      <c r="Y268" s="38"/>
      <c r="Z268" s="38"/>
      <c r="AA268" s="38"/>
      <c r="AB268" s="38"/>
      <c r="AC268" s="38"/>
      <c r="AD268" s="38"/>
      <c r="AE268" s="38"/>
      <c r="AR268" s="254" t="s">
        <v>168</v>
      </c>
      <c r="AT268" s="254" t="s">
        <v>163</v>
      </c>
      <c r="AU268" s="254" t="s">
        <v>82</v>
      </c>
      <c r="AY268" s="17" t="s">
        <v>161</v>
      </c>
      <c r="BE268" s="255">
        <f>IF(N268="základní",J268,0)</f>
        <v>0</v>
      </c>
      <c r="BF268" s="255">
        <f>IF(N268="snížená",J268,0)</f>
        <v>0</v>
      </c>
      <c r="BG268" s="255">
        <f>IF(N268="zákl. přenesená",J268,0)</f>
        <v>0</v>
      </c>
      <c r="BH268" s="255">
        <f>IF(N268="sníž. přenesená",J268,0)</f>
        <v>0</v>
      </c>
      <c r="BI268" s="255">
        <f>IF(N268="nulová",J268,0)</f>
        <v>0</v>
      </c>
      <c r="BJ268" s="17" t="s">
        <v>80</v>
      </c>
      <c r="BK268" s="255">
        <f>ROUND(I268*H268,2)</f>
        <v>0</v>
      </c>
      <c r="BL268" s="17" t="s">
        <v>168</v>
      </c>
      <c r="BM268" s="254" t="s">
        <v>1281</v>
      </c>
    </row>
    <row r="269" s="2" customFormat="1">
      <c r="A269" s="38"/>
      <c r="B269" s="39"/>
      <c r="C269" s="40"/>
      <c r="D269" s="256" t="s">
        <v>170</v>
      </c>
      <c r="E269" s="40"/>
      <c r="F269" s="257" t="s">
        <v>382</v>
      </c>
      <c r="G269" s="40"/>
      <c r="H269" s="40"/>
      <c r="I269" s="154"/>
      <c r="J269" s="40"/>
      <c r="K269" s="40"/>
      <c r="L269" s="44"/>
      <c r="M269" s="258"/>
      <c r="N269" s="259"/>
      <c r="O269" s="91"/>
      <c r="P269" s="91"/>
      <c r="Q269" s="91"/>
      <c r="R269" s="91"/>
      <c r="S269" s="91"/>
      <c r="T269" s="92"/>
      <c r="U269" s="38"/>
      <c r="V269" s="38"/>
      <c r="W269" s="38"/>
      <c r="X269" s="38"/>
      <c r="Y269" s="38"/>
      <c r="Z269" s="38"/>
      <c r="AA269" s="38"/>
      <c r="AB269" s="38"/>
      <c r="AC269" s="38"/>
      <c r="AD269" s="38"/>
      <c r="AE269" s="38"/>
      <c r="AT269" s="17" t="s">
        <v>170</v>
      </c>
      <c r="AU269" s="17" t="s">
        <v>82</v>
      </c>
    </row>
    <row r="270" s="2" customFormat="1">
      <c r="A270" s="38"/>
      <c r="B270" s="39"/>
      <c r="C270" s="40"/>
      <c r="D270" s="256" t="s">
        <v>172</v>
      </c>
      <c r="E270" s="40"/>
      <c r="F270" s="260" t="s">
        <v>383</v>
      </c>
      <c r="G270" s="40"/>
      <c r="H270" s="40"/>
      <c r="I270" s="154"/>
      <c r="J270" s="40"/>
      <c r="K270" s="40"/>
      <c r="L270" s="44"/>
      <c r="M270" s="258"/>
      <c r="N270" s="259"/>
      <c r="O270" s="91"/>
      <c r="P270" s="91"/>
      <c r="Q270" s="91"/>
      <c r="R270" s="91"/>
      <c r="S270" s="91"/>
      <c r="T270" s="92"/>
      <c r="U270" s="38"/>
      <c r="V270" s="38"/>
      <c r="W270" s="38"/>
      <c r="X270" s="38"/>
      <c r="Y270" s="38"/>
      <c r="Z270" s="38"/>
      <c r="AA270" s="38"/>
      <c r="AB270" s="38"/>
      <c r="AC270" s="38"/>
      <c r="AD270" s="38"/>
      <c r="AE270" s="38"/>
      <c r="AT270" s="17" t="s">
        <v>172</v>
      </c>
      <c r="AU270" s="17" t="s">
        <v>82</v>
      </c>
    </row>
    <row r="271" s="14" customFormat="1">
      <c r="A271" s="14"/>
      <c r="B271" s="271"/>
      <c r="C271" s="272"/>
      <c r="D271" s="256" t="s">
        <v>174</v>
      </c>
      <c r="E271" s="273" t="s">
        <v>1</v>
      </c>
      <c r="F271" s="274" t="s">
        <v>1282</v>
      </c>
      <c r="G271" s="272"/>
      <c r="H271" s="275">
        <v>0.92000000000000004</v>
      </c>
      <c r="I271" s="276"/>
      <c r="J271" s="272"/>
      <c r="K271" s="272"/>
      <c r="L271" s="277"/>
      <c r="M271" s="278"/>
      <c r="N271" s="279"/>
      <c r="O271" s="279"/>
      <c r="P271" s="279"/>
      <c r="Q271" s="279"/>
      <c r="R271" s="279"/>
      <c r="S271" s="279"/>
      <c r="T271" s="280"/>
      <c r="U271" s="14"/>
      <c r="V271" s="14"/>
      <c r="W271" s="14"/>
      <c r="X271" s="14"/>
      <c r="Y271" s="14"/>
      <c r="Z271" s="14"/>
      <c r="AA271" s="14"/>
      <c r="AB271" s="14"/>
      <c r="AC271" s="14"/>
      <c r="AD271" s="14"/>
      <c r="AE271" s="14"/>
      <c r="AT271" s="281" t="s">
        <v>174</v>
      </c>
      <c r="AU271" s="281" t="s">
        <v>82</v>
      </c>
      <c r="AV271" s="14" t="s">
        <v>82</v>
      </c>
      <c r="AW271" s="14" t="s">
        <v>30</v>
      </c>
      <c r="AX271" s="14" t="s">
        <v>73</v>
      </c>
      <c r="AY271" s="281" t="s">
        <v>161</v>
      </c>
    </row>
    <row r="272" s="14" customFormat="1">
      <c r="A272" s="14"/>
      <c r="B272" s="271"/>
      <c r="C272" s="272"/>
      <c r="D272" s="256" t="s">
        <v>174</v>
      </c>
      <c r="E272" s="273" t="s">
        <v>1</v>
      </c>
      <c r="F272" s="274" t="s">
        <v>1283</v>
      </c>
      <c r="G272" s="272"/>
      <c r="H272" s="275">
        <v>0.87</v>
      </c>
      <c r="I272" s="276"/>
      <c r="J272" s="272"/>
      <c r="K272" s="272"/>
      <c r="L272" s="277"/>
      <c r="M272" s="278"/>
      <c r="N272" s="279"/>
      <c r="O272" s="279"/>
      <c r="P272" s="279"/>
      <c r="Q272" s="279"/>
      <c r="R272" s="279"/>
      <c r="S272" s="279"/>
      <c r="T272" s="280"/>
      <c r="U272" s="14"/>
      <c r="V272" s="14"/>
      <c r="W272" s="14"/>
      <c r="X272" s="14"/>
      <c r="Y272" s="14"/>
      <c r="Z272" s="14"/>
      <c r="AA272" s="14"/>
      <c r="AB272" s="14"/>
      <c r="AC272" s="14"/>
      <c r="AD272" s="14"/>
      <c r="AE272" s="14"/>
      <c r="AT272" s="281" t="s">
        <v>174</v>
      </c>
      <c r="AU272" s="281" t="s">
        <v>82</v>
      </c>
      <c r="AV272" s="14" t="s">
        <v>82</v>
      </c>
      <c r="AW272" s="14" t="s">
        <v>30</v>
      </c>
      <c r="AX272" s="14" t="s">
        <v>73</v>
      </c>
      <c r="AY272" s="281" t="s">
        <v>161</v>
      </c>
    </row>
    <row r="273" s="14" customFormat="1">
      <c r="A273" s="14"/>
      <c r="B273" s="271"/>
      <c r="C273" s="272"/>
      <c r="D273" s="256" t="s">
        <v>174</v>
      </c>
      <c r="E273" s="273" t="s">
        <v>1</v>
      </c>
      <c r="F273" s="274" t="s">
        <v>1284</v>
      </c>
      <c r="G273" s="272"/>
      <c r="H273" s="275">
        <v>3.2000000000000002</v>
      </c>
      <c r="I273" s="276"/>
      <c r="J273" s="272"/>
      <c r="K273" s="272"/>
      <c r="L273" s="277"/>
      <c r="M273" s="278"/>
      <c r="N273" s="279"/>
      <c r="O273" s="279"/>
      <c r="P273" s="279"/>
      <c r="Q273" s="279"/>
      <c r="R273" s="279"/>
      <c r="S273" s="279"/>
      <c r="T273" s="280"/>
      <c r="U273" s="14"/>
      <c r="V273" s="14"/>
      <c r="W273" s="14"/>
      <c r="X273" s="14"/>
      <c r="Y273" s="14"/>
      <c r="Z273" s="14"/>
      <c r="AA273" s="14"/>
      <c r="AB273" s="14"/>
      <c r="AC273" s="14"/>
      <c r="AD273" s="14"/>
      <c r="AE273" s="14"/>
      <c r="AT273" s="281" t="s">
        <v>174</v>
      </c>
      <c r="AU273" s="281" t="s">
        <v>82</v>
      </c>
      <c r="AV273" s="14" t="s">
        <v>82</v>
      </c>
      <c r="AW273" s="14" t="s">
        <v>30</v>
      </c>
      <c r="AX273" s="14" t="s">
        <v>73</v>
      </c>
      <c r="AY273" s="281" t="s">
        <v>161</v>
      </c>
    </row>
    <row r="274" s="15" customFormat="1">
      <c r="A274" s="15"/>
      <c r="B274" s="282"/>
      <c r="C274" s="283"/>
      <c r="D274" s="256" t="s">
        <v>174</v>
      </c>
      <c r="E274" s="284" t="s">
        <v>1</v>
      </c>
      <c r="F274" s="285" t="s">
        <v>180</v>
      </c>
      <c r="G274" s="283"/>
      <c r="H274" s="286">
        <v>4.9900000000000002</v>
      </c>
      <c r="I274" s="287"/>
      <c r="J274" s="283"/>
      <c r="K274" s="283"/>
      <c r="L274" s="288"/>
      <c r="M274" s="289"/>
      <c r="N274" s="290"/>
      <c r="O274" s="290"/>
      <c r="P274" s="290"/>
      <c r="Q274" s="290"/>
      <c r="R274" s="290"/>
      <c r="S274" s="290"/>
      <c r="T274" s="291"/>
      <c r="U274" s="15"/>
      <c r="V274" s="15"/>
      <c r="W274" s="15"/>
      <c r="X274" s="15"/>
      <c r="Y274" s="15"/>
      <c r="Z274" s="15"/>
      <c r="AA274" s="15"/>
      <c r="AB274" s="15"/>
      <c r="AC274" s="15"/>
      <c r="AD274" s="15"/>
      <c r="AE274" s="15"/>
      <c r="AT274" s="292" t="s">
        <v>174</v>
      </c>
      <c r="AU274" s="292" t="s">
        <v>82</v>
      </c>
      <c r="AV274" s="15" t="s">
        <v>168</v>
      </c>
      <c r="AW274" s="15" t="s">
        <v>30</v>
      </c>
      <c r="AX274" s="15" t="s">
        <v>80</v>
      </c>
      <c r="AY274" s="292" t="s">
        <v>161</v>
      </c>
    </row>
    <row r="275" s="2" customFormat="1" ht="16.5" customHeight="1">
      <c r="A275" s="38"/>
      <c r="B275" s="39"/>
      <c r="C275" s="243" t="s">
        <v>363</v>
      </c>
      <c r="D275" s="243" t="s">
        <v>163</v>
      </c>
      <c r="E275" s="244" t="s">
        <v>388</v>
      </c>
      <c r="F275" s="245" t="s">
        <v>389</v>
      </c>
      <c r="G275" s="246" t="s">
        <v>166</v>
      </c>
      <c r="H275" s="247">
        <v>20.882000000000001</v>
      </c>
      <c r="I275" s="248"/>
      <c r="J275" s="249">
        <f>ROUND(I275*H275,2)</f>
        <v>0</v>
      </c>
      <c r="K275" s="245" t="s">
        <v>167</v>
      </c>
      <c r="L275" s="44"/>
      <c r="M275" s="250" t="s">
        <v>1</v>
      </c>
      <c r="N275" s="251" t="s">
        <v>38</v>
      </c>
      <c r="O275" s="91"/>
      <c r="P275" s="252">
        <f>O275*H275</f>
        <v>0</v>
      </c>
      <c r="Q275" s="252">
        <v>0.041744200000000002</v>
      </c>
      <c r="R275" s="252">
        <f>Q275*H275</f>
        <v>0.87170238440000014</v>
      </c>
      <c r="S275" s="252">
        <v>0</v>
      </c>
      <c r="T275" s="253">
        <f>S275*H275</f>
        <v>0</v>
      </c>
      <c r="U275" s="38"/>
      <c r="V275" s="38"/>
      <c r="W275" s="38"/>
      <c r="X275" s="38"/>
      <c r="Y275" s="38"/>
      <c r="Z275" s="38"/>
      <c r="AA275" s="38"/>
      <c r="AB275" s="38"/>
      <c r="AC275" s="38"/>
      <c r="AD275" s="38"/>
      <c r="AE275" s="38"/>
      <c r="AR275" s="254" t="s">
        <v>168</v>
      </c>
      <c r="AT275" s="254" t="s">
        <v>163</v>
      </c>
      <c r="AU275" s="254" t="s">
        <v>82</v>
      </c>
      <c r="AY275" s="17" t="s">
        <v>161</v>
      </c>
      <c r="BE275" s="255">
        <f>IF(N275="základní",J275,0)</f>
        <v>0</v>
      </c>
      <c r="BF275" s="255">
        <f>IF(N275="snížená",J275,0)</f>
        <v>0</v>
      </c>
      <c r="BG275" s="255">
        <f>IF(N275="zákl. přenesená",J275,0)</f>
        <v>0</v>
      </c>
      <c r="BH275" s="255">
        <f>IF(N275="sníž. přenesená",J275,0)</f>
        <v>0</v>
      </c>
      <c r="BI275" s="255">
        <f>IF(N275="nulová",J275,0)</f>
        <v>0</v>
      </c>
      <c r="BJ275" s="17" t="s">
        <v>80</v>
      </c>
      <c r="BK275" s="255">
        <f>ROUND(I275*H275,2)</f>
        <v>0</v>
      </c>
      <c r="BL275" s="17" t="s">
        <v>168</v>
      </c>
      <c r="BM275" s="254" t="s">
        <v>1285</v>
      </c>
    </row>
    <row r="276" s="2" customFormat="1">
      <c r="A276" s="38"/>
      <c r="B276" s="39"/>
      <c r="C276" s="40"/>
      <c r="D276" s="256" t="s">
        <v>170</v>
      </c>
      <c r="E276" s="40"/>
      <c r="F276" s="257" t="s">
        <v>391</v>
      </c>
      <c r="G276" s="40"/>
      <c r="H276" s="40"/>
      <c r="I276" s="154"/>
      <c r="J276" s="40"/>
      <c r="K276" s="40"/>
      <c r="L276" s="44"/>
      <c r="M276" s="258"/>
      <c r="N276" s="259"/>
      <c r="O276" s="91"/>
      <c r="P276" s="91"/>
      <c r="Q276" s="91"/>
      <c r="R276" s="91"/>
      <c r="S276" s="91"/>
      <c r="T276" s="92"/>
      <c r="U276" s="38"/>
      <c r="V276" s="38"/>
      <c r="W276" s="38"/>
      <c r="X276" s="38"/>
      <c r="Y276" s="38"/>
      <c r="Z276" s="38"/>
      <c r="AA276" s="38"/>
      <c r="AB276" s="38"/>
      <c r="AC276" s="38"/>
      <c r="AD276" s="38"/>
      <c r="AE276" s="38"/>
      <c r="AT276" s="17" t="s">
        <v>170</v>
      </c>
      <c r="AU276" s="17" t="s">
        <v>82</v>
      </c>
    </row>
    <row r="277" s="2" customFormat="1">
      <c r="A277" s="38"/>
      <c r="B277" s="39"/>
      <c r="C277" s="40"/>
      <c r="D277" s="256" t="s">
        <v>172</v>
      </c>
      <c r="E277" s="40"/>
      <c r="F277" s="260" t="s">
        <v>392</v>
      </c>
      <c r="G277" s="40"/>
      <c r="H277" s="40"/>
      <c r="I277" s="154"/>
      <c r="J277" s="40"/>
      <c r="K277" s="40"/>
      <c r="L277" s="44"/>
      <c r="M277" s="258"/>
      <c r="N277" s="259"/>
      <c r="O277" s="91"/>
      <c r="P277" s="91"/>
      <c r="Q277" s="91"/>
      <c r="R277" s="91"/>
      <c r="S277" s="91"/>
      <c r="T277" s="92"/>
      <c r="U277" s="38"/>
      <c r="V277" s="38"/>
      <c r="W277" s="38"/>
      <c r="X277" s="38"/>
      <c r="Y277" s="38"/>
      <c r="Z277" s="38"/>
      <c r="AA277" s="38"/>
      <c r="AB277" s="38"/>
      <c r="AC277" s="38"/>
      <c r="AD277" s="38"/>
      <c r="AE277" s="38"/>
      <c r="AT277" s="17" t="s">
        <v>172</v>
      </c>
      <c r="AU277" s="17" t="s">
        <v>82</v>
      </c>
    </row>
    <row r="278" s="14" customFormat="1">
      <c r="A278" s="14"/>
      <c r="B278" s="271"/>
      <c r="C278" s="272"/>
      <c r="D278" s="256" t="s">
        <v>174</v>
      </c>
      <c r="E278" s="273" t="s">
        <v>1</v>
      </c>
      <c r="F278" s="274" t="s">
        <v>1286</v>
      </c>
      <c r="G278" s="272"/>
      <c r="H278" s="275">
        <v>3.6579999999999999</v>
      </c>
      <c r="I278" s="276"/>
      <c r="J278" s="272"/>
      <c r="K278" s="272"/>
      <c r="L278" s="277"/>
      <c r="M278" s="278"/>
      <c r="N278" s="279"/>
      <c r="O278" s="279"/>
      <c r="P278" s="279"/>
      <c r="Q278" s="279"/>
      <c r="R278" s="279"/>
      <c r="S278" s="279"/>
      <c r="T278" s="280"/>
      <c r="U278" s="14"/>
      <c r="V278" s="14"/>
      <c r="W278" s="14"/>
      <c r="X278" s="14"/>
      <c r="Y278" s="14"/>
      <c r="Z278" s="14"/>
      <c r="AA278" s="14"/>
      <c r="AB278" s="14"/>
      <c r="AC278" s="14"/>
      <c r="AD278" s="14"/>
      <c r="AE278" s="14"/>
      <c r="AT278" s="281" t="s">
        <v>174</v>
      </c>
      <c r="AU278" s="281" t="s">
        <v>82</v>
      </c>
      <c r="AV278" s="14" t="s">
        <v>82</v>
      </c>
      <c r="AW278" s="14" t="s">
        <v>30</v>
      </c>
      <c r="AX278" s="14" t="s">
        <v>73</v>
      </c>
      <c r="AY278" s="281" t="s">
        <v>161</v>
      </c>
    </row>
    <row r="279" s="14" customFormat="1">
      <c r="A279" s="14"/>
      <c r="B279" s="271"/>
      <c r="C279" s="272"/>
      <c r="D279" s="256" t="s">
        <v>174</v>
      </c>
      <c r="E279" s="273" t="s">
        <v>1</v>
      </c>
      <c r="F279" s="274" t="s">
        <v>1287</v>
      </c>
      <c r="G279" s="272"/>
      <c r="H279" s="275">
        <v>3.8570000000000002</v>
      </c>
      <c r="I279" s="276"/>
      <c r="J279" s="272"/>
      <c r="K279" s="272"/>
      <c r="L279" s="277"/>
      <c r="M279" s="278"/>
      <c r="N279" s="279"/>
      <c r="O279" s="279"/>
      <c r="P279" s="279"/>
      <c r="Q279" s="279"/>
      <c r="R279" s="279"/>
      <c r="S279" s="279"/>
      <c r="T279" s="280"/>
      <c r="U279" s="14"/>
      <c r="V279" s="14"/>
      <c r="W279" s="14"/>
      <c r="X279" s="14"/>
      <c r="Y279" s="14"/>
      <c r="Z279" s="14"/>
      <c r="AA279" s="14"/>
      <c r="AB279" s="14"/>
      <c r="AC279" s="14"/>
      <c r="AD279" s="14"/>
      <c r="AE279" s="14"/>
      <c r="AT279" s="281" t="s">
        <v>174</v>
      </c>
      <c r="AU279" s="281" t="s">
        <v>82</v>
      </c>
      <c r="AV279" s="14" t="s">
        <v>82</v>
      </c>
      <c r="AW279" s="14" t="s">
        <v>30</v>
      </c>
      <c r="AX279" s="14" t="s">
        <v>73</v>
      </c>
      <c r="AY279" s="281" t="s">
        <v>161</v>
      </c>
    </row>
    <row r="280" s="14" customFormat="1">
      <c r="A280" s="14"/>
      <c r="B280" s="271"/>
      <c r="C280" s="272"/>
      <c r="D280" s="256" t="s">
        <v>174</v>
      </c>
      <c r="E280" s="273" t="s">
        <v>1</v>
      </c>
      <c r="F280" s="274" t="s">
        <v>1288</v>
      </c>
      <c r="G280" s="272"/>
      <c r="H280" s="275">
        <v>13.367000000000001</v>
      </c>
      <c r="I280" s="276"/>
      <c r="J280" s="272"/>
      <c r="K280" s="272"/>
      <c r="L280" s="277"/>
      <c r="M280" s="278"/>
      <c r="N280" s="279"/>
      <c r="O280" s="279"/>
      <c r="P280" s="279"/>
      <c r="Q280" s="279"/>
      <c r="R280" s="279"/>
      <c r="S280" s="279"/>
      <c r="T280" s="280"/>
      <c r="U280" s="14"/>
      <c r="V280" s="14"/>
      <c r="W280" s="14"/>
      <c r="X280" s="14"/>
      <c r="Y280" s="14"/>
      <c r="Z280" s="14"/>
      <c r="AA280" s="14"/>
      <c r="AB280" s="14"/>
      <c r="AC280" s="14"/>
      <c r="AD280" s="14"/>
      <c r="AE280" s="14"/>
      <c r="AT280" s="281" t="s">
        <v>174</v>
      </c>
      <c r="AU280" s="281" t="s">
        <v>82</v>
      </c>
      <c r="AV280" s="14" t="s">
        <v>82</v>
      </c>
      <c r="AW280" s="14" t="s">
        <v>30</v>
      </c>
      <c r="AX280" s="14" t="s">
        <v>73</v>
      </c>
      <c r="AY280" s="281" t="s">
        <v>161</v>
      </c>
    </row>
    <row r="281" s="15" customFormat="1">
      <c r="A281" s="15"/>
      <c r="B281" s="282"/>
      <c r="C281" s="283"/>
      <c r="D281" s="256" t="s">
        <v>174</v>
      </c>
      <c r="E281" s="284" t="s">
        <v>1</v>
      </c>
      <c r="F281" s="285" t="s">
        <v>180</v>
      </c>
      <c r="G281" s="283"/>
      <c r="H281" s="286">
        <v>20.882000000000001</v>
      </c>
      <c r="I281" s="287"/>
      <c r="J281" s="283"/>
      <c r="K281" s="283"/>
      <c r="L281" s="288"/>
      <c r="M281" s="289"/>
      <c r="N281" s="290"/>
      <c r="O281" s="290"/>
      <c r="P281" s="290"/>
      <c r="Q281" s="290"/>
      <c r="R281" s="290"/>
      <c r="S281" s="290"/>
      <c r="T281" s="291"/>
      <c r="U281" s="15"/>
      <c r="V281" s="15"/>
      <c r="W281" s="15"/>
      <c r="X281" s="15"/>
      <c r="Y281" s="15"/>
      <c r="Z281" s="15"/>
      <c r="AA281" s="15"/>
      <c r="AB281" s="15"/>
      <c r="AC281" s="15"/>
      <c r="AD281" s="15"/>
      <c r="AE281" s="15"/>
      <c r="AT281" s="292" t="s">
        <v>174</v>
      </c>
      <c r="AU281" s="292" t="s">
        <v>82</v>
      </c>
      <c r="AV281" s="15" t="s">
        <v>168</v>
      </c>
      <c r="AW281" s="15" t="s">
        <v>30</v>
      </c>
      <c r="AX281" s="15" t="s">
        <v>80</v>
      </c>
      <c r="AY281" s="292" t="s">
        <v>161</v>
      </c>
    </row>
    <row r="282" s="2" customFormat="1" ht="16.5" customHeight="1">
      <c r="A282" s="38"/>
      <c r="B282" s="39"/>
      <c r="C282" s="243" t="s">
        <v>371</v>
      </c>
      <c r="D282" s="243" t="s">
        <v>163</v>
      </c>
      <c r="E282" s="244" t="s">
        <v>396</v>
      </c>
      <c r="F282" s="245" t="s">
        <v>397</v>
      </c>
      <c r="G282" s="246" t="s">
        <v>166</v>
      </c>
      <c r="H282" s="247">
        <v>20.882000000000001</v>
      </c>
      <c r="I282" s="248"/>
      <c r="J282" s="249">
        <f>ROUND(I282*H282,2)</f>
        <v>0</v>
      </c>
      <c r="K282" s="245" t="s">
        <v>167</v>
      </c>
      <c r="L282" s="44"/>
      <c r="M282" s="250" t="s">
        <v>1</v>
      </c>
      <c r="N282" s="251" t="s">
        <v>38</v>
      </c>
      <c r="O282" s="91"/>
      <c r="P282" s="252">
        <f>O282*H282</f>
        <v>0</v>
      </c>
      <c r="Q282" s="252">
        <v>1.5E-05</v>
      </c>
      <c r="R282" s="252">
        <f>Q282*H282</f>
        <v>0.00031323000000000001</v>
      </c>
      <c r="S282" s="252">
        <v>0</v>
      </c>
      <c r="T282" s="253">
        <f>S282*H282</f>
        <v>0</v>
      </c>
      <c r="U282" s="38"/>
      <c r="V282" s="38"/>
      <c r="W282" s="38"/>
      <c r="X282" s="38"/>
      <c r="Y282" s="38"/>
      <c r="Z282" s="38"/>
      <c r="AA282" s="38"/>
      <c r="AB282" s="38"/>
      <c r="AC282" s="38"/>
      <c r="AD282" s="38"/>
      <c r="AE282" s="38"/>
      <c r="AR282" s="254" t="s">
        <v>168</v>
      </c>
      <c r="AT282" s="254" t="s">
        <v>163</v>
      </c>
      <c r="AU282" s="254" t="s">
        <v>82</v>
      </c>
      <c r="AY282" s="17" t="s">
        <v>161</v>
      </c>
      <c r="BE282" s="255">
        <f>IF(N282="základní",J282,0)</f>
        <v>0</v>
      </c>
      <c r="BF282" s="255">
        <f>IF(N282="snížená",J282,0)</f>
        <v>0</v>
      </c>
      <c r="BG282" s="255">
        <f>IF(N282="zákl. přenesená",J282,0)</f>
        <v>0</v>
      </c>
      <c r="BH282" s="255">
        <f>IF(N282="sníž. přenesená",J282,0)</f>
        <v>0</v>
      </c>
      <c r="BI282" s="255">
        <f>IF(N282="nulová",J282,0)</f>
        <v>0</v>
      </c>
      <c r="BJ282" s="17" t="s">
        <v>80</v>
      </c>
      <c r="BK282" s="255">
        <f>ROUND(I282*H282,2)</f>
        <v>0</v>
      </c>
      <c r="BL282" s="17" t="s">
        <v>168</v>
      </c>
      <c r="BM282" s="254" t="s">
        <v>1289</v>
      </c>
    </row>
    <row r="283" s="2" customFormat="1">
      <c r="A283" s="38"/>
      <c r="B283" s="39"/>
      <c r="C283" s="40"/>
      <c r="D283" s="256" t="s">
        <v>170</v>
      </c>
      <c r="E283" s="40"/>
      <c r="F283" s="257" t="s">
        <v>399</v>
      </c>
      <c r="G283" s="40"/>
      <c r="H283" s="40"/>
      <c r="I283" s="154"/>
      <c r="J283" s="40"/>
      <c r="K283" s="40"/>
      <c r="L283" s="44"/>
      <c r="M283" s="258"/>
      <c r="N283" s="259"/>
      <c r="O283" s="91"/>
      <c r="P283" s="91"/>
      <c r="Q283" s="91"/>
      <c r="R283" s="91"/>
      <c r="S283" s="91"/>
      <c r="T283" s="92"/>
      <c r="U283" s="38"/>
      <c r="V283" s="38"/>
      <c r="W283" s="38"/>
      <c r="X283" s="38"/>
      <c r="Y283" s="38"/>
      <c r="Z283" s="38"/>
      <c r="AA283" s="38"/>
      <c r="AB283" s="38"/>
      <c r="AC283" s="38"/>
      <c r="AD283" s="38"/>
      <c r="AE283" s="38"/>
      <c r="AT283" s="17" t="s">
        <v>170</v>
      </c>
      <c r="AU283" s="17" t="s">
        <v>82</v>
      </c>
    </row>
    <row r="284" s="2" customFormat="1">
      <c r="A284" s="38"/>
      <c r="B284" s="39"/>
      <c r="C284" s="40"/>
      <c r="D284" s="256" t="s">
        <v>172</v>
      </c>
      <c r="E284" s="40"/>
      <c r="F284" s="260" t="s">
        <v>392</v>
      </c>
      <c r="G284" s="40"/>
      <c r="H284" s="40"/>
      <c r="I284" s="154"/>
      <c r="J284" s="40"/>
      <c r="K284" s="40"/>
      <c r="L284" s="44"/>
      <c r="M284" s="258"/>
      <c r="N284" s="259"/>
      <c r="O284" s="91"/>
      <c r="P284" s="91"/>
      <c r="Q284" s="91"/>
      <c r="R284" s="91"/>
      <c r="S284" s="91"/>
      <c r="T284" s="92"/>
      <c r="U284" s="38"/>
      <c r="V284" s="38"/>
      <c r="W284" s="38"/>
      <c r="X284" s="38"/>
      <c r="Y284" s="38"/>
      <c r="Z284" s="38"/>
      <c r="AA284" s="38"/>
      <c r="AB284" s="38"/>
      <c r="AC284" s="38"/>
      <c r="AD284" s="38"/>
      <c r="AE284" s="38"/>
      <c r="AT284" s="17" t="s">
        <v>172</v>
      </c>
      <c r="AU284" s="17" t="s">
        <v>82</v>
      </c>
    </row>
    <row r="285" s="14" customFormat="1">
      <c r="A285" s="14"/>
      <c r="B285" s="271"/>
      <c r="C285" s="272"/>
      <c r="D285" s="256" t="s">
        <v>174</v>
      </c>
      <c r="E285" s="273" t="s">
        <v>1</v>
      </c>
      <c r="F285" s="274" t="s">
        <v>1286</v>
      </c>
      <c r="G285" s="272"/>
      <c r="H285" s="275">
        <v>3.6579999999999999</v>
      </c>
      <c r="I285" s="276"/>
      <c r="J285" s="272"/>
      <c r="K285" s="272"/>
      <c r="L285" s="277"/>
      <c r="M285" s="278"/>
      <c r="N285" s="279"/>
      <c r="O285" s="279"/>
      <c r="P285" s="279"/>
      <c r="Q285" s="279"/>
      <c r="R285" s="279"/>
      <c r="S285" s="279"/>
      <c r="T285" s="280"/>
      <c r="U285" s="14"/>
      <c r="V285" s="14"/>
      <c r="W285" s="14"/>
      <c r="X285" s="14"/>
      <c r="Y285" s="14"/>
      <c r="Z285" s="14"/>
      <c r="AA285" s="14"/>
      <c r="AB285" s="14"/>
      <c r="AC285" s="14"/>
      <c r="AD285" s="14"/>
      <c r="AE285" s="14"/>
      <c r="AT285" s="281" t="s">
        <v>174</v>
      </c>
      <c r="AU285" s="281" t="s">
        <v>82</v>
      </c>
      <c r="AV285" s="14" t="s">
        <v>82</v>
      </c>
      <c r="AW285" s="14" t="s">
        <v>30</v>
      </c>
      <c r="AX285" s="14" t="s">
        <v>73</v>
      </c>
      <c r="AY285" s="281" t="s">
        <v>161</v>
      </c>
    </row>
    <row r="286" s="14" customFormat="1">
      <c r="A286" s="14"/>
      <c r="B286" s="271"/>
      <c r="C286" s="272"/>
      <c r="D286" s="256" t="s">
        <v>174</v>
      </c>
      <c r="E286" s="273" t="s">
        <v>1</v>
      </c>
      <c r="F286" s="274" t="s">
        <v>1287</v>
      </c>
      <c r="G286" s="272"/>
      <c r="H286" s="275">
        <v>3.8570000000000002</v>
      </c>
      <c r="I286" s="276"/>
      <c r="J286" s="272"/>
      <c r="K286" s="272"/>
      <c r="L286" s="277"/>
      <c r="M286" s="278"/>
      <c r="N286" s="279"/>
      <c r="O286" s="279"/>
      <c r="P286" s="279"/>
      <c r="Q286" s="279"/>
      <c r="R286" s="279"/>
      <c r="S286" s="279"/>
      <c r="T286" s="280"/>
      <c r="U286" s="14"/>
      <c r="V286" s="14"/>
      <c r="W286" s="14"/>
      <c r="X286" s="14"/>
      <c r="Y286" s="14"/>
      <c r="Z286" s="14"/>
      <c r="AA286" s="14"/>
      <c r="AB286" s="14"/>
      <c r="AC286" s="14"/>
      <c r="AD286" s="14"/>
      <c r="AE286" s="14"/>
      <c r="AT286" s="281" t="s">
        <v>174</v>
      </c>
      <c r="AU286" s="281" t="s">
        <v>82</v>
      </c>
      <c r="AV286" s="14" t="s">
        <v>82</v>
      </c>
      <c r="AW286" s="14" t="s">
        <v>30</v>
      </c>
      <c r="AX286" s="14" t="s">
        <v>73</v>
      </c>
      <c r="AY286" s="281" t="s">
        <v>161</v>
      </c>
    </row>
    <row r="287" s="14" customFormat="1">
      <c r="A287" s="14"/>
      <c r="B287" s="271"/>
      <c r="C287" s="272"/>
      <c r="D287" s="256" t="s">
        <v>174</v>
      </c>
      <c r="E287" s="273" t="s">
        <v>1</v>
      </c>
      <c r="F287" s="274" t="s">
        <v>1288</v>
      </c>
      <c r="G287" s="272"/>
      <c r="H287" s="275">
        <v>13.367000000000001</v>
      </c>
      <c r="I287" s="276"/>
      <c r="J287" s="272"/>
      <c r="K287" s="272"/>
      <c r="L287" s="277"/>
      <c r="M287" s="278"/>
      <c r="N287" s="279"/>
      <c r="O287" s="279"/>
      <c r="P287" s="279"/>
      <c r="Q287" s="279"/>
      <c r="R287" s="279"/>
      <c r="S287" s="279"/>
      <c r="T287" s="280"/>
      <c r="U287" s="14"/>
      <c r="V287" s="14"/>
      <c r="W287" s="14"/>
      <c r="X287" s="14"/>
      <c r="Y287" s="14"/>
      <c r="Z287" s="14"/>
      <c r="AA287" s="14"/>
      <c r="AB287" s="14"/>
      <c r="AC287" s="14"/>
      <c r="AD287" s="14"/>
      <c r="AE287" s="14"/>
      <c r="AT287" s="281" t="s">
        <v>174</v>
      </c>
      <c r="AU287" s="281" t="s">
        <v>82</v>
      </c>
      <c r="AV287" s="14" t="s">
        <v>82</v>
      </c>
      <c r="AW287" s="14" t="s">
        <v>30</v>
      </c>
      <c r="AX287" s="14" t="s">
        <v>73</v>
      </c>
      <c r="AY287" s="281" t="s">
        <v>161</v>
      </c>
    </row>
    <row r="288" s="15" customFormat="1">
      <c r="A288" s="15"/>
      <c r="B288" s="282"/>
      <c r="C288" s="283"/>
      <c r="D288" s="256" t="s">
        <v>174</v>
      </c>
      <c r="E288" s="284" t="s">
        <v>1</v>
      </c>
      <c r="F288" s="285" t="s">
        <v>180</v>
      </c>
      <c r="G288" s="283"/>
      <c r="H288" s="286">
        <v>20.882000000000001</v>
      </c>
      <c r="I288" s="287"/>
      <c r="J288" s="283"/>
      <c r="K288" s="283"/>
      <c r="L288" s="288"/>
      <c r="M288" s="289"/>
      <c r="N288" s="290"/>
      <c r="O288" s="290"/>
      <c r="P288" s="290"/>
      <c r="Q288" s="290"/>
      <c r="R288" s="290"/>
      <c r="S288" s="290"/>
      <c r="T288" s="291"/>
      <c r="U288" s="15"/>
      <c r="V288" s="15"/>
      <c r="W288" s="15"/>
      <c r="X288" s="15"/>
      <c r="Y288" s="15"/>
      <c r="Z288" s="15"/>
      <c r="AA288" s="15"/>
      <c r="AB288" s="15"/>
      <c r="AC288" s="15"/>
      <c r="AD288" s="15"/>
      <c r="AE288" s="15"/>
      <c r="AT288" s="292" t="s">
        <v>174</v>
      </c>
      <c r="AU288" s="292" t="s">
        <v>82</v>
      </c>
      <c r="AV288" s="15" t="s">
        <v>168</v>
      </c>
      <c r="AW288" s="15" t="s">
        <v>30</v>
      </c>
      <c r="AX288" s="15" t="s">
        <v>80</v>
      </c>
      <c r="AY288" s="292" t="s">
        <v>161</v>
      </c>
    </row>
    <row r="289" s="2" customFormat="1" ht="16.5" customHeight="1">
      <c r="A289" s="38"/>
      <c r="B289" s="39"/>
      <c r="C289" s="243" t="s">
        <v>378</v>
      </c>
      <c r="D289" s="243" t="s">
        <v>163</v>
      </c>
      <c r="E289" s="244" t="s">
        <v>401</v>
      </c>
      <c r="F289" s="245" t="s">
        <v>402</v>
      </c>
      <c r="G289" s="246" t="s">
        <v>282</v>
      </c>
      <c r="H289" s="247">
        <v>0.94599999999999995</v>
      </c>
      <c r="I289" s="248"/>
      <c r="J289" s="249">
        <f>ROUND(I289*H289,2)</f>
        <v>0</v>
      </c>
      <c r="K289" s="245" t="s">
        <v>167</v>
      </c>
      <c r="L289" s="44"/>
      <c r="M289" s="250" t="s">
        <v>1</v>
      </c>
      <c r="N289" s="251" t="s">
        <v>38</v>
      </c>
      <c r="O289" s="91"/>
      <c r="P289" s="252">
        <f>O289*H289</f>
        <v>0</v>
      </c>
      <c r="Q289" s="252">
        <v>1.0487652000000001</v>
      </c>
      <c r="R289" s="252">
        <f>Q289*H289</f>
        <v>0.99213187920000001</v>
      </c>
      <c r="S289" s="252">
        <v>0</v>
      </c>
      <c r="T289" s="253">
        <f>S289*H289</f>
        <v>0</v>
      </c>
      <c r="U289" s="38"/>
      <c r="V289" s="38"/>
      <c r="W289" s="38"/>
      <c r="X289" s="38"/>
      <c r="Y289" s="38"/>
      <c r="Z289" s="38"/>
      <c r="AA289" s="38"/>
      <c r="AB289" s="38"/>
      <c r="AC289" s="38"/>
      <c r="AD289" s="38"/>
      <c r="AE289" s="38"/>
      <c r="AR289" s="254" t="s">
        <v>168</v>
      </c>
      <c r="AT289" s="254" t="s">
        <v>163</v>
      </c>
      <c r="AU289" s="254" t="s">
        <v>82</v>
      </c>
      <c r="AY289" s="17" t="s">
        <v>161</v>
      </c>
      <c r="BE289" s="255">
        <f>IF(N289="základní",J289,0)</f>
        <v>0</v>
      </c>
      <c r="BF289" s="255">
        <f>IF(N289="snížená",J289,0)</f>
        <v>0</v>
      </c>
      <c r="BG289" s="255">
        <f>IF(N289="zákl. přenesená",J289,0)</f>
        <v>0</v>
      </c>
      <c r="BH289" s="255">
        <f>IF(N289="sníž. přenesená",J289,0)</f>
        <v>0</v>
      </c>
      <c r="BI289" s="255">
        <f>IF(N289="nulová",J289,0)</f>
        <v>0</v>
      </c>
      <c r="BJ289" s="17" t="s">
        <v>80</v>
      </c>
      <c r="BK289" s="255">
        <f>ROUND(I289*H289,2)</f>
        <v>0</v>
      </c>
      <c r="BL289" s="17" t="s">
        <v>168</v>
      </c>
      <c r="BM289" s="254" t="s">
        <v>1290</v>
      </c>
    </row>
    <row r="290" s="2" customFormat="1">
      <c r="A290" s="38"/>
      <c r="B290" s="39"/>
      <c r="C290" s="40"/>
      <c r="D290" s="256" t="s">
        <v>170</v>
      </c>
      <c r="E290" s="40"/>
      <c r="F290" s="257" t="s">
        <v>404</v>
      </c>
      <c r="G290" s="40"/>
      <c r="H290" s="40"/>
      <c r="I290" s="154"/>
      <c r="J290" s="40"/>
      <c r="K290" s="40"/>
      <c r="L290" s="44"/>
      <c r="M290" s="258"/>
      <c r="N290" s="259"/>
      <c r="O290" s="91"/>
      <c r="P290" s="91"/>
      <c r="Q290" s="91"/>
      <c r="R290" s="91"/>
      <c r="S290" s="91"/>
      <c r="T290" s="92"/>
      <c r="U290" s="38"/>
      <c r="V290" s="38"/>
      <c r="W290" s="38"/>
      <c r="X290" s="38"/>
      <c r="Y290" s="38"/>
      <c r="Z290" s="38"/>
      <c r="AA290" s="38"/>
      <c r="AB290" s="38"/>
      <c r="AC290" s="38"/>
      <c r="AD290" s="38"/>
      <c r="AE290" s="38"/>
      <c r="AT290" s="17" t="s">
        <v>170</v>
      </c>
      <c r="AU290" s="17" t="s">
        <v>82</v>
      </c>
    </row>
    <row r="291" s="2" customFormat="1">
      <c r="A291" s="38"/>
      <c r="B291" s="39"/>
      <c r="C291" s="40"/>
      <c r="D291" s="256" t="s">
        <v>172</v>
      </c>
      <c r="E291" s="40"/>
      <c r="F291" s="260" t="s">
        <v>405</v>
      </c>
      <c r="G291" s="40"/>
      <c r="H291" s="40"/>
      <c r="I291" s="154"/>
      <c r="J291" s="40"/>
      <c r="K291" s="40"/>
      <c r="L291" s="44"/>
      <c r="M291" s="258"/>
      <c r="N291" s="259"/>
      <c r="O291" s="91"/>
      <c r="P291" s="91"/>
      <c r="Q291" s="91"/>
      <c r="R291" s="91"/>
      <c r="S291" s="91"/>
      <c r="T291" s="92"/>
      <c r="U291" s="38"/>
      <c r="V291" s="38"/>
      <c r="W291" s="38"/>
      <c r="X291" s="38"/>
      <c r="Y291" s="38"/>
      <c r="Z291" s="38"/>
      <c r="AA291" s="38"/>
      <c r="AB291" s="38"/>
      <c r="AC291" s="38"/>
      <c r="AD291" s="38"/>
      <c r="AE291" s="38"/>
      <c r="AT291" s="17" t="s">
        <v>172</v>
      </c>
      <c r="AU291" s="17" t="s">
        <v>82</v>
      </c>
    </row>
    <row r="292" s="14" customFormat="1">
      <c r="A292" s="14"/>
      <c r="B292" s="271"/>
      <c r="C292" s="272"/>
      <c r="D292" s="256" t="s">
        <v>174</v>
      </c>
      <c r="E292" s="273" t="s">
        <v>1</v>
      </c>
      <c r="F292" s="274" t="s">
        <v>1291</v>
      </c>
      <c r="G292" s="272"/>
      <c r="H292" s="275">
        <v>0.16400000000000001</v>
      </c>
      <c r="I292" s="276"/>
      <c r="J292" s="272"/>
      <c r="K292" s="272"/>
      <c r="L292" s="277"/>
      <c r="M292" s="278"/>
      <c r="N292" s="279"/>
      <c r="O292" s="279"/>
      <c r="P292" s="279"/>
      <c r="Q292" s="279"/>
      <c r="R292" s="279"/>
      <c r="S292" s="279"/>
      <c r="T292" s="280"/>
      <c r="U292" s="14"/>
      <c r="V292" s="14"/>
      <c r="W292" s="14"/>
      <c r="X292" s="14"/>
      <c r="Y292" s="14"/>
      <c r="Z292" s="14"/>
      <c r="AA292" s="14"/>
      <c r="AB292" s="14"/>
      <c r="AC292" s="14"/>
      <c r="AD292" s="14"/>
      <c r="AE292" s="14"/>
      <c r="AT292" s="281" t="s">
        <v>174</v>
      </c>
      <c r="AU292" s="281" t="s">
        <v>82</v>
      </c>
      <c r="AV292" s="14" t="s">
        <v>82</v>
      </c>
      <c r="AW292" s="14" t="s">
        <v>30</v>
      </c>
      <c r="AX292" s="14" t="s">
        <v>73</v>
      </c>
      <c r="AY292" s="281" t="s">
        <v>161</v>
      </c>
    </row>
    <row r="293" s="14" customFormat="1">
      <c r="A293" s="14"/>
      <c r="B293" s="271"/>
      <c r="C293" s="272"/>
      <c r="D293" s="256" t="s">
        <v>174</v>
      </c>
      <c r="E293" s="273" t="s">
        <v>1</v>
      </c>
      <c r="F293" s="274" t="s">
        <v>1292</v>
      </c>
      <c r="G293" s="272"/>
      <c r="H293" s="275">
        <v>0.17699999999999999</v>
      </c>
      <c r="I293" s="276"/>
      <c r="J293" s="272"/>
      <c r="K293" s="272"/>
      <c r="L293" s="277"/>
      <c r="M293" s="278"/>
      <c r="N293" s="279"/>
      <c r="O293" s="279"/>
      <c r="P293" s="279"/>
      <c r="Q293" s="279"/>
      <c r="R293" s="279"/>
      <c r="S293" s="279"/>
      <c r="T293" s="280"/>
      <c r="U293" s="14"/>
      <c r="V293" s="14"/>
      <c r="W293" s="14"/>
      <c r="X293" s="14"/>
      <c r="Y293" s="14"/>
      <c r="Z293" s="14"/>
      <c r="AA293" s="14"/>
      <c r="AB293" s="14"/>
      <c r="AC293" s="14"/>
      <c r="AD293" s="14"/>
      <c r="AE293" s="14"/>
      <c r="AT293" s="281" t="s">
        <v>174</v>
      </c>
      <c r="AU293" s="281" t="s">
        <v>82</v>
      </c>
      <c r="AV293" s="14" t="s">
        <v>82</v>
      </c>
      <c r="AW293" s="14" t="s">
        <v>30</v>
      </c>
      <c r="AX293" s="14" t="s">
        <v>73</v>
      </c>
      <c r="AY293" s="281" t="s">
        <v>161</v>
      </c>
    </row>
    <row r="294" s="14" customFormat="1">
      <c r="A294" s="14"/>
      <c r="B294" s="271"/>
      <c r="C294" s="272"/>
      <c r="D294" s="256" t="s">
        <v>174</v>
      </c>
      <c r="E294" s="273" t="s">
        <v>1</v>
      </c>
      <c r="F294" s="274" t="s">
        <v>1293</v>
      </c>
      <c r="G294" s="272"/>
      <c r="H294" s="275">
        <v>0.60499999999999998</v>
      </c>
      <c r="I294" s="276"/>
      <c r="J294" s="272"/>
      <c r="K294" s="272"/>
      <c r="L294" s="277"/>
      <c r="M294" s="278"/>
      <c r="N294" s="279"/>
      <c r="O294" s="279"/>
      <c r="P294" s="279"/>
      <c r="Q294" s="279"/>
      <c r="R294" s="279"/>
      <c r="S294" s="279"/>
      <c r="T294" s="280"/>
      <c r="U294" s="14"/>
      <c r="V294" s="14"/>
      <c r="W294" s="14"/>
      <c r="X294" s="14"/>
      <c r="Y294" s="14"/>
      <c r="Z294" s="14"/>
      <c r="AA294" s="14"/>
      <c r="AB294" s="14"/>
      <c r="AC294" s="14"/>
      <c r="AD294" s="14"/>
      <c r="AE294" s="14"/>
      <c r="AT294" s="281" t="s">
        <v>174</v>
      </c>
      <c r="AU294" s="281" t="s">
        <v>82</v>
      </c>
      <c r="AV294" s="14" t="s">
        <v>82</v>
      </c>
      <c r="AW294" s="14" t="s">
        <v>30</v>
      </c>
      <c r="AX294" s="14" t="s">
        <v>73</v>
      </c>
      <c r="AY294" s="281" t="s">
        <v>161</v>
      </c>
    </row>
    <row r="295" s="15" customFormat="1">
      <c r="A295" s="15"/>
      <c r="B295" s="282"/>
      <c r="C295" s="283"/>
      <c r="D295" s="256" t="s">
        <v>174</v>
      </c>
      <c r="E295" s="284" t="s">
        <v>1</v>
      </c>
      <c r="F295" s="285" t="s">
        <v>180</v>
      </c>
      <c r="G295" s="283"/>
      <c r="H295" s="286">
        <v>0.94599999999999995</v>
      </c>
      <c r="I295" s="287"/>
      <c r="J295" s="283"/>
      <c r="K295" s="283"/>
      <c r="L295" s="288"/>
      <c r="M295" s="289"/>
      <c r="N295" s="290"/>
      <c r="O295" s="290"/>
      <c r="P295" s="290"/>
      <c r="Q295" s="290"/>
      <c r="R295" s="290"/>
      <c r="S295" s="290"/>
      <c r="T295" s="291"/>
      <c r="U295" s="15"/>
      <c r="V295" s="15"/>
      <c r="W295" s="15"/>
      <c r="X295" s="15"/>
      <c r="Y295" s="15"/>
      <c r="Z295" s="15"/>
      <c r="AA295" s="15"/>
      <c r="AB295" s="15"/>
      <c r="AC295" s="15"/>
      <c r="AD295" s="15"/>
      <c r="AE295" s="15"/>
      <c r="AT295" s="292" t="s">
        <v>174</v>
      </c>
      <c r="AU295" s="292" t="s">
        <v>82</v>
      </c>
      <c r="AV295" s="15" t="s">
        <v>168</v>
      </c>
      <c r="AW295" s="15" t="s">
        <v>30</v>
      </c>
      <c r="AX295" s="15" t="s">
        <v>80</v>
      </c>
      <c r="AY295" s="292" t="s">
        <v>161</v>
      </c>
    </row>
    <row r="296" s="2" customFormat="1" ht="16.5" customHeight="1">
      <c r="A296" s="38"/>
      <c r="B296" s="39"/>
      <c r="C296" s="243" t="s">
        <v>387</v>
      </c>
      <c r="D296" s="243" t="s">
        <v>163</v>
      </c>
      <c r="E296" s="244" t="s">
        <v>954</v>
      </c>
      <c r="F296" s="245" t="s">
        <v>955</v>
      </c>
      <c r="G296" s="246" t="s">
        <v>191</v>
      </c>
      <c r="H296" s="247">
        <v>15</v>
      </c>
      <c r="I296" s="248"/>
      <c r="J296" s="249">
        <f>ROUND(I296*H296,2)</f>
        <v>0</v>
      </c>
      <c r="K296" s="245" t="s">
        <v>167</v>
      </c>
      <c r="L296" s="44"/>
      <c r="M296" s="250" t="s">
        <v>1</v>
      </c>
      <c r="N296" s="251" t="s">
        <v>38</v>
      </c>
      <c r="O296" s="91"/>
      <c r="P296" s="252">
        <f>O296*H296</f>
        <v>0</v>
      </c>
      <c r="Q296" s="252">
        <v>0.001072</v>
      </c>
      <c r="R296" s="252">
        <f>Q296*H296</f>
        <v>0.016080000000000001</v>
      </c>
      <c r="S296" s="252">
        <v>0</v>
      </c>
      <c r="T296" s="253">
        <f>S296*H296</f>
        <v>0</v>
      </c>
      <c r="U296" s="38"/>
      <c r="V296" s="38"/>
      <c r="W296" s="38"/>
      <c r="X296" s="38"/>
      <c r="Y296" s="38"/>
      <c r="Z296" s="38"/>
      <c r="AA296" s="38"/>
      <c r="AB296" s="38"/>
      <c r="AC296" s="38"/>
      <c r="AD296" s="38"/>
      <c r="AE296" s="38"/>
      <c r="AR296" s="254" t="s">
        <v>168</v>
      </c>
      <c r="AT296" s="254" t="s">
        <v>163</v>
      </c>
      <c r="AU296" s="254" t="s">
        <v>82</v>
      </c>
      <c r="AY296" s="17" t="s">
        <v>161</v>
      </c>
      <c r="BE296" s="255">
        <f>IF(N296="základní",J296,0)</f>
        <v>0</v>
      </c>
      <c r="BF296" s="255">
        <f>IF(N296="snížená",J296,0)</f>
        <v>0</v>
      </c>
      <c r="BG296" s="255">
        <f>IF(N296="zákl. přenesená",J296,0)</f>
        <v>0</v>
      </c>
      <c r="BH296" s="255">
        <f>IF(N296="sníž. přenesená",J296,0)</f>
        <v>0</v>
      </c>
      <c r="BI296" s="255">
        <f>IF(N296="nulová",J296,0)</f>
        <v>0</v>
      </c>
      <c r="BJ296" s="17" t="s">
        <v>80</v>
      </c>
      <c r="BK296" s="255">
        <f>ROUND(I296*H296,2)</f>
        <v>0</v>
      </c>
      <c r="BL296" s="17" t="s">
        <v>168</v>
      </c>
      <c r="BM296" s="254" t="s">
        <v>1294</v>
      </c>
    </row>
    <row r="297" s="2" customFormat="1">
      <c r="A297" s="38"/>
      <c r="B297" s="39"/>
      <c r="C297" s="40"/>
      <c r="D297" s="256" t="s">
        <v>170</v>
      </c>
      <c r="E297" s="40"/>
      <c r="F297" s="257" t="s">
        <v>957</v>
      </c>
      <c r="G297" s="40"/>
      <c r="H297" s="40"/>
      <c r="I297" s="154"/>
      <c r="J297" s="40"/>
      <c r="K297" s="40"/>
      <c r="L297" s="44"/>
      <c r="M297" s="258"/>
      <c r="N297" s="259"/>
      <c r="O297" s="91"/>
      <c r="P297" s="91"/>
      <c r="Q297" s="91"/>
      <c r="R297" s="91"/>
      <c r="S297" s="91"/>
      <c r="T297" s="92"/>
      <c r="U297" s="38"/>
      <c r="V297" s="38"/>
      <c r="W297" s="38"/>
      <c r="X297" s="38"/>
      <c r="Y297" s="38"/>
      <c r="Z297" s="38"/>
      <c r="AA297" s="38"/>
      <c r="AB297" s="38"/>
      <c r="AC297" s="38"/>
      <c r="AD297" s="38"/>
      <c r="AE297" s="38"/>
      <c r="AT297" s="17" t="s">
        <v>170</v>
      </c>
      <c r="AU297" s="17" t="s">
        <v>82</v>
      </c>
    </row>
    <row r="298" s="2" customFormat="1">
      <c r="A298" s="38"/>
      <c r="B298" s="39"/>
      <c r="C298" s="40"/>
      <c r="D298" s="256" t="s">
        <v>172</v>
      </c>
      <c r="E298" s="40"/>
      <c r="F298" s="260" t="s">
        <v>958</v>
      </c>
      <c r="G298" s="40"/>
      <c r="H298" s="40"/>
      <c r="I298" s="154"/>
      <c r="J298" s="40"/>
      <c r="K298" s="40"/>
      <c r="L298" s="44"/>
      <c r="M298" s="258"/>
      <c r="N298" s="259"/>
      <c r="O298" s="91"/>
      <c r="P298" s="91"/>
      <c r="Q298" s="91"/>
      <c r="R298" s="91"/>
      <c r="S298" s="91"/>
      <c r="T298" s="92"/>
      <c r="U298" s="38"/>
      <c r="V298" s="38"/>
      <c r="W298" s="38"/>
      <c r="X298" s="38"/>
      <c r="Y298" s="38"/>
      <c r="Z298" s="38"/>
      <c r="AA298" s="38"/>
      <c r="AB298" s="38"/>
      <c r="AC298" s="38"/>
      <c r="AD298" s="38"/>
      <c r="AE298" s="38"/>
      <c r="AT298" s="17" t="s">
        <v>172</v>
      </c>
      <c r="AU298" s="17" t="s">
        <v>82</v>
      </c>
    </row>
    <row r="299" s="13" customFormat="1">
      <c r="A299" s="13"/>
      <c r="B299" s="261"/>
      <c r="C299" s="262"/>
      <c r="D299" s="256" t="s">
        <v>174</v>
      </c>
      <c r="E299" s="263" t="s">
        <v>1</v>
      </c>
      <c r="F299" s="264" t="s">
        <v>1295</v>
      </c>
      <c r="G299" s="262"/>
      <c r="H299" s="263" t="s">
        <v>1</v>
      </c>
      <c r="I299" s="265"/>
      <c r="J299" s="262"/>
      <c r="K299" s="262"/>
      <c r="L299" s="266"/>
      <c r="M299" s="267"/>
      <c r="N299" s="268"/>
      <c r="O299" s="268"/>
      <c r="P299" s="268"/>
      <c r="Q299" s="268"/>
      <c r="R299" s="268"/>
      <c r="S299" s="268"/>
      <c r="T299" s="269"/>
      <c r="U299" s="13"/>
      <c r="V299" s="13"/>
      <c r="W299" s="13"/>
      <c r="X299" s="13"/>
      <c r="Y299" s="13"/>
      <c r="Z299" s="13"/>
      <c r="AA299" s="13"/>
      <c r="AB299" s="13"/>
      <c r="AC299" s="13"/>
      <c r="AD299" s="13"/>
      <c r="AE299" s="13"/>
      <c r="AT299" s="270" t="s">
        <v>174</v>
      </c>
      <c r="AU299" s="270" t="s">
        <v>82</v>
      </c>
      <c r="AV299" s="13" t="s">
        <v>80</v>
      </c>
      <c r="AW299" s="13" t="s">
        <v>30</v>
      </c>
      <c r="AX299" s="13" t="s">
        <v>73</v>
      </c>
      <c r="AY299" s="270" t="s">
        <v>161</v>
      </c>
    </row>
    <row r="300" s="14" customFormat="1">
      <c r="A300" s="14"/>
      <c r="B300" s="271"/>
      <c r="C300" s="272"/>
      <c r="D300" s="256" t="s">
        <v>174</v>
      </c>
      <c r="E300" s="273" t="s">
        <v>1</v>
      </c>
      <c r="F300" s="274" t="s">
        <v>8</v>
      </c>
      <c r="G300" s="272"/>
      <c r="H300" s="275">
        <v>15</v>
      </c>
      <c r="I300" s="276"/>
      <c r="J300" s="272"/>
      <c r="K300" s="272"/>
      <c r="L300" s="277"/>
      <c r="M300" s="278"/>
      <c r="N300" s="279"/>
      <c r="O300" s="279"/>
      <c r="P300" s="279"/>
      <c r="Q300" s="279"/>
      <c r="R300" s="279"/>
      <c r="S300" s="279"/>
      <c r="T300" s="280"/>
      <c r="U300" s="14"/>
      <c r="V300" s="14"/>
      <c r="W300" s="14"/>
      <c r="X300" s="14"/>
      <c r="Y300" s="14"/>
      <c r="Z300" s="14"/>
      <c r="AA300" s="14"/>
      <c r="AB300" s="14"/>
      <c r="AC300" s="14"/>
      <c r="AD300" s="14"/>
      <c r="AE300" s="14"/>
      <c r="AT300" s="281" t="s">
        <v>174</v>
      </c>
      <c r="AU300" s="281" t="s">
        <v>82</v>
      </c>
      <c r="AV300" s="14" t="s">
        <v>82</v>
      </c>
      <c r="AW300" s="14" t="s">
        <v>30</v>
      </c>
      <c r="AX300" s="14" t="s">
        <v>80</v>
      </c>
      <c r="AY300" s="281" t="s">
        <v>161</v>
      </c>
    </row>
    <row r="301" s="12" customFormat="1" ht="22.8" customHeight="1">
      <c r="A301" s="12"/>
      <c r="B301" s="227"/>
      <c r="C301" s="228"/>
      <c r="D301" s="229" t="s">
        <v>72</v>
      </c>
      <c r="E301" s="241" t="s">
        <v>168</v>
      </c>
      <c r="F301" s="241" t="s">
        <v>424</v>
      </c>
      <c r="G301" s="228"/>
      <c r="H301" s="228"/>
      <c r="I301" s="231"/>
      <c r="J301" s="242">
        <f>BK301</f>
        <v>0</v>
      </c>
      <c r="K301" s="228"/>
      <c r="L301" s="233"/>
      <c r="M301" s="234"/>
      <c r="N301" s="235"/>
      <c r="O301" s="235"/>
      <c r="P301" s="236">
        <f>SUM(P302:P323)</f>
        <v>0</v>
      </c>
      <c r="Q301" s="235"/>
      <c r="R301" s="236">
        <f>SUM(R302:R323)</f>
        <v>47.873183367999999</v>
      </c>
      <c r="S301" s="235"/>
      <c r="T301" s="237">
        <f>SUM(T302:T323)</f>
        <v>0</v>
      </c>
      <c r="U301" s="12"/>
      <c r="V301" s="12"/>
      <c r="W301" s="12"/>
      <c r="X301" s="12"/>
      <c r="Y301" s="12"/>
      <c r="Z301" s="12"/>
      <c r="AA301" s="12"/>
      <c r="AB301" s="12"/>
      <c r="AC301" s="12"/>
      <c r="AD301" s="12"/>
      <c r="AE301" s="12"/>
      <c r="AR301" s="238" t="s">
        <v>80</v>
      </c>
      <c r="AT301" s="239" t="s">
        <v>72</v>
      </c>
      <c r="AU301" s="239" t="s">
        <v>80</v>
      </c>
      <c r="AY301" s="238" t="s">
        <v>161</v>
      </c>
      <c r="BK301" s="240">
        <f>SUM(BK302:BK323)</f>
        <v>0</v>
      </c>
    </row>
    <row r="302" s="2" customFormat="1" ht="24" customHeight="1">
      <c r="A302" s="38"/>
      <c r="B302" s="39"/>
      <c r="C302" s="243" t="s">
        <v>395</v>
      </c>
      <c r="D302" s="243" t="s">
        <v>163</v>
      </c>
      <c r="E302" s="244" t="s">
        <v>426</v>
      </c>
      <c r="F302" s="245" t="s">
        <v>427</v>
      </c>
      <c r="G302" s="246" t="s">
        <v>166</v>
      </c>
      <c r="H302" s="247">
        <v>0.28000000000000003</v>
      </c>
      <c r="I302" s="248"/>
      <c r="J302" s="249">
        <f>ROUND(I302*H302,2)</f>
        <v>0</v>
      </c>
      <c r="K302" s="245" t="s">
        <v>167</v>
      </c>
      <c r="L302" s="44"/>
      <c r="M302" s="250" t="s">
        <v>1</v>
      </c>
      <c r="N302" s="251" t="s">
        <v>38</v>
      </c>
      <c r="O302" s="91"/>
      <c r="P302" s="252">
        <f>O302*H302</f>
        <v>0</v>
      </c>
      <c r="Q302" s="252">
        <v>0.02102</v>
      </c>
      <c r="R302" s="252">
        <f>Q302*H302</f>
        <v>0.0058856000000000004</v>
      </c>
      <c r="S302" s="252">
        <v>0</v>
      </c>
      <c r="T302" s="253">
        <f>S302*H302</f>
        <v>0</v>
      </c>
      <c r="U302" s="38"/>
      <c r="V302" s="38"/>
      <c r="W302" s="38"/>
      <c r="X302" s="38"/>
      <c r="Y302" s="38"/>
      <c r="Z302" s="38"/>
      <c r="AA302" s="38"/>
      <c r="AB302" s="38"/>
      <c r="AC302" s="38"/>
      <c r="AD302" s="38"/>
      <c r="AE302" s="38"/>
      <c r="AR302" s="254" t="s">
        <v>168</v>
      </c>
      <c r="AT302" s="254" t="s">
        <v>163</v>
      </c>
      <c r="AU302" s="254" t="s">
        <v>82</v>
      </c>
      <c r="AY302" s="17" t="s">
        <v>161</v>
      </c>
      <c r="BE302" s="255">
        <f>IF(N302="základní",J302,0)</f>
        <v>0</v>
      </c>
      <c r="BF302" s="255">
        <f>IF(N302="snížená",J302,0)</f>
        <v>0</v>
      </c>
      <c r="BG302" s="255">
        <f>IF(N302="zákl. přenesená",J302,0)</f>
        <v>0</v>
      </c>
      <c r="BH302" s="255">
        <f>IF(N302="sníž. přenesená",J302,0)</f>
        <v>0</v>
      </c>
      <c r="BI302" s="255">
        <f>IF(N302="nulová",J302,0)</f>
        <v>0</v>
      </c>
      <c r="BJ302" s="17" t="s">
        <v>80</v>
      </c>
      <c r="BK302" s="255">
        <f>ROUND(I302*H302,2)</f>
        <v>0</v>
      </c>
      <c r="BL302" s="17" t="s">
        <v>168</v>
      </c>
      <c r="BM302" s="254" t="s">
        <v>1296</v>
      </c>
    </row>
    <row r="303" s="2" customFormat="1">
      <c r="A303" s="38"/>
      <c r="B303" s="39"/>
      <c r="C303" s="40"/>
      <c r="D303" s="256" t="s">
        <v>170</v>
      </c>
      <c r="E303" s="40"/>
      <c r="F303" s="257" t="s">
        <v>429</v>
      </c>
      <c r="G303" s="40"/>
      <c r="H303" s="40"/>
      <c r="I303" s="154"/>
      <c r="J303" s="40"/>
      <c r="K303" s="40"/>
      <c r="L303" s="44"/>
      <c r="M303" s="258"/>
      <c r="N303" s="259"/>
      <c r="O303" s="91"/>
      <c r="P303" s="91"/>
      <c r="Q303" s="91"/>
      <c r="R303" s="91"/>
      <c r="S303" s="91"/>
      <c r="T303" s="92"/>
      <c r="U303" s="38"/>
      <c r="V303" s="38"/>
      <c r="W303" s="38"/>
      <c r="X303" s="38"/>
      <c r="Y303" s="38"/>
      <c r="Z303" s="38"/>
      <c r="AA303" s="38"/>
      <c r="AB303" s="38"/>
      <c r="AC303" s="38"/>
      <c r="AD303" s="38"/>
      <c r="AE303" s="38"/>
      <c r="AT303" s="17" t="s">
        <v>170</v>
      </c>
      <c r="AU303" s="17" t="s">
        <v>82</v>
      </c>
    </row>
    <row r="304" s="2" customFormat="1">
      <c r="A304" s="38"/>
      <c r="B304" s="39"/>
      <c r="C304" s="40"/>
      <c r="D304" s="256" t="s">
        <v>172</v>
      </c>
      <c r="E304" s="40"/>
      <c r="F304" s="260" t="s">
        <v>430</v>
      </c>
      <c r="G304" s="40"/>
      <c r="H304" s="40"/>
      <c r="I304" s="154"/>
      <c r="J304" s="40"/>
      <c r="K304" s="40"/>
      <c r="L304" s="44"/>
      <c r="M304" s="258"/>
      <c r="N304" s="259"/>
      <c r="O304" s="91"/>
      <c r="P304" s="91"/>
      <c r="Q304" s="91"/>
      <c r="R304" s="91"/>
      <c r="S304" s="91"/>
      <c r="T304" s="92"/>
      <c r="U304" s="38"/>
      <c r="V304" s="38"/>
      <c r="W304" s="38"/>
      <c r="X304" s="38"/>
      <c r="Y304" s="38"/>
      <c r="Z304" s="38"/>
      <c r="AA304" s="38"/>
      <c r="AB304" s="38"/>
      <c r="AC304" s="38"/>
      <c r="AD304" s="38"/>
      <c r="AE304" s="38"/>
      <c r="AT304" s="17" t="s">
        <v>172</v>
      </c>
      <c r="AU304" s="17" t="s">
        <v>82</v>
      </c>
    </row>
    <row r="305" s="2" customFormat="1">
      <c r="A305" s="38"/>
      <c r="B305" s="39"/>
      <c r="C305" s="40"/>
      <c r="D305" s="256" t="s">
        <v>195</v>
      </c>
      <c r="E305" s="40"/>
      <c r="F305" s="260" t="s">
        <v>431</v>
      </c>
      <c r="G305" s="40"/>
      <c r="H305" s="40"/>
      <c r="I305" s="154"/>
      <c r="J305" s="40"/>
      <c r="K305" s="40"/>
      <c r="L305" s="44"/>
      <c r="M305" s="258"/>
      <c r="N305" s="259"/>
      <c r="O305" s="91"/>
      <c r="P305" s="91"/>
      <c r="Q305" s="91"/>
      <c r="R305" s="91"/>
      <c r="S305" s="91"/>
      <c r="T305" s="92"/>
      <c r="U305" s="38"/>
      <c r="V305" s="38"/>
      <c r="W305" s="38"/>
      <c r="X305" s="38"/>
      <c r="Y305" s="38"/>
      <c r="Z305" s="38"/>
      <c r="AA305" s="38"/>
      <c r="AB305" s="38"/>
      <c r="AC305" s="38"/>
      <c r="AD305" s="38"/>
      <c r="AE305" s="38"/>
      <c r="AT305" s="17" t="s">
        <v>195</v>
      </c>
      <c r="AU305" s="17" t="s">
        <v>82</v>
      </c>
    </row>
    <row r="306" s="13" customFormat="1">
      <c r="A306" s="13"/>
      <c r="B306" s="261"/>
      <c r="C306" s="262"/>
      <c r="D306" s="256" t="s">
        <v>174</v>
      </c>
      <c r="E306" s="263" t="s">
        <v>1</v>
      </c>
      <c r="F306" s="264" t="s">
        <v>1297</v>
      </c>
      <c r="G306" s="262"/>
      <c r="H306" s="263" t="s">
        <v>1</v>
      </c>
      <c r="I306" s="265"/>
      <c r="J306" s="262"/>
      <c r="K306" s="262"/>
      <c r="L306" s="266"/>
      <c r="M306" s="267"/>
      <c r="N306" s="268"/>
      <c r="O306" s="268"/>
      <c r="P306" s="268"/>
      <c r="Q306" s="268"/>
      <c r="R306" s="268"/>
      <c r="S306" s="268"/>
      <c r="T306" s="269"/>
      <c r="U306" s="13"/>
      <c r="V306" s="13"/>
      <c r="W306" s="13"/>
      <c r="X306" s="13"/>
      <c r="Y306" s="13"/>
      <c r="Z306" s="13"/>
      <c r="AA306" s="13"/>
      <c r="AB306" s="13"/>
      <c r="AC306" s="13"/>
      <c r="AD306" s="13"/>
      <c r="AE306" s="13"/>
      <c r="AT306" s="270" t="s">
        <v>174</v>
      </c>
      <c r="AU306" s="270" t="s">
        <v>82</v>
      </c>
      <c r="AV306" s="13" t="s">
        <v>80</v>
      </c>
      <c r="AW306" s="13" t="s">
        <v>30</v>
      </c>
      <c r="AX306" s="13" t="s">
        <v>73</v>
      </c>
      <c r="AY306" s="270" t="s">
        <v>161</v>
      </c>
    </row>
    <row r="307" s="14" customFormat="1">
      <c r="A307" s="14"/>
      <c r="B307" s="271"/>
      <c r="C307" s="272"/>
      <c r="D307" s="256" t="s">
        <v>174</v>
      </c>
      <c r="E307" s="273" t="s">
        <v>1</v>
      </c>
      <c r="F307" s="274" t="s">
        <v>1298</v>
      </c>
      <c r="G307" s="272"/>
      <c r="H307" s="275">
        <v>0.28000000000000003</v>
      </c>
      <c r="I307" s="276"/>
      <c r="J307" s="272"/>
      <c r="K307" s="272"/>
      <c r="L307" s="277"/>
      <c r="M307" s="278"/>
      <c r="N307" s="279"/>
      <c r="O307" s="279"/>
      <c r="P307" s="279"/>
      <c r="Q307" s="279"/>
      <c r="R307" s="279"/>
      <c r="S307" s="279"/>
      <c r="T307" s="280"/>
      <c r="U307" s="14"/>
      <c r="V307" s="14"/>
      <c r="W307" s="14"/>
      <c r="X307" s="14"/>
      <c r="Y307" s="14"/>
      <c r="Z307" s="14"/>
      <c r="AA307" s="14"/>
      <c r="AB307" s="14"/>
      <c r="AC307" s="14"/>
      <c r="AD307" s="14"/>
      <c r="AE307" s="14"/>
      <c r="AT307" s="281" t="s">
        <v>174</v>
      </c>
      <c r="AU307" s="281" t="s">
        <v>82</v>
      </c>
      <c r="AV307" s="14" t="s">
        <v>82</v>
      </c>
      <c r="AW307" s="14" t="s">
        <v>30</v>
      </c>
      <c r="AX307" s="14" t="s">
        <v>80</v>
      </c>
      <c r="AY307" s="281" t="s">
        <v>161</v>
      </c>
    </row>
    <row r="308" s="2" customFormat="1" ht="24" customHeight="1">
      <c r="A308" s="38"/>
      <c r="B308" s="39"/>
      <c r="C308" s="243" t="s">
        <v>400</v>
      </c>
      <c r="D308" s="243" t="s">
        <v>163</v>
      </c>
      <c r="E308" s="244" t="s">
        <v>435</v>
      </c>
      <c r="F308" s="245" t="s">
        <v>436</v>
      </c>
      <c r="G308" s="246" t="s">
        <v>166</v>
      </c>
      <c r="H308" s="247">
        <v>0.28000000000000003</v>
      </c>
      <c r="I308" s="248"/>
      <c r="J308" s="249">
        <f>ROUND(I308*H308,2)</f>
        <v>0</v>
      </c>
      <c r="K308" s="245" t="s">
        <v>167</v>
      </c>
      <c r="L308" s="44"/>
      <c r="M308" s="250" t="s">
        <v>1</v>
      </c>
      <c r="N308" s="251" t="s">
        <v>38</v>
      </c>
      <c r="O308" s="91"/>
      <c r="P308" s="252">
        <f>O308*H308</f>
        <v>0</v>
      </c>
      <c r="Q308" s="252">
        <v>0.02102</v>
      </c>
      <c r="R308" s="252">
        <f>Q308*H308</f>
        <v>0.0058856000000000004</v>
      </c>
      <c r="S308" s="252">
        <v>0</v>
      </c>
      <c r="T308" s="253">
        <f>S308*H308</f>
        <v>0</v>
      </c>
      <c r="U308" s="38"/>
      <c r="V308" s="38"/>
      <c r="W308" s="38"/>
      <c r="X308" s="38"/>
      <c r="Y308" s="38"/>
      <c r="Z308" s="38"/>
      <c r="AA308" s="38"/>
      <c r="AB308" s="38"/>
      <c r="AC308" s="38"/>
      <c r="AD308" s="38"/>
      <c r="AE308" s="38"/>
      <c r="AR308" s="254" t="s">
        <v>168</v>
      </c>
      <c r="AT308" s="254" t="s">
        <v>163</v>
      </c>
      <c r="AU308" s="254" t="s">
        <v>82</v>
      </c>
      <c r="AY308" s="17" t="s">
        <v>161</v>
      </c>
      <c r="BE308" s="255">
        <f>IF(N308="základní",J308,0)</f>
        <v>0</v>
      </c>
      <c r="BF308" s="255">
        <f>IF(N308="snížená",J308,0)</f>
        <v>0</v>
      </c>
      <c r="BG308" s="255">
        <f>IF(N308="zákl. přenesená",J308,0)</f>
        <v>0</v>
      </c>
      <c r="BH308" s="255">
        <f>IF(N308="sníž. přenesená",J308,0)</f>
        <v>0</v>
      </c>
      <c r="BI308" s="255">
        <f>IF(N308="nulová",J308,0)</f>
        <v>0</v>
      </c>
      <c r="BJ308" s="17" t="s">
        <v>80</v>
      </c>
      <c r="BK308" s="255">
        <f>ROUND(I308*H308,2)</f>
        <v>0</v>
      </c>
      <c r="BL308" s="17" t="s">
        <v>168</v>
      </c>
      <c r="BM308" s="254" t="s">
        <v>1299</v>
      </c>
    </row>
    <row r="309" s="2" customFormat="1">
      <c r="A309" s="38"/>
      <c r="B309" s="39"/>
      <c r="C309" s="40"/>
      <c r="D309" s="256" t="s">
        <v>170</v>
      </c>
      <c r="E309" s="40"/>
      <c r="F309" s="257" t="s">
        <v>438</v>
      </c>
      <c r="G309" s="40"/>
      <c r="H309" s="40"/>
      <c r="I309" s="154"/>
      <c r="J309" s="40"/>
      <c r="K309" s="40"/>
      <c r="L309" s="44"/>
      <c r="M309" s="258"/>
      <c r="N309" s="259"/>
      <c r="O309" s="91"/>
      <c r="P309" s="91"/>
      <c r="Q309" s="91"/>
      <c r="R309" s="91"/>
      <c r="S309" s="91"/>
      <c r="T309" s="92"/>
      <c r="U309" s="38"/>
      <c r="V309" s="38"/>
      <c r="W309" s="38"/>
      <c r="X309" s="38"/>
      <c r="Y309" s="38"/>
      <c r="Z309" s="38"/>
      <c r="AA309" s="38"/>
      <c r="AB309" s="38"/>
      <c r="AC309" s="38"/>
      <c r="AD309" s="38"/>
      <c r="AE309" s="38"/>
      <c r="AT309" s="17" t="s">
        <v>170</v>
      </c>
      <c r="AU309" s="17" t="s">
        <v>82</v>
      </c>
    </row>
    <row r="310" s="2" customFormat="1">
      <c r="A310" s="38"/>
      <c r="B310" s="39"/>
      <c r="C310" s="40"/>
      <c r="D310" s="256" t="s">
        <v>172</v>
      </c>
      <c r="E310" s="40"/>
      <c r="F310" s="260" t="s">
        <v>430</v>
      </c>
      <c r="G310" s="40"/>
      <c r="H310" s="40"/>
      <c r="I310" s="154"/>
      <c r="J310" s="40"/>
      <c r="K310" s="40"/>
      <c r="L310" s="44"/>
      <c r="M310" s="258"/>
      <c r="N310" s="259"/>
      <c r="O310" s="91"/>
      <c r="P310" s="91"/>
      <c r="Q310" s="91"/>
      <c r="R310" s="91"/>
      <c r="S310" s="91"/>
      <c r="T310" s="92"/>
      <c r="U310" s="38"/>
      <c r="V310" s="38"/>
      <c r="W310" s="38"/>
      <c r="X310" s="38"/>
      <c r="Y310" s="38"/>
      <c r="Z310" s="38"/>
      <c r="AA310" s="38"/>
      <c r="AB310" s="38"/>
      <c r="AC310" s="38"/>
      <c r="AD310" s="38"/>
      <c r="AE310" s="38"/>
      <c r="AT310" s="17" t="s">
        <v>172</v>
      </c>
      <c r="AU310" s="17" t="s">
        <v>82</v>
      </c>
    </row>
    <row r="311" s="2" customFormat="1">
      <c r="A311" s="38"/>
      <c r="B311" s="39"/>
      <c r="C311" s="40"/>
      <c r="D311" s="256" t="s">
        <v>195</v>
      </c>
      <c r="E311" s="40"/>
      <c r="F311" s="260" t="s">
        <v>431</v>
      </c>
      <c r="G311" s="40"/>
      <c r="H311" s="40"/>
      <c r="I311" s="154"/>
      <c r="J311" s="40"/>
      <c r="K311" s="40"/>
      <c r="L311" s="44"/>
      <c r="M311" s="258"/>
      <c r="N311" s="259"/>
      <c r="O311" s="91"/>
      <c r="P311" s="91"/>
      <c r="Q311" s="91"/>
      <c r="R311" s="91"/>
      <c r="S311" s="91"/>
      <c r="T311" s="92"/>
      <c r="U311" s="38"/>
      <c r="V311" s="38"/>
      <c r="W311" s="38"/>
      <c r="X311" s="38"/>
      <c r="Y311" s="38"/>
      <c r="Z311" s="38"/>
      <c r="AA311" s="38"/>
      <c r="AB311" s="38"/>
      <c r="AC311" s="38"/>
      <c r="AD311" s="38"/>
      <c r="AE311" s="38"/>
      <c r="AT311" s="17" t="s">
        <v>195</v>
      </c>
      <c r="AU311" s="17" t="s">
        <v>82</v>
      </c>
    </row>
    <row r="312" s="2" customFormat="1" ht="24" customHeight="1">
      <c r="A312" s="38"/>
      <c r="B312" s="39"/>
      <c r="C312" s="243" t="s">
        <v>409</v>
      </c>
      <c r="D312" s="243" t="s">
        <v>163</v>
      </c>
      <c r="E312" s="244" t="s">
        <v>440</v>
      </c>
      <c r="F312" s="245" t="s">
        <v>441</v>
      </c>
      <c r="G312" s="246" t="s">
        <v>166</v>
      </c>
      <c r="H312" s="247">
        <v>46.140000000000001</v>
      </c>
      <c r="I312" s="248"/>
      <c r="J312" s="249">
        <f>ROUND(I312*H312,2)</f>
        <v>0</v>
      </c>
      <c r="K312" s="245" t="s">
        <v>167</v>
      </c>
      <c r="L312" s="44"/>
      <c r="M312" s="250" t="s">
        <v>1</v>
      </c>
      <c r="N312" s="251" t="s">
        <v>38</v>
      </c>
      <c r="O312" s="91"/>
      <c r="P312" s="252">
        <f>O312*H312</f>
        <v>0</v>
      </c>
      <c r="Q312" s="252">
        <v>1.031199</v>
      </c>
      <c r="R312" s="252">
        <f>Q312*H312</f>
        <v>47.57952186</v>
      </c>
      <c r="S312" s="252">
        <v>0</v>
      </c>
      <c r="T312" s="253">
        <f>S312*H312</f>
        <v>0</v>
      </c>
      <c r="U312" s="38"/>
      <c r="V312" s="38"/>
      <c r="W312" s="38"/>
      <c r="X312" s="38"/>
      <c r="Y312" s="38"/>
      <c r="Z312" s="38"/>
      <c r="AA312" s="38"/>
      <c r="AB312" s="38"/>
      <c r="AC312" s="38"/>
      <c r="AD312" s="38"/>
      <c r="AE312" s="38"/>
      <c r="AR312" s="254" t="s">
        <v>168</v>
      </c>
      <c r="AT312" s="254" t="s">
        <v>163</v>
      </c>
      <c r="AU312" s="254" t="s">
        <v>82</v>
      </c>
      <c r="AY312" s="17" t="s">
        <v>161</v>
      </c>
      <c r="BE312" s="255">
        <f>IF(N312="základní",J312,0)</f>
        <v>0</v>
      </c>
      <c r="BF312" s="255">
        <f>IF(N312="snížená",J312,0)</f>
        <v>0</v>
      </c>
      <c r="BG312" s="255">
        <f>IF(N312="zákl. přenesená",J312,0)</f>
        <v>0</v>
      </c>
      <c r="BH312" s="255">
        <f>IF(N312="sníž. přenesená",J312,0)</f>
        <v>0</v>
      </c>
      <c r="BI312" s="255">
        <f>IF(N312="nulová",J312,0)</f>
        <v>0</v>
      </c>
      <c r="BJ312" s="17" t="s">
        <v>80</v>
      </c>
      <c r="BK312" s="255">
        <f>ROUND(I312*H312,2)</f>
        <v>0</v>
      </c>
      <c r="BL312" s="17" t="s">
        <v>168</v>
      </c>
      <c r="BM312" s="254" t="s">
        <v>1300</v>
      </c>
    </row>
    <row r="313" s="2" customFormat="1">
      <c r="A313" s="38"/>
      <c r="B313" s="39"/>
      <c r="C313" s="40"/>
      <c r="D313" s="256" t="s">
        <v>170</v>
      </c>
      <c r="E313" s="40"/>
      <c r="F313" s="257" t="s">
        <v>443</v>
      </c>
      <c r="G313" s="40"/>
      <c r="H313" s="40"/>
      <c r="I313" s="154"/>
      <c r="J313" s="40"/>
      <c r="K313" s="40"/>
      <c r="L313" s="44"/>
      <c r="M313" s="258"/>
      <c r="N313" s="259"/>
      <c r="O313" s="91"/>
      <c r="P313" s="91"/>
      <c r="Q313" s="91"/>
      <c r="R313" s="91"/>
      <c r="S313" s="91"/>
      <c r="T313" s="92"/>
      <c r="U313" s="38"/>
      <c r="V313" s="38"/>
      <c r="W313" s="38"/>
      <c r="X313" s="38"/>
      <c r="Y313" s="38"/>
      <c r="Z313" s="38"/>
      <c r="AA313" s="38"/>
      <c r="AB313" s="38"/>
      <c r="AC313" s="38"/>
      <c r="AD313" s="38"/>
      <c r="AE313" s="38"/>
      <c r="AT313" s="17" t="s">
        <v>170</v>
      </c>
      <c r="AU313" s="17" t="s">
        <v>82</v>
      </c>
    </row>
    <row r="314" s="2" customFormat="1">
      <c r="A314" s="38"/>
      <c r="B314" s="39"/>
      <c r="C314" s="40"/>
      <c r="D314" s="256" t="s">
        <v>172</v>
      </c>
      <c r="E314" s="40"/>
      <c r="F314" s="260" t="s">
        <v>444</v>
      </c>
      <c r="G314" s="40"/>
      <c r="H314" s="40"/>
      <c r="I314" s="154"/>
      <c r="J314" s="40"/>
      <c r="K314" s="40"/>
      <c r="L314" s="44"/>
      <c r="M314" s="258"/>
      <c r="N314" s="259"/>
      <c r="O314" s="91"/>
      <c r="P314" s="91"/>
      <c r="Q314" s="91"/>
      <c r="R314" s="91"/>
      <c r="S314" s="91"/>
      <c r="T314" s="92"/>
      <c r="U314" s="38"/>
      <c r="V314" s="38"/>
      <c r="W314" s="38"/>
      <c r="X314" s="38"/>
      <c r="Y314" s="38"/>
      <c r="Z314" s="38"/>
      <c r="AA314" s="38"/>
      <c r="AB314" s="38"/>
      <c r="AC314" s="38"/>
      <c r="AD314" s="38"/>
      <c r="AE314" s="38"/>
      <c r="AT314" s="17" t="s">
        <v>172</v>
      </c>
      <c r="AU314" s="17" t="s">
        <v>82</v>
      </c>
    </row>
    <row r="315" s="14" customFormat="1">
      <c r="A315" s="14"/>
      <c r="B315" s="271"/>
      <c r="C315" s="272"/>
      <c r="D315" s="256" t="s">
        <v>174</v>
      </c>
      <c r="E315" s="273" t="s">
        <v>1</v>
      </c>
      <c r="F315" s="274" t="s">
        <v>1301</v>
      </c>
      <c r="G315" s="272"/>
      <c r="H315" s="275">
        <v>28.140000000000001</v>
      </c>
      <c r="I315" s="276"/>
      <c r="J315" s="272"/>
      <c r="K315" s="272"/>
      <c r="L315" s="277"/>
      <c r="M315" s="278"/>
      <c r="N315" s="279"/>
      <c r="O315" s="279"/>
      <c r="P315" s="279"/>
      <c r="Q315" s="279"/>
      <c r="R315" s="279"/>
      <c r="S315" s="279"/>
      <c r="T315" s="280"/>
      <c r="U315" s="14"/>
      <c r="V315" s="14"/>
      <c r="W315" s="14"/>
      <c r="X315" s="14"/>
      <c r="Y315" s="14"/>
      <c r="Z315" s="14"/>
      <c r="AA315" s="14"/>
      <c r="AB315" s="14"/>
      <c r="AC315" s="14"/>
      <c r="AD315" s="14"/>
      <c r="AE315" s="14"/>
      <c r="AT315" s="281" t="s">
        <v>174</v>
      </c>
      <c r="AU315" s="281" t="s">
        <v>82</v>
      </c>
      <c r="AV315" s="14" t="s">
        <v>82</v>
      </c>
      <c r="AW315" s="14" t="s">
        <v>30</v>
      </c>
      <c r="AX315" s="14" t="s">
        <v>73</v>
      </c>
      <c r="AY315" s="281" t="s">
        <v>161</v>
      </c>
    </row>
    <row r="316" s="14" customFormat="1">
      <c r="A316" s="14"/>
      <c r="B316" s="271"/>
      <c r="C316" s="272"/>
      <c r="D316" s="256" t="s">
        <v>174</v>
      </c>
      <c r="E316" s="273" t="s">
        <v>1</v>
      </c>
      <c r="F316" s="274" t="s">
        <v>1302</v>
      </c>
      <c r="G316" s="272"/>
      <c r="H316" s="275">
        <v>18</v>
      </c>
      <c r="I316" s="276"/>
      <c r="J316" s="272"/>
      <c r="K316" s="272"/>
      <c r="L316" s="277"/>
      <c r="M316" s="278"/>
      <c r="N316" s="279"/>
      <c r="O316" s="279"/>
      <c r="P316" s="279"/>
      <c r="Q316" s="279"/>
      <c r="R316" s="279"/>
      <c r="S316" s="279"/>
      <c r="T316" s="280"/>
      <c r="U316" s="14"/>
      <c r="V316" s="14"/>
      <c r="W316" s="14"/>
      <c r="X316" s="14"/>
      <c r="Y316" s="14"/>
      <c r="Z316" s="14"/>
      <c r="AA316" s="14"/>
      <c r="AB316" s="14"/>
      <c r="AC316" s="14"/>
      <c r="AD316" s="14"/>
      <c r="AE316" s="14"/>
      <c r="AT316" s="281" t="s">
        <v>174</v>
      </c>
      <c r="AU316" s="281" t="s">
        <v>82</v>
      </c>
      <c r="AV316" s="14" t="s">
        <v>82</v>
      </c>
      <c r="AW316" s="14" t="s">
        <v>30</v>
      </c>
      <c r="AX316" s="14" t="s">
        <v>73</v>
      </c>
      <c r="AY316" s="281" t="s">
        <v>161</v>
      </c>
    </row>
    <row r="317" s="15" customFormat="1">
      <c r="A317" s="15"/>
      <c r="B317" s="282"/>
      <c r="C317" s="283"/>
      <c r="D317" s="256" t="s">
        <v>174</v>
      </c>
      <c r="E317" s="284" t="s">
        <v>1</v>
      </c>
      <c r="F317" s="285" t="s">
        <v>180</v>
      </c>
      <c r="G317" s="283"/>
      <c r="H317" s="286">
        <v>46.140000000000001</v>
      </c>
      <c r="I317" s="287"/>
      <c r="J317" s="283"/>
      <c r="K317" s="283"/>
      <c r="L317" s="288"/>
      <c r="M317" s="289"/>
      <c r="N317" s="290"/>
      <c r="O317" s="290"/>
      <c r="P317" s="290"/>
      <c r="Q317" s="290"/>
      <c r="R317" s="290"/>
      <c r="S317" s="290"/>
      <c r="T317" s="291"/>
      <c r="U317" s="15"/>
      <c r="V317" s="15"/>
      <c r="W317" s="15"/>
      <c r="X317" s="15"/>
      <c r="Y317" s="15"/>
      <c r="Z317" s="15"/>
      <c r="AA317" s="15"/>
      <c r="AB317" s="15"/>
      <c r="AC317" s="15"/>
      <c r="AD317" s="15"/>
      <c r="AE317" s="15"/>
      <c r="AT317" s="292" t="s">
        <v>174</v>
      </c>
      <c r="AU317" s="292" t="s">
        <v>82</v>
      </c>
      <c r="AV317" s="15" t="s">
        <v>168</v>
      </c>
      <c r="AW317" s="15" t="s">
        <v>30</v>
      </c>
      <c r="AX317" s="15" t="s">
        <v>80</v>
      </c>
      <c r="AY317" s="292" t="s">
        <v>161</v>
      </c>
    </row>
    <row r="318" s="2" customFormat="1" ht="24" customHeight="1">
      <c r="A318" s="38"/>
      <c r="B318" s="39"/>
      <c r="C318" s="243" t="s">
        <v>417</v>
      </c>
      <c r="D318" s="243" t="s">
        <v>163</v>
      </c>
      <c r="E318" s="244" t="s">
        <v>450</v>
      </c>
      <c r="F318" s="245" t="s">
        <v>451</v>
      </c>
      <c r="G318" s="246" t="s">
        <v>282</v>
      </c>
      <c r="H318" s="247">
        <v>0.26600000000000001</v>
      </c>
      <c r="I318" s="248"/>
      <c r="J318" s="249">
        <f>ROUND(I318*H318,2)</f>
        <v>0</v>
      </c>
      <c r="K318" s="245" t="s">
        <v>167</v>
      </c>
      <c r="L318" s="44"/>
      <c r="M318" s="250" t="s">
        <v>1</v>
      </c>
      <c r="N318" s="251" t="s">
        <v>38</v>
      </c>
      <c r="O318" s="91"/>
      <c r="P318" s="252">
        <f>O318*H318</f>
        <v>0</v>
      </c>
      <c r="Q318" s="252">
        <v>1.0597380000000001</v>
      </c>
      <c r="R318" s="252">
        <f>Q318*H318</f>
        <v>0.28189030800000003</v>
      </c>
      <c r="S318" s="252">
        <v>0</v>
      </c>
      <c r="T318" s="253">
        <f>S318*H318</f>
        <v>0</v>
      </c>
      <c r="U318" s="38"/>
      <c r="V318" s="38"/>
      <c r="W318" s="38"/>
      <c r="X318" s="38"/>
      <c r="Y318" s="38"/>
      <c r="Z318" s="38"/>
      <c r="AA318" s="38"/>
      <c r="AB318" s="38"/>
      <c r="AC318" s="38"/>
      <c r="AD318" s="38"/>
      <c r="AE318" s="38"/>
      <c r="AR318" s="254" t="s">
        <v>168</v>
      </c>
      <c r="AT318" s="254" t="s">
        <v>163</v>
      </c>
      <c r="AU318" s="254" t="s">
        <v>82</v>
      </c>
      <c r="AY318" s="17" t="s">
        <v>161</v>
      </c>
      <c r="BE318" s="255">
        <f>IF(N318="základní",J318,0)</f>
        <v>0</v>
      </c>
      <c r="BF318" s="255">
        <f>IF(N318="snížená",J318,0)</f>
        <v>0</v>
      </c>
      <c r="BG318" s="255">
        <f>IF(N318="zákl. přenesená",J318,0)</f>
        <v>0</v>
      </c>
      <c r="BH318" s="255">
        <f>IF(N318="sníž. přenesená",J318,0)</f>
        <v>0</v>
      </c>
      <c r="BI318" s="255">
        <f>IF(N318="nulová",J318,0)</f>
        <v>0</v>
      </c>
      <c r="BJ318" s="17" t="s">
        <v>80</v>
      </c>
      <c r="BK318" s="255">
        <f>ROUND(I318*H318,2)</f>
        <v>0</v>
      </c>
      <c r="BL318" s="17" t="s">
        <v>168</v>
      </c>
      <c r="BM318" s="254" t="s">
        <v>1303</v>
      </c>
    </row>
    <row r="319" s="2" customFormat="1">
      <c r="A319" s="38"/>
      <c r="B319" s="39"/>
      <c r="C319" s="40"/>
      <c r="D319" s="256" t="s">
        <v>170</v>
      </c>
      <c r="E319" s="40"/>
      <c r="F319" s="257" t="s">
        <v>453</v>
      </c>
      <c r="G319" s="40"/>
      <c r="H319" s="40"/>
      <c r="I319" s="154"/>
      <c r="J319" s="40"/>
      <c r="K319" s="40"/>
      <c r="L319" s="44"/>
      <c r="M319" s="258"/>
      <c r="N319" s="259"/>
      <c r="O319" s="91"/>
      <c r="P319" s="91"/>
      <c r="Q319" s="91"/>
      <c r="R319" s="91"/>
      <c r="S319" s="91"/>
      <c r="T319" s="92"/>
      <c r="U319" s="38"/>
      <c r="V319" s="38"/>
      <c r="W319" s="38"/>
      <c r="X319" s="38"/>
      <c r="Y319" s="38"/>
      <c r="Z319" s="38"/>
      <c r="AA319" s="38"/>
      <c r="AB319" s="38"/>
      <c r="AC319" s="38"/>
      <c r="AD319" s="38"/>
      <c r="AE319" s="38"/>
      <c r="AT319" s="17" t="s">
        <v>170</v>
      </c>
      <c r="AU319" s="17" t="s">
        <v>82</v>
      </c>
    </row>
    <row r="320" s="2" customFormat="1">
      <c r="A320" s="38"/>
      <c r="B320" s="39"/>
      <c r="C320" s="40"/>
      <c r="D320" s="256" t="s">
        <v>172</v>
      </c>
      <c r="E320" s="40"/>
      <c r="F320" s="260" t="s">
        <v>454</v>
      </c>
      <c r="G320" s="40"/>
      <c r="H320" s="40"/>
      <c r="I320" s="154"/>
      <c r="J320" s="40"/>
      <c r="K320" s="40"/>
      <c r="L320" s="44"/>
      <c r="M320" s="258"/>
      <c r="N320" s="259"/>
      <c r="O320" s="91"/>
      <c r="P320" s="91"/>
      <c r="Q320" s="91"/>
      <c r="R320" s="91"/>
      <c r="S320" s="91"/>
      <c r="T320" s="92"/>
      <c r="U320" s="38"/>
      <c r="V320" s="38"/>
      <c r="W320" s="38"/>
      <c r="X320" s="38"/>
      <c r="Y320" s="38"/>
      <c r="Z320" s="38"/>
      <c r="AA320" s="38"/>
      <c r="AB320" s="38"/>
      <c r="AC320" s="38"/>
      <c r="AD320" s="38"/>
      <c r="AE320" s="38"/>
      <c r="AT320" s="17" t="s">
        <v>172</v>
      </c>
      <c r="AU320" s="17" t="s">
        <v>82</v>
      </c>
    </row>
    <row r="321" s="13" customFormat="1">
      <c r="A321" s="13"/>
      <c r="B321" s="261"/>
      <c r="C321" s="262"/>
      <c r="D321" s="256" t="s">
        <v>174</v>
      </c>
      <c r="E321" s="263" t="s">
        <v>1</v>
      </c>
      <c r="F321" s="264" t="s">
        <v>455</v>
      </c>
      <c r="G321" s="262"/>
      <c r="H321" s="263" t="s">
        <v>1</v>
      </c>
      <c r="I321" s="265"/>
      <c r="J321" s="262"/>
      <c r="K321" s="262"/>
      <c r="L321" s="266"/>
      <c r="M321" s="267"/>
      <c r="N321" s="268"/>
      <c r="O321" s="268"/>
      <c r="P321" s="268"/>
      <c r="Q321" s="268"/>
      <c r="R321" s="268"/>
      <c r="S321" s="268"/>
      <c r="T321" s="269"/>
      <c r="U321" s="13"/>
      <c r="V321" s="13"/>
      <c r="W321" s="13"/>
      <c r="X321" s="13"/>
      <c r="Y321" s="13"/>
      <c r="Z321" s="13"/>
      <c r="AA321" s="13"/>
      <c r="AB321" s="13"/>
      <c r="AC321" s="13"/>
      <c r="AD321" s="13"/>
      <c r="AE321" s="13"/>
      <c r="AT321" s="270" t="s">
        <v>174</v>
      </c>
      <c r="AU321" s="270" t="s">
        <v>82</v>
      </c>
      <c r="AV321" s="13" t="s">
        <v>80</v>
      </c>
      <c r="AW321" s="13" t="s">
        <v>30</v>
      </c>
      <c r="AX321" s="13" t="s">
        <v>73</v>
      </c>
      <c r="AY321" s="270" t="s">
        <v>161</v>
      </c>
    </row>
    <row r="322" s="14" customFormat="1">
      <c r="A322" s="14"/>
      <c r="B322" s="271"/>
      <c r="C322" s="272"/>
      <c r="D322" s="256" t="s">
        <v>174</v>
      </c>
      <c r="E322" s="273" t="s">
        <v>1</v>
      </c>
      <c r="F322" s="274" t="s">
        <v>1304</v>
      </c>
      <c r="G322" s="272"/>
      <c r="H322" s="275">
        <v>0.26600000000000001</v>
      </c>
      <c r="I322" s="276"/>
      <c r="J322" s="272"/>
      <c r="K322" s="272"/>
      <c r="L322" s="277"/>
      <c r="M322" s="278"/>
      <c r="N322" s="279"/>
      <c r="O322" s="279"/>
      <c r="P322" s="279"/>
      <c r="Q322" s="279"/>
      <c r="R322" s="279"/>
      <c r="S322" s="279"/>
      <c r="T322" s="280"/>
      <c r="U322" s="14"/>
      <c r="V322" s="14"/>
      <c r="W322" s="14"/>
      <c r="X322" s="14"/>
      <c r="Y322" s="14"/>
      <c r="Z322" s="14"/>
      <c r="AA322" s="14"/>
      <c r="AB322" s="14"/>
      <c r="AC322" s="14"/>
      <c r="AD322" s="14"/>
      <c r="AE322" s="14"/>
      <c r="AT322" s="281" t="s">
        <v>174</v>
      </c>
      <c r="AU322" s="281" t="s">
        <v>82</v>
      </c>
      <c r="AV322" s="14" t="s">
        <v>82</v>
      </c>
      <c r="AW322" s="14" t="s">
        <v>30</v>
      </c>
      <c r="AX322" s="14" t="s">
        <v>73</v>
      </c>
      <c r="AY322" s="281" t="s">
        <v>161</v>
      </c>
    </row>
    <row r="323" s="15" customFormat="1">
      <c r="A323" s="15"/>
      <c r="B323" s="282"/>
      <c r="C323" s="283"/>
      <c r="D323" s="256" t="s">
        <v>174</v>
      </c>
      <c r="E323" s="284" t="s">
        <v>1</v>
      </c>
      <c r="F323" s="285" t="s">
        <v>180</v>
      </c>
      <c r="G323" s="283"/>
      <c r="H323" s="286">
        <v>0.26600000000000001</v>
      </c>
      <c r="I323" s="287"/>
      <c r="J323" s="283"/>
      <c r="K323" s="283"/>
      <c r="L323" s="288"/>
      <c r="M323" s="289"/>
      <c r="N323" s="290"/>
      <c r="O323" s="290"/>
      <c r="P323" s="290"/>
      <c r="Q323" s="290"/>
      <c r="R323" s="290"/>
      <c r="S323" s="290"/>
      <c r="T323" s="291"/>
      <c r="U323" s="15"/>
      <c r="V323" s="15"/>
      <c r="W323" s="15"/>
      <c r="X323" s="15"/>
      <c r="Y323" s="15"/>
      <c r="Z323" s="15"/>
      <c r="AA323" s="15"/>
      <c r="AB323" s="15"/>
      <c r="AC323" s="15"/>
      <c r="AD323" s="15"/>
      <c r="AE323" s="15"/>
      <c r="AT323" s="292" t="s">
        <v>174</v>
      </c>
      <c r="AU323" s="292" t="s">
        <v>82</v>
      </c>
      <c r="AV323" s="15" t="s">
        <v>168</v>
      </c>
      <c r="AW323" s="15" t="s">
        <v>30</v>
      </c>
      <c r="AX323" s="15" t="s">
        <v>80</v>
      </c>
      <c r="AY323" s="292" t="s">
        <v>161</v>
      </c>
    </row>
    <row r="324" s="12" customFormat="1" ht="22.8" customHeight="1">
      <c r="A324" s="12"/>
      <c r="B324" s="227"/>
      <c r="C324" s="228"/>
      <c r="D324" s="229" t="s">
        <v>72</v>
      </c>
      <c r="E324" s="241" t="s">
        <v>211</v>
      </c>
      <c r="F324" s="241" t="s">
        <v>457</v>
      </c>
      <c r="G324" s="228"/>
      <c r="H324" s="228"/>
      <c r="I324" s="231"/>
      <c r="J324" s="242">
        <f>BK324</f>
        <v>0</v>
      </c>
      <c r="K324" s="228"/>
      <c r="L324" s="233"/>
      <c r="M324" s="234"/>
      <c r="N324" s="235"/>
      <c r="O324" s="235"/>
      <c r="P324" s="236">
        <f>SUM(P325:P336)</f>
        <v>0</v>
      </c>
      <c r="Q324" s="235"/>
      <c r="R324" s="236">
        <f>SUM(R325:R336)</f>
        <v>1.9480824416</v>
      </c>
      <c r="S324" s="235"/>
      <c r="T324" s="237">
        <f>SUM(T325:T336)</f>
        <v>2.1335999999999999</v>
      </c>
      <c r="U324" s="12"/>
      <c r="V324" s="12"/>
      <c r="W324" s="12"/>
      <c r="X324" s="12"/>
      <c r="Y324" s="12"/>
      <c r="Z324" s="12"/>
      <c r="AA324" s="12"/>
      <c r="AB324" s="12"/>
      <c r="AC324" s="12"/>
      <c r="AD324" s="12"/>
      <c r="AE324" s="12"/>
      <c r="AR324" s="238" t="s">
        <v>80</v>
      </c>
      <c r="AT324" s="239" t="s">
        <v>72</v>
      </c>
      <c r="AU324" s="239" t="s">
        <v>80</v>
      </c>
      <c r="AY324" s="238" t="s">
        <v>161</v>
      </c>
      <c r="BK324" s="240">
        <f>SUM(BK325:BK336)</f>
        <v>0</v>
      </c>
    </row>
    <row r="325" s="2" customFormat="1" ht="24" customHeight="1">
      <c r="A325" s="38"/>
      <c r="B325" s="39"/>
      <c r="C325" s="243" t="s">
        <v>425</v>
      </c>
      <c r="D325" s="243" t="s">
        <v>163</v>
      </c>
      <c r="E325" s="244" t="s">
        <v>459</v>
      </c>
      <c r="F325" s="245" t="s">
        <v>460</v>
      </c>
      <c r="G325" s="246" t="s">
        <v>166</v>
      </c>
      <c r="H325" s="247">
        <v>28.448</v>
      </c>
      <c r="I325" s="248"/>
      <c r="J325" s="249">
        <f>ROUND(I325*H325,2)</f>
        <v>0</v>
      </c>
      <c r="K325" s="245" t="s">
        <v>167</v>
      </c>
      <c r="L325" s="44"/>
      <c r="M325" s="250" t="s">
        <v>1</v>
      </c>
      <c r="N325" s="251" t="s">
        <v>38</v>
      </c>
      <c r="O325" s="91"/>
      <c r="P325" s="252">
        <f>O325*H325</f>
        <v>0</v>
      </c>
      <c r="Q325" s="252">
        <v>0.066961699999999999</v>
      </c>
      <c r="R325" s="252">
        <f>Q325*H325</f>
        <v>1.9049264416</v>
      </c>
      <c r="S325" s="252">
        <v>0.074999999999999997</v>
      </c>
      <c r="T325" s="253">
        <f>S325*H325</f>
        <v>2.1335999999999999</v>
      </c>
      <c r="U325" s="38"/>
      <c r="V325" s="38"/>
      <c r="W325" s="38"/>
      <c r="X325" s="38"/>
      <c r="Y325" s="38"/>
      <c r="Z325" s="38"/>
      <c r="AA325" s="38"/>
      <c r="AB325" s="38"/>
      <c r="AC325" s="38"/>
      <c r="AD325" s="38"/>
      <c r="AE325" s="38"/>
      <c r="AR325" s="254" t="s">
        <v>168</v>
      </c>
      <c r="AT325" s="254" t="s">
        <v>163</v>
      </c>
      <c r="AU325" s="254" t="s">
        <v>82</v>
      </c>
      <c r="AY325" s="17" t="s">
        <v>161</v>
      </c>
      <c r="BE325" s="255">
        <f>IF(N325="základní",J325,0)</f>
        <v>0</v>
      </c>
      <c r="BF325" s="255">
        <f>IF(N325="snížená",J325,0)</f>
        <v>0</v>
      </c>
      <c r="BG325" s="255">
        <f>IF(N325="zákl. přenesená",J325,0)</f>
        <v>0</v>
      </c>
      <c r="BH325" s="255">
        <f>IF(N325="sníž. přenesená",J325,0)</f>
        <v>0</v>
      </c>
      <c r="BI325" s="255">
        <f>IF(N325="nulová",J325,0)</f>
        <v>0</v>
      </c>
      <c r="BJ325" s="17" t="s">
        <v>80</v>
      </c>
      <c r="BK325" s="255">
        <f>ROUND(I325*H325,2)</f>
        <v>0</v>
      </c>
      <c r="BL325" s="17" t="s">
        <v>168</v>
      </c>
      <c r="BM325" s="254" t="s">
        <v>1305</v>
      </c>
    </row>
    <row r="326" s="2" customFormat="1">
      <c r="A326" s="38"/>
      <c r="B326" s="39"/>
      <c r="C326" s="40"/>
      <c r="D326" s="256" t="s">
        <v>170</v>
      </c>
      <c r="E326" s="40"/>
      <c r="F326" s="257" t="s">
        <v>462</v>
      </c>
      <c r="G326" s="40"/>
      <c r="H326" s="40"/>
      <c r="I326" s="154"/>
      <c r="J326" s="40"/>
      <c r="K326" s="40"/>
      <c r="L326" s="44"/>
      <c r="M326" s="258"/>
      <c r="N326" s="259"/>
      <c r="O326" s="91"/>
      <c r="P326" s="91"/>
      <c r="Q326" s="91"/>
      <c r="R326" s="91"/>
      <c r="S326" s="91"/>
      <c r="T326" s="92"/>
      <c r="U326" s="38"/>
      <c r="V326" s="38"/>
      <c r="W326" s="38"/>
      <c r="X326" s="38"/>
      <c r="Y326" s="38"/>
      <c r="Z326" s="38"/>
      <c r="AA326" s="38"/>
      <c r="AB326" s="38"/>
      <c r="AC326" s="38"/>
      <c r="AD326" s="38"/>
      <c r="AE326" s="38"/>
      <c r="AT326" s="17" t="s">
        <v>170</v>
      </c>
      <c r="AU326" s="17" t="s">
        <v>82</v>
      </c>
    </row>
    <row r="327" s="2" customFormat="1">
      <c r="A327" s="38"/>
      <c r="B327" s="39"/>
      <c r="C327" s="40"/>
      <c r="D327" s="256" t="s">
        <v>172</v>
      </c>
      <c r="E327" s="40"/>
      <c r="F327" s="260" t="s">
        <v>463</v>
      </c>
      <c r="G327" s="40"/>
      <c r="H327" s="40"/>
      <c r="I327" s="154"/>
      <c r="J327" s="40"/>
      <c r="K327" s="40"/>
      <c r="L327" s="44"/>
      <c r="M327" s="258"/>
      <c r="N327" s="259"/>
      <c r="O327" s="91"/>
      <c r="P327" s="91"/>
      <c r="Q327" s="91"/>
      <c r="R327" s="91"/>
      <c r="S327" s="91"/>
      <c r="T327" s="92"/>
      <c r="U327" s="38"/>
      <c r="V327" s="38"/>
      <c r="W327" s="38"/>
      <c r="X327" s="38"/>
      <c r="Y327" s="38"/>
      <c r="Z327" s="38"/>
      <c r="AA327" s="38"/>
      <c r="AB327" s="38"/>
      <c r="AC327" s="38"/>
      <c r="AD327" s="38"/>
      <c r="AE327" s="38"/>
      <c r="AT327" s="17" t="s">
        <v>172</v>
      </c>
      <c r="AU327" s="17" t="s">
        <v>82</v>
      </c>
    </row>
    <row r="328" s="2" customFormat="1">
      <c r="A328" s="38"/>
      <c r="B328" s="39"/>
      <c r="C328" s="40"/>
      <c r="D328" s="256" t="s">
        <v>195</v>
      </c>
      <c r="E328" s="40"/>
      <c r="F328" s="260" t="s">
        <v>464</v>
      </c>
      <c r="G328" s="40"/>
      <c r="H328" s="40"/>
      <c r="I328" s="154"/>
      <c r="J328" s="40"/>
      <c r="K328" s="40"/>
      <c r="L328" s="44"/>
      <c r="M328" s="258"/>
      <c r="N328" s="259"/>
      <c r="O328" s="91"/>
      <c r="P328" s="91"/>
      <c r="Q328" s="91"/>
      <c r="R328" s="91"/>
      <c r="S328" s="91"/>
      <c r="T328" s="92"/>
      <c r="U328" s="38"/>
      <c r="V328" s="38"/>
      <c r="W328" s="38"/>
      <c r="X328" s="38"/>
      <c r="Y328" s="38"/>
      <c r="Z328" s="38"/>
      <c r="AA328" s="38"/>
      <c r="AB328" s="38"/>
      <c r="AC328" s="38"/>
      <c r="AD328" s="38"/>
      <c r="AE328" s="38"/>
      <c r="AT328" s="17" t="s">
        <v>195</v>
      </c>
      <c r="AU328" s="17" t="s">
        <v>82</v>
      </c>
    </row>
    <row r="329" s="13" customFormat="1">
      <c r="A329" s="13"/>
      <c r="B329" s="261"/>
      <c r="C329" s="262"/>
      <c r="D329" s="256" t="s">
        <v>174</v>
      </c>
      <c r="E329" s="263" t="s">
        <v>1</v>
      </c>
      <c r="F329" s="264" t="s">
        <v>465</v>
      </c>
      <c r="G329" s="262"/>
      <c r="H329" s="263" t="s">
        <v>1</v>
      </c>
      <c r="I329" s="265"/>
      <c r="J329" s="262"/>
      <c r="K329" s="262"/>
      <c r="L329" s="266"/>
      <c r="M329" s="267"/>
      <c r="N329" s="268"/>
      <c r="O329" s="268"/>
      <c r="P329" s="268"/>
      <c r="Q329" s="268"/>
      <c r="R329" s="268"/>
      <c r="S329" s="268"/>
      <c r="T329" s="269"/>
      <c r="U329" s="13"/>
      <c r="V329" s="13"/>
      <c r="W329" s="13"/>
      <c r="X329" s="13"/>
      <c r="Y329" s="13"/>
      <c r="Z329" s="13"/>
      <c r="AA329" s="13"/>
      <c r="AB329" s="13"/>
      <c r="AC329" s="13"/>
      <c r="AD329" s="13"/>
      <c r="AE329" s="13"/>
      <c r="AT329" s="270" t="s">
        <v>174</v>
      </c>
      <c r="AU329" s="270" t="s">
        <v>82</v>
      </c>
      <c r="AV329" s="13" t="s">
        <v>80</v>
      </c>
      <c r="AW329" s="13" t="s">
        <v>30</v>
      </c>
      <c r="AX329" s="13" t="s">
        <v>73</v>
      </c>
      <c r="AY329" s="270" t="s">
        <v>161</v>
      </c>
    </row>
    <row r="330" s="14" customFormat="1">
      <c r="A330" s="14"/>
      <c r="B330" s="271"/>
      <c r="C330" s="272"/>
      <c r="D330" s="256" t="s">
        <v>174</v>
      </c>
      <c r="E330" s="273" t="s">
        <v>1</v>
      </c>
      <c r="F330" s="274" t="s">
        <v>1306</v>
      </c>
      <c r="G330" s="272"/>
      <c r="H330" s="275">
        <v>21.84</v>
      </c>
      <c r="I330" s="276"/>
      <c r="J330" s="272"/>
      <c r="K330" s="272"/>
      <c r="L330" s="277"/>
      <c r="M330" s="278"/>
      <c r="N330" s="279"/>
      <c r="O330" s="279"/>
      <c r="P330" s="279"/>
      <c r="Q330" s="279"/>
      <c r="R330" s="279"/>
      <c r="S330" s="279"/>
      <c r="T330" s="280"/>
      <c r="U330" s="14"/>
      <c r="V330" s="14"/>
      <c r="W330" s="14"/>
      <c r="X330" s="14"/>
      <c r="Y330" s="14"/>
      <c r="Z330" s="14"/>
      <c r="AA330" s="14"/>
      <c r="AB330" s="14"/>
      <c r="AC330" s="14"/>
      <c r="AD330" s="14"/>
      <c r="AE330" s="14"/>
      <c r="AT330" s="281" t="s">
        <v>174</v>
      </c>
      <c r="AU330" s="281" t="s">
        <v>82</v>
      </c>
      <c r="AV330" s="14" t="s">
        <v>82</v>
      </c>
      <c r="AW330" s="14" t="s">
        <v>30</v>
      </c>
      <c r="AX330" s="14" t="s">
        <v>73</v>
      </c>
      <c r="AY330" s="281" t="s">
        <v>161</v>
      </c>
    </row>
    <row r="331" s="14" customFormat="1">
      <c r="A331" s="14"/>
      <c r="B331" s="271"/>
      <c r="C331" s="272"/>
      <c r="D331" s="256" t="s">
        <v>174</v>
      </c>
      <c r="E331" s="273" t="s">
        <v>1</v>
      </c>
      <c r="F331" s="274" t="s">
        <v>1307</v>
      </c>
      <c r="G331" s="272"/>
      <c r="H331" s="275">
        <v>5.9359999999999999</v>
      </c>
      <c r="I331" s="276"/>
      <c r="J331" s="272"/>
      <c r="K331" s="272"/>
      <c r="L331" s="277"/>
      <c r="M331" s="278"/>
      <c r="N331" s="279"/>
      <c r="O331" s="279"/>
      <c r="P331" s="279"/>
      <c r="Q331" s="279"/>
      <c r="R331" s="279"/>
      <c r="S331" s="279"/>
      <c r="T331" s="280"/>
      <c r="U331" s="14"/>
      <c r="V331" s="14"/>
      <c r="W331" s="14"/>
      <c r="X331" s="14"/>
      <c r="Y331" s="14"/>
      <c r="Z331" s="14"/>
      <c r="AA331" s="14"/>
      <c r="AB331" s="14"/>
      <c r="AC331" s="14"/>
      <c r="AD331" s="14"/>
      <c r="AE331" s="14"/>
      <c r="AT331" s="281" t="s">
        <v>174</v>
      </c>
      <c r="AU331" s="281" t="s">
        <v>82</v>
      </c>
      <c r="AV331" s="14" t="s">
        <v>82</v>
      </c>
      <c r="AW331" s="14" t="s">
        <v>30</v>
      </c>
      <c r="AX331" s="14" t="s">
        <v>73</v>
      </c>
      <c r="AY331" s="281" t="s">
        <v>161</v>
      </c>
    </row>
    <row r="332" s="14" customFormat="1">
      <c r="A332" s="14"/>
      <c r="B332" s="271"/>
      <c r="C332" s="272"/>
      <c r="D332" s="256" t="s">
        <v>174</v>
      </c>
      <c r="E332" s="273" t="s">
        <v>1</v>
      </c>
      <c r="F332" s="274" t="s">
        <v>1308</v>
      </c>
      <c r="G332" s="272"/>
      <c r="H332" s="275">
        <v>0.67200000000000004</v>
      </c>
      <c r="I332" s="276"/>
      <c r="J332" s="272"/>
      <c r="K332" s="272"/>
      <c r="L332" s="277"/>
      <c r="M332" s="278"/>
      <c r="N332" s="279"/>
      <c r="O332" s="279"/>
      <c r="P332" s="279"/>
      <c r="Q332" s="279"/>
      <c r="R332" s="279"/>
      <c r="S332" s="279"/>
      <c r="T332" s="280"/>
      <c r="U332" s="14"/>
      <c r="V332" s="14"/>
      <c r="W332" s="14"/>
      <c r="X332" s="14"/>
      <c r="Y332" s="14"/>
      <c r="Z332" s="14"/>
      <c r="AA332" s="14"/>
      <c r="AB332" s="14"/>
      <c r="AC332" s="14"/>
      <c r="AD332" s="14"/>
      <c r="AE332" s="14"/>
      <c r="AT332" s="281" t="s">
        <v>174</v>
      </c>
      <c r="AU332" s="281" t="s">
        <v>82</v>
      </c>
      <c r="AV332" s="14" t="s">
        <v>82</v>
      </c>
      <c r="AW332" s="14" t="s">
        <v>30</v>
      </c>
      <c r="AX332" s="14" t="s">
        <v>73</v>
      </c>
      <c r="AY332" s="281" t="s">
        <v>161</v>
      </c>
    </row>
    <row r="333" s="15" customFormat="1">
      <c r="A333" s="15"/>
      <c r="B333" s="282"/>
      <c r="C333" s="283"/>
      <c r="D333" s="256" t="s">
        <v>174</v>
      </c>
      <c r="E333" s="284" t="s">
        <v>1</v>
      </c>
      <c r="F333" s="285" t="s">
        <v>180</v>
      </c>
      <c r="G333" s="283"/>
      <c r="H333" s="286">
        <v>28.448</v>
      </c>
      <c r="I333" s="287"/>
      <c r="J333" s="283"/>
      <c r="K333" s="283"/>
      <c r="L333" s="288"/>
      <c r="M333" s="289"/>
      <c r="N333" s="290"/>
      <c r="O333" s="290"/>
      <c r="P333" s="290"/>
      <c r="Q333" s="290"/>
      <c r="R333" s="290"/>
      <c r="S333" s="290"/>
      <c r="T333" s="291"/>
      <c r="U333" s="15"/>
      <c r="V333" s="15"/>
      <c r="W333" s="15"/>
      <c r="X333" s="15"/>
      <c r="Y333" s="15"/>
      <c r="Z333" s="15"/>
      <c r="AA333" s="15"/>
      <c r="AB333" s="15"/>
      <c r="AC333" s="15"/>
      <c r="AD333" s="15"/>
      <c r="AE333" s="15"/>
      <c r="AT333" s="292" t="s">
        <v>174</v>
      </c>
      <c r="AU333" s="292" t="s">
        <v>82</v>
      </c>
      <c r="AV333" s="15" t="s">
        <v>168</v>
      </c>
      <c r="AW333" s="15" t="s">
        <v>30</v>
      </c>
      <c r="AX333" s="15" t="s">
        <v>80</v>
      </c>
      <c r="AY333" s="292" t="s">
        <v>161</v>
      </c>
    </row>
    <row r="334" s="2" customFormat="1" ht="16.5" customHeight="1">
      <c r="A334" s="38"/>
      <c r="B334" s="39"/>
      <c r="C334" s="293" t="s">
        <v>434</v>
      </c>
      <c r="D334" s="293" t="s">
        <v>296</v>
      </c>
      <c r="E334" s="294" t="s">
        <v>468</v>
      </c>
      <c r="F334" s="295" t="s">
        <v>469</v>
      </c>
      <c r="G334" s="296" t="s">
        <v>317</v>
      </c>
      <c r="H334" s="297">
        <v>43.155999999999999</v>
      </c>
      <c r="I334" s="298"/>
      <c r="J334" s="299">
        <f>ROUND(I334*H334,2)</f>
        <v>0</v>
      </c>
      <c r="K334" s="295" t="s">
        <v>167</v>
      </c>
      <c r="L334" s="300"/>
      <c r="M334" s="301" t="s">
        <v>1</v>
      </c>
      <c r="N334" s="302" t="s">
        <v>38</v>
      </c>
      <c r="O334" s="91"/>
      <c r="P334" s="252">
        <f>O334*H334</f>
        <v>0</v>
      </c>
      <c r="Q334" s="252">
        <v>0.001</v>
      </c>
      <c r="R334" s="252">
        <f>Q334*H334</f>
        <v>0.043156</v>
      </c>
      <c r="S334" s="252">
        <v>0</v>
      </c>
      <c r="T334" s="253">
        <f>S334*H334</f>
        <v>0</v>
      </c>
      <c r="U334" s="38"/>
      <c r="V334" s="38"/>
      <c r="W334" s="38"/>
      <c r="X334" s="38"/>
      <c r="Y334" s="38"/>
      <c r="Z334" s="38"/>
      <c r="AA334" s="38"/>
      <c r="AB334" s="38"/>
      <c r="AC334" s="38"/>
      <c r="AD334" s="38"/>
      <c r="AE334" s="38"/>
      <c r="AR334" s="254" t="s">
        <v>227</v>
      </c>
      <c r="AT334" s="254" t="s">
        <v>296</v>
      </c>
      <c r="AU334" s="254" t="s">
        <v>82</v>
      </c>
      <c r="AY334" s="17" t="s">
        <v>161</v>
      </c>
      <c r="BE334" s="255">
        <f>IF(N334="základní",J334,0)</f>
        <v>0</v>
      </c>
      <c r="BF334" s="255">
        <f>IF(N334="snížená",J334,0)</f>
        <v>0</v>
      </c>
      <c r="BG334" s="255">
        <f>IF(N334="zákl. přenesená",J334,0)</f>
        <v>0</v>
      </c>
      <c r="BH334" s="255">
        <f>IF(N334="sníž. přenesená",J334,0)</f>
        <v>0</v>
      </c>
      <c r="BI334" s="255">
        <f>IF(N334="nulová",J334,0)</f>
        <v>0</v>
      </c>
      <c r="BJ334" s="17" t="s">
        <v>80</v>
      </c>
      <c r="BK334" s="255">
        <f>ROUND(I334*H334,2)</f>
        <v>0</v>
      </c>
      <c r="BL334" s="17" t="s">
        <v>168</v>
      </c>
      <c r="BM334" s="254" t="s">
        <v>1309</v>
      </c>
    </row>
    <row r="335" s="2" customFormat="1">
      <c r="A335" s="38"/>
      <c r="B335" s="39"/>
      <c r="C335" s="40"/>
      <c r="D335" s="256" t="s">
        <v>170</v>
      </c>
      <c r="E335" s="40"/>
      <c r="F335" s="257" t="s">
        <v>469</v>
      </c>
      <c r="G335" s="40"/>
      <c r="H335" s="40"/>
      <c r="I335" s="154"/>
      <c r="J335" s="40"/>
      <c r="K335" s="40"/>
      <c r="L335" s="44"/>
      <c r="M335" s="258"/>
      <c r="N335" s="259"/>
      <c r="O335" s="91"/>
      <c r="P335" s="91"/>
      <c r="Q335" s="91"/>
      <c r="R335" s="91"/>
      <c r="S335" s="91"/>
      <c r="T335" s="92"/>
      <c r="U335" s="38"/>
      <c r="V335" s="38"/>
      <c r="W335" s="38"/>
      <c r="X335" s="38"/>
      <c r="Y335" s="38"/>
      <c r="Z335" s="38"/>
      <c r="AA335" s="38"/>
      <c r="AB335" s="38"/>
      <c r="AC335" s="38"/>
      <c r="AD335" s="38"/>
      <c r="AE335" s="38"/>
      <c r="AT335" s="17" t="s">
        <v>170</v>
      </c>
      <c r="AU335" s="17" t="s">
        <v>82</v>
      </c>
    </row>
    <row r="336" s="14" customFormat="1">
      <c r="A336" s="14"/>
      <c r="B336" s="271"/>
      <c r="C336" s="272"/>
      <c r="D336" s="256" t="s">
        <v>174</v>
      </c>
      <c r="E336" s="273" t="s">
        <v>1</v>
      </c>
      <c r="F336" s="274" t="s">
        <v>1310</v>
      </c>
      <c r="G336" s="272"/>
      <c r="H336" s="275">
        <v>43.155999999999999</v>
      </c>
      <c r="I336" s="276"/>
      <c r="J336" s="272"/>
      <c r="K336" s="272"/>
      <c r="L336" s="277"/>
      <c r="M336" s="278"/>
      <c r="N336" s="279"/>
      <c r="O336" s="279"/>
      <c r="P336" s="279"/>
      <c r="Q336" s="279"/>
      <c r="R336" s="279"/>
      <c r="S336" s="279"/>
      <c r="T336" s="280"/>
      <c r="U336" s="14"/>
      <c r="V336" s="14"/>
      <c r="W336" s="14"/>
      <c r="X336" s="14"/>
      <c r="Y336" s="14"/>
      <c r="Z336" s="14"/>
      <c r="AA336" s="14"/>
      <c r="AB336" s="14"/>
      <c r="AC336" s="14"/>
      <c r="AD336" s="14"/>
      <c r="AE336" s="14"/>
      <c r="AT336" s="281" t="s">
        <v>174</v>
      </c>
      <c r="AU336" s="281" t="s">
        <v>82</v>
      </c>
      <c r="AV336" s="14" t="s">
        <v>82</v>
      </c>
      <c r="AW336" s="14" t="s">
        <v>30</v>
      </c>
      <c r="AX336" s="14" t="s">
        <v>80</v>
      </c>
      <c r="AY336" s="281" t="s">
        <v>161</v>
      </c>
    </row>
    <row r="337" s="12" customFormat="1" ht="22.8" customHeight="1">
      <c r="A337" s="12"/>
      <c r="B337" s="227"/>
      <c r="C337" s="228"/>
      <c r="D337" s="229" t="s">
        <v>72</v>
      </c>
      <c r="E337" s="241" t="s">
        <v>233</v>
      </c>
      <c r="F337" s="241" t="s">
        <v>472</v>
      </c>
      <c r="G337" s="228"/>
      <c r="H337" s="228"/>
      <c r="I337" s="231"/>
      <c r="J337" s="242">
        <f>BK337</f>
        <v>0</v>
      </c>
      <c r="K337" s="228"/>
      <c r="L337" s="233"/>
      <c r="M337" s="234"/>
      <c r="N337" s="235"/>
      <c r="O337" s="235"/>
      <c r="P337" s="236">
        <f>SUM(P338:P482)</f>
        <v>0</v>
      </c>
      <c r="Q337" s="235"/>
      <c r="R337" s="236">
        <f>SUM(R338:R482)</f>
        <v>43.253733832000002</v>
      </c>
      <c r="S337" s="235"/>
      <c r="T337" s="237">
        <f>SUM(T338:T482)</f>
        <v>163.80386229999999</v>
      </c>
      <c r="U337" s="12"/>
      <c r="V337" s="12"/>
      <c r="W337" s="12"/>
      <c r="X337" s="12"/>
      <c r="Y337" s="12"/>
      <c r="Z337" s="12"/>
      <c r="AA337" s="12"/>
      <c r="AB337" s="12"/>
      <c r="AC337" s="12"/>
      <c r="AD337" s="12"/>
      <c r="AE337" s="12"/>
      <c r="AR337" s="238" t="s">
        <v>80</v>
      </c>
      <c r="AT337" s="239" t="s">
        <v>72</v>
      </c>
      <c r="AU337" s="239" t="s">
        <v>80</v>
      </c>
      <c r="AY337" s="238" t="s">
        <v>161</v>
      </c>
      <c r="BK337" s="240">
        <f>SUM(BK338:BK482)</f>
        <v>0</v>
      </c>
    </row>
    <row r="338" s="2" customFormat="1" ht="16.5" customHeight="1">
      <c r="A338" s="38"/>
      <c r="B338" s="39"/>
      <c r="C338" s="243" t="s">
        <v>439</v>
      </c>
      <c r="D338" s="243" t="s">
        <v>163</v>
      </c>
      <c r="E338" s="244" t="s">
        <v>474</v>
      </c>
      <c r="F338" s="245" t="s">
        <v>475</v>
      </c>
      <c r="G338" s="246" t="s">
        <v>191</v>
      </c>
      <c r="H338" s="247">
        <v>26</v>
      </c>
      <c r="I338" s="248"/>
      <c r="J338" s="249">
        <f>ROUND(I338*H338,2)</f>
        <v>0</v>
      </c>
      <c r="K338" s="245" t="s">
        <v>167</v>
      </c>
      <c r="L338" s="44"/>
      <c r="M338" s="250" t="s">
        <v>1</v>
      </c>
      <c r="N338" s="251" t="s">
        <v>38</v>
      </c>
      <c r="O338" s="91"/>
      <c r="P338" s="252">
        <f>O338*H338</f>
        <v>0</v>
      </c>
      <c r="Q338" s="252">
        <v>0.00117</v>
      </c>
      <c r="R338" s="252">
        <f>Q338*H338</f>
        <v>0.030420000000000003</v>
      </c>
      <c r="S338" s="252">
        <v>0</v>
      </c>
      <c r="T338" s="253">
        <f>S338*H338</f>
        <v>0</v>
      </c>
      <c r="U338" s="38"/>
      <c r="V338" s="38"/>
      <c r="W338" s="38"/>
      <c r="X338" s="38"/>
      <c r="Y338" s="38"/>
      <c r="Z338" s="38"/>
      <c r="AA338" s="38"/>
      <c r="AB338" s="38"/>
      <c r="AC338" s="38"/>
      <c r="AD338" s="38"/>
      <c r="AE338" s="38"/>
      <c r="AR338" s="254" t="s">
        <v>168</v>
      </c>
      <c r="AT338" s="254" t="s">
        <v>163</v>
      </c>
      <c r="AU338" s="254" t="s">
        <v>82</v>
      </c>
      <c r="AY338" s="17" t="s">
        <v>161</v>
      </c>
      <c r="BE338" s="255">
        <f>IF(N338="základní",J338,0)</f>
        <v>0</v>
      </c>
      <c r="BF338" s="255">
        <f>IF(N338="snížená",J338,0)</f>
        <v>0</v>
      </c>
      <c r="BG338" s="255">
        <f>IF(N338="zákl. přenesená",J338,0)</f>
        <v>0</v>
      </c>
      <c r="BH338" s="255">
        <f>IF(N338="sníž. přenesená",J338,0)</f>
        <v>0</v>
      </c>
      <c r="BI338" s="255">
        <f>IF(N338="nulová",J338,0)</f>
        <v>0</v>
      </c>
      <c r="BJ338" s="17" t="s">
        <v>80</v>
      </c>
      <c r="BK338" s="255">
        <f>ROUND(I338*H338,2)</f>
        <v>0</v>
      </c>
      <c r="BL338" s="17" t="s">
        <v>168</v>
      </c>
      <c r="BM338" s="254" t="s">
        <v>1311</v>
      </c>
    </row>
    <row r="339" s="2" customFormat="1">
      <c r="A339" s="38"/>
      <c r="B339" s="39"/>
      <c r="C339" s="40"/>
      <c r="D339" s="256" t="s">
        <v>170</v>
      </c>
      <c r="E339" s="40"/>
      <c r="F339" s="257" t="s">
        <v>477</v>
      </c>
      <c r="G339" s="40"/>
      <c r="H339" s="40"/>
      <c r="I339" s="154"/>
      <c r="J339" s="40"/>
      <c r="K339" s="40"/>
      <c r="L339" s="44"/>
      <c r="M339" s="258"/>
      <c r="N339" s="259"/>
      <c r="O339" s="91"/>
      <c r="P339" s="91"/>
      <c r="Q339" s="91"/>
      <c r="R339" s="91"/>
      <c r="S339" s="91"/>
      <c r="T339" s="92"/>
      <c r="U339" s="38"/>
      <c r="V339" s="38"/>
      <c r="W339" s="38"/>
      <c r="X339" s="38"/>
      <c r="Y339" s="38"/>
      <c r="Z339" s="38"/>
      <c r="AA339" s="38"/>
      <c r="AB339" s="38"/>
      <c r="AC339" s="38"/>
      <c r="AD339" s="38"/>
      <c r="AE339" s="38"/>
      <c r="AT339" s="17" t="s">
        <v>170</v>
      </c>
      <c r="AU339" s="17" t="s">
        <v>82</v>
      </c>
    </row>
    <row r="340" s="2" customFormat="1">
      <c r="A340" s="38"/>
      <c r="B340" s="39"/>
      <c r="C340" s="40"/>
      <c r="D340" s="256" t="s">
        <v>172</v>
      </c>
      <c r="E340" s="40"/>
      <c r="F340" s="260" t="s">
        <v>478</v>
      </c>
      <c r="G340" s="40"/>
      <c r="H340" s="40"/>
      <c r="I340" s="154"/>
      <c r="J340" s="40"/>
      <c r="K340" s="40"/>
      <c r="L340" s="44"/>
      <c r="M340" s="258"/>
      <c r="N340" s="259"/>
      <c r="O340" s="91"/>
      <c r="P340" s="91"/>
      <c r="Q340" s="91"/>
      <c r="R340" s="91"/>
      <c r="S340" s="91"/>
      <c r="T340" s="92"/>
      <c r="U340" s="38"/>
      <c r="V340" s="38"/>
      <c r="W340" s="38"/>
      <c r="X340" s="38"/>
      <c r="Y340" s="38"/>
      <c r="Z340" s="38"/>
      <c r="AA340" s="38"/>
      <c r="AB340" s="38"/>
      <c r="AC340" s="38"/>
      <c r="AD340" s="38"/>
      <c r="AE340" s="38"/>
      <c r="AT340" s="17" t="s">
        <v>172</v>
      </c>
      <c r="AU340" s="17" t="s">
        <v>82</v>
      </c>
    </row>
    <row r="341" s="13" customFormat="1">
      <c r="A341" s="13"/>
      <c r="B341" s="261"/>
      <c r="C341" s="262"/>
      <c r="D341" s="256" t="s">
        <v>174</v>
      </c>
      <c r="E341" s="263" t="s">
        <v>1</v>
      </c>
      <c r="F341" s="264" t="s">
        <v>1312</v>
      </c>
      <c r="G341" s="262"/>
      <c r="H341" s="263" t="s">
        <v>1</v>
      </c>
      <c r="I341" s="265"/>
      <c r="J341" s="262"/>
      <c r="K341" s="262"/>
      <c r="L341" s="266"/>
      <c r="M341" s="267"/>
      <c r="N341" s="268"/>
      <c r="O341" s="268"/>
      <c r="P341" s="268"/>
      <c r="Q341" s="268"/>
      <c r="R341" s="268"/>
      <c r="S341" s="268"/>
      <c r="T341" s="269"/>
      <c r="U341" s="13"/>
      <c r="V341" s="13"/>
      <c r="W341" s="13"/>
      <c r="X341" s="13"/>
      <c r="Y341" s="13"/>
      <c r="Z341" s="13"/>
      <c r="AA341" s="13"/>
      <c r="AB341" s="13"/>
      <c r="AC341" s="13"/>
      <c r="AD341" s="13"/>
      <c r="AE341" s="13"/>
      <c r="AT341" s="270" t="s">
        <v>174</v>
      </c>
      <c r="AU341" s="270" t="s">
        <v>82</v>
      </c>
      <c r="AV341" s="13" t="s">
        <v>80</v>
      </c>
      <c r="AW341" s="13" t="s">
        <v>30</v>
      </c>
      <c r="AX341" s="13" t="s">
        <v>73</v>
      </c>
      <c r="AY341" s="270" t="s">
        <v>161</v>
      </c>
    </row>
    <row r="342" s="14" customFormat="1">
      <c r="A342" s="14"/>
      <c r="B342" s="271"/>
      <c r="C342" s="272"/>
      <c r="D342" s="256" t="s">
        <v>174</v>
      </c>
      <c r="E342" s="273" t="s">
        <v>1</v>
      </c>
      <c r="F342" s="274" t="s">
        <v>1313</v>
      </c>
      <c r="G342" s="272"/>
      <c r="H342" s="275">
        <v>13</v>
      </c>
      <c r="I342" s="276"/>
      <c r="J342" s="272"/>
      <c r="K342" s="272"/>
      <c r="L342" s="277"/>
      <c r="M342" s="278"/>
      <c r="N342" s="279"/>
      <c r="O342" s="279"/>
      <c r="P342" s="279"/>
      <c r="Q342" s="279"/>
      <c r="R342" s="279"/>
      <c r="S342" s="279"/>
      <c r="T342" s="280"/>
      <c r="U342" s="14"/>
      <c r="V342" s="14"/>
      <c r="W342" s="14"/>
      <c r="X342" s="14"/>
      <c r="Y342" s="14"/>
      <c r="Z342" s="14"/>
      <c r="AA342" s="14"/>
      <c r="AB342" s="14"/>
      <c r="AC342" s="14"/>
      <c r="AD342" s="14"/>
      <c r="AE342" s="14"/>
      <c r="AT342" s="281" t="s">
        <v>174</v>
      </c>
      <c r="AU342" s="281" t="s">
        <v>82</v>
      </c>
      <c r="AV342" s="14" t="s">
        <v>82</v>
      </c>
      <c r="AW342" s="14" t="s">
        <v>30</v>
      </c>
      <c r="AX342" s="14" t="s">
        <v>73</v>
      </c>
      <c r="AY342" s="281" t="s">
        <v>161</v>
      </c>
    </row>
    <row r="343" s="14" customFormat="1">
      <c r="A343" s="14"/>
      <c r="B343" s="271"/>
      <c r="C343" s="272"/>
      <c r="D343" s="256" t="s">
        <v>174</v>
      </c>
      <c r="E343" s="273" t="s">
        <v>1</v>
      </c>
      <c r="F343" s="274" t="s">
        <v>1313</v>
      </c>
      <c r="G343" s="272"/>
      <c r="H343" s="275">
        <v>13</v>
      </c>
      <c r="I343" s="276"/>
      <c r="J343" s="272"/>
      <c r="K343" s="272"/>
      <c r="L343" s="277"/>
      <c r="M343" s="278"/>
      <c r="N343" s="279"/>
      <c r="O343" s="279"/>
      <c r="P343" s="279"/>
      <c r="Q343" s="279"/>
      <c r="R343" s="279"/>
      <c r="S343" s="279"/>
      <c r="T343" s="280"/>
      <c r="U343" s="14"/>
      <c r="V343" s="14"/>
      <c r="W343" s="14"/>
      <c r="X343" s="14"/>
      <c r="Y343" s="14"/>
      <c r="Z343" s="14"/>
      <c r="AA343" s="14"/>
      <c r="AB343" s="14"/>
      <c r="AC343" s="14"/>
      <c r="AD343" s="14"/>
      <c r="AE343" s="14"/>
      <c r="AT343" s="281" t="s">
        <v>174</v>
      </c>
      <c r="AU343" s="281" t="s">
        <v>82</v>
      </c>
      <c r="AV343" s="14" t="s">
        <v>82</v>
      </c>
      <c r="AW343" s="14" t="s">
        <v>30</v>
      </c>
      <c r="AX343" s="14" t="s">
        <v>73</v>
      </c>
      <c r="AY343" s="281" t="s">
        <v>161</v>
      </c>
    </row>
    <row r="344" s="15" customFormat="1">
      <c r="A344" s="15"/>
      <c r="B344" s="282"/>
      <c r="C344" s="283"/>
      <c r="D344" s="256" t="s">
        <v>174</v>
      </c>
      <c r="E344" s="284" t="s">
        <v>1</v>
      </c>
      <c r="F344" s="285" t="s">
        <v>180</v>
      </c>
      <c r="G344" s="283"/>
      <c r="H344" s="286">
        <v>26</v>
      </c>
      <c r="I344" s="287"/>
      <c r="J344" s="283"/>
      <c r="K344" s="283"/>
      <c r="L344" s="288"/>
      <c r="M344" s="289"/>
      <c r="N344" s="290"/>
      <c r="O344" s="290"/>
      <c r="P344" s="290"/>
      <c r="Q344" s="290"/>
      <c r="R344" s="290"/>
      <c r="S344" s="290"/>
      <c r="T344" s="291"/>
      <c r="U344" s="15"/>
      <c r="V344" s="15"/>
      <c r="W344" s="15"/>
      <c r="X344" s="15"/>
      <c r="Y344" s="15"/>
      <c r="Z344" s="15"/>
      <c r="AA344" s="15"/>
      <c r="AB344" s="15"/>
      <c r="AC344" s="15"/>
      <c r="AD344" s="15"/>
      <c r="AE344" s="15"/>
      <c r="AT344" s="292" t="s">
        <v>174</v>
      </c>
      <c r="AU344" s="292" t="s">
        <v>82</v>
      </c>
      <c r="AV344" s="15" t="s">
        <v>168</v>
      </c>
      <c r="AW344" s="15" t="s">
        <v>30</v>
      </c>
      <c r="AX344" s="15" t="s">
        <v>80</v>
      </c>
      <c r="AY344" s="292" t="s">
        <v>161</v>
      </c>
    </row>
    <row r="345" s="2" customFormat="1" ht="16.5" customHeight="1">
      <c r="A345" s="38"/>
      <c r="B345" s="39"/>
      <c r="C345" s="243" t="s">
        <v>449</v>
      </c>
      <c r="D345" s="243" t="s">
        <v>163</v>
      </c>
      <c r="E345" s="244" t="s">
        <v>481</v>
      </c>
      <c r="F345" s="245" t="s">
        <v>482</v>
      </c>
      <c r="G345" s="246" t="s">
        <v>191</v>
      </c>
      <c r="H345" s="247">
        <v>26</v>
      </c>
      <c r="I345" s="248"/>
      <c r="J345" s="249">
        <f>ROUND(I345*H345,2)</f>
        <v>0</v>
      </c>
      <c r="K345" s="245" t="s">
        <v>167</v>
      </c>
      <c r="L345" s="44"/>
      <c r="M345" s="250" t="s">
        <v>1</v>
      </c>
      <c r="N345" s="251" t="s">
        <v>38</v>
      </c>
      <c r="O345" s="91"/>
      <c r="P345" s="252">
        <f>O345*H345</f>
        <v>0</v>
      </c>
      <c r="Q345" s="252">
        <v>0.00066399999999999999</v>
      </c>
      <c r="R345" s="252">
        <f>Q345*H345</f>
        <v>0.017263999999999998</v>
      </c>
      <c r="S345" s="252">
        <v>0</v>
      </c>
      <c r="T345" s="253">
        <f>S345*H345</f>
        <v>0</v>
      </c>
      <c r="U345" s="38"/>
      <c r="V345" s="38"/>
      <c r="W345" s="38"/>
      <c r="X345" s="38"/>
      <c r="Y345" s="38"/>
      <c r="Z345" s="38"/>
      <c r="AA345" s="38"/>
      <c r="AB345" s="38"/>
      <c r="AC345" s="38"/>
      <c r="AD345" s="38"/>
      <c r="AE345" s="38"/>
      <c r="AR345" s="254" t="s">
        <v>168</v>
      </c>
      <c r="AT345" s="254" t="s">
        <v>163</v>
      </c>
      <c r="AU345" s="254" t="s">
        <v>82</v>
      </c>
      <c r="AY345" s="17" t="s">
        <v>161</v>
      </c>
      <c r="BE345" s="255">
        <f>IF(N345="základní",J345,0)</f>
        <v>0</v>
      </c>
      <c r="BF345" s="255">
        <f>IF(N345="snížená",J345,0)</f>
        <v>0</v>
      </c>
      <c r="BG345" s="255">
        <f>IF(N345="zákl. přenesená",J345,0)</f>
        <v>0</v>
      </c>
      <c r="BH345" s="255">
        <f>IF(N345="sníž. přenesená",J345,0)</f>
        <v>0</v>
      </c>
      <c r="BI345" s="255">
        <f>IF(N345="nulová",J345,0)</f>
        <v>0</v>
      </c>
      <c r="BJ345" s="17" t="s">
        <v>80</v>
      </c>
      <c r="BK345" s="255">
        <f>ROUND(I345*H345,2)</f>
        <v>0</v>
      </c>
      <c r="BL345" s="17" t="s">
        <v>168</v>
      </c>
      <c r="BM345" s="254" t="s">
        <v>1314</v>
      </c>
    </row>
    <row r="346" s="2" customFormat="1">
      <c r="A346" s="38"/>
      <c r="B346" s="39"/>
      <c r="C346" s="40"/>
      <c r="D346" s="256" t="s">
        <v>170</v>
      </c>
      <c r="E346" s="40"/>
      <c r="F346" s="257" t="s">
        <v>484</v>
      </c>
      <c r="G346" s="40"/>
      <c r="H346" s="40"/>
      <c r="I346" s="154"/>
      <c r="J346" s="40"/>
      <c r="K346" s="40"/>
      <c r="L346" s="44"/>
      <c r="M346" s="258"/>
      <c r="N346" s="259"/>
      <c r="O346" s="91"/>
      <c r="P346" s="91"/>
      <c r="Q346" s="91"/>
      <c r="R346" s="91"/>
      <c r="S346" s="91"/>
      <c r="T346" s="92"/>
      <c r="U346" s="38"/>
      <c r="V346" s="38"/>
      <c r="W346" s="38"/>
      <c r="X346" s="38"/>
      <c r="Y346" s="38"/>
      <c r="Z346" s="38"/>
      <c r="AA346" s="38"/>
      <c r="AB346" s="38"/>
      <c r="AC346" s="38"/>
      <c r="AD346" s="38"/>
      <c r="AE346" s="38"/>
      <c r="AT346" s="17" t="s">
        <v>170</v>
      </c>
      <c r="AU346" s="17" t="s">
        <v>82</v>
      </c>
    </row>
    <row r="347" s="2" customFormat="1">
      <c r="A347" s="38"/>
      <c r="B347" s="39"/>
      <c r="C347" s="40"/>
      <c r="D347" s="256" t="s">
        <v>172</v>
      </c>
      <c r="E347" s="40"/>
      <c r="F347" s="260" t="s">
        <v>478</v>
      </c>
      <c r="G347" s="40"/>
      <c r="H347" s="40"/>
      <c r="I347" s="154"/>
      <c r="J347" s="40"/>
      <c r="K347" s="40"/>
      <c r="L347" s="44"/>
      <c r="M347" s="258"/>
      <c r="N347" s="259"/>
      <c r="O347" s="91"/>
      <c r="P347" s="91"/>
      <c r="Q347" s="91"/>
      <c r="R347" s="91"/>
      <c r="S347" s="91"/>
      <c r="T347" s="92"/>
      <c r="U347" s="38"/>
      <c r="V347" s="38"/>
      <c r="W347" s="38"/>
      <c r="X347" s="38"/>
      <c r="Y347" s="38"/>
      <c r="Z347" s="38"/>
      <c r="AA347" s="38"/>
      <c r="AB347" s="38"/>
      <c r="AC347" s="38"/>
      <c r="AD347" s="38"/>
      <c r="AE347" s="38"/>
      <c r="AT347" s="17" t="s">
        <v>172</v>
      </c>
      <c r="AU347" s="17" t="s">
        <v>82</v>
      </c>
    </row>
    <row r="348" s="2" customFormat="1">
      <c r="A348" s="38"/>
      <c r="B348" s="39"/>
      <c r="C348" s="40"/>
      <c r="D348" s="256" t="s">
        <v>195</v>
      </c>
      <c r="E348" s="40"/>
      <c r="F348" s="260" t="s">
        <v>485</v>
      </c>
      <c r="G348" s="40"/>
      <c r="H348" s="40"/>
      <c r="I348" s="154"/>
      <c r="J348" s="40"/>
      <c r="K348" s="40"/>
      <c r="L348" s="44"/>
      <c r="M348" s="258"/>
      <c r="N348" s="259"/>
      <c r="O348" s="91"/>
      <c r="P348" s="91"/>
      <c r="Q348" s="91"/>
      <c r="R348" s="91"/>
      <c r="S348" s="91"/>
      <c r="T348" s="92"/>
      <c r="U348" s="38"/>
      <c r="V348" s="38"/>
      <c r="W348" s="38"/>
      <c r="X348" s="38"/>
      <c r="Y348" s="38"/>
      <c r="Z348" s="38"/>
      <c r="AA348" s="38"/>
      <c r="AB348" s="38"/>
      <c r="AC348" s="38"/>
      <c r="AD348" s="38"/>
      <c r="AE348" s="38"/>
      <c r="AT348" s="17" t="s">
        <v>195</v>
      </c>
      <c r="AU348" s="17" t="s">
        <v>82</v>
      </c>
    </row>
    <row r="349" s="2" customFormat="1" ht="24" customHeight="1">
      <c r="A349" s="38"/>
      <c r="B349" s="39"/>
      <c r="C349" s="293" t="s">
        <v>458</v>
      </c>
      <c r="D349" s="293" t="s">
        <v>296</v>
      </c>
      <c r="E349" s="294" t="s">
        <v>487</v>
      </c>
      <c r="F349" s="295" t="s">
        <v>488</v>
      </c>
      <c r="G349" s="296" t="s">
        <v>282</v>
      </c>
      <c r="H349" s="297">
        <v>0.499</v>
      </c>
      <c r="I349" s="298"/>
      <c r="J349" s="299">
        <f>ROUND(I349*H349,2)</f>
        <v>0</v>
      </c>
      <c r="K349" s="295" t="s">
        <v>167</v>
      </c>
      <c r="L349" s="300"/>
      <c r="M349" s="301" t="s">
        <v>1</v>
      </c>
      <c r="N349" s="302" t="s">
        <v>38</v>
      </c>
      <c r="O349" s="91"/>
      <c r="P349" s="252">
        <f>O349*H349</f>
        <v>0</v>
      </c>
      <c r="Q349" s="252">
        <v>1</v>
      </c>
      <c r="R349" s="252">
        <f>Q349*H349</f>
        <v>0.499</v>
      </c>
      <c r="S349" s="252">
        <v>0</v>
      </c>
      <c r="T349" s="253">
        <f>S349*H349</f>
        <v>0</v>
      </c>
      <c r="U349" s="38"/>
      <c r="V349" s="38"/>
      <c r="W349" s="38"/>
      <c r="X349" s="38"/>
      <c r="Y349" s="38"/>
      <c r="Z349" s="38"/>
      <c r="AA349" s="38"/>
      <c r="AB349" s="38"/>
      <c r="AC349" s="38"/>
      <c r="AD349" s="38"/>
      <c r="AE349" s="38"/>
      <c r="AR349" s="254" t="s">
        <v>227</v>
      </c>
      <c r="AT349" s="254" t="s">
        <v>296</v>
      </c>
      <c r="AU349" s="254" t="s">
        <v>82</v>
      </c>
      <c r="AY349" s="17" t="s">
        <v>161</v>
      </c>
      <c r="BE349" s="255">
        <f>IF(N349="základní",J349,0)</f>
        <v>0</v>
      </c>
      <c r="BF349" s="255">
        <f>IF(N349="snížená",J349,0)</f>
        <v>0</v>
      </c>
      <c r="BG349" s="255">
        <f>IF(N349="zákl. přenesená",J349,0)</f>
        <v>0</v>
      </c>
      <c r="BH349" s="255">
        <f>IF(N349="sníž. přenesená",J349,0)</f>
        <v>0</v>
      </c>
      <c r="BI349" s="255">
        <f>IF(N349="nulová",J349,0)</f>
        <v>0</v>
      </c>
      <c r="BJ349" s="17" t="s">
        <v>80</v>
      </c>
      <c r="BK349" s="255">
        <f>ROUND(I349*H349,2)</f>
        <v>0</v>
      </c>
      <c r="BL349" s="17" t="s">
        <v>168</v>
      </c>
      <c r="BM349" s="254" t="s">
        <v>1315</v>
      </c>
    </row>
    <row r="350" s="2" customFormat="1">
      <c r="A350" s="38"/>
      <c r="B350" s="39"/>
      <c r="C350" s="40"/>
      <c r="D350" s="256" t="s">
        <v>170</v>
      </c>
      <c r="E350" s="40"/>
      <c r="F350" s="257" t="s">
        <v>488</v>
      </c>
      <c r="G350" s="40"/>
      <c r="H350" s="40"/>
      <c r="I350" s="154"/>
      <c r="J350" s="40"/>
      <c r="K350" s="40"/>
      <c r="L350" s="44"/>
      <c r="M350" s="258"/>
      <c r="N350" s="259"/>
      <c r="O350" s="91"/>
      <c r="P350" s="91"/>
      <c r="Q350" s="91"/>
      <c r="R350" s="91"/>
      <c r="S350" s="91"/>
      <c r="T350" s="92"/>
      <c r="U350" s="38"/>
      <c r="V350" s="38"/>
      <c r="W350" s="38"/>
      <c r="X350" s="38"/>
      <c r="Y350" s="38"/>
      <c r="Z350" s="38"/>
      <c r="AA350" s="38"/>
      <c r="AB350" s="38"/>
      <c r="AC350" s="38"/>
      <c r="AD350" s="38"/>
      <c r="AE350" s="38"/>
      <c r="AT350" s="17" t="s">
        <v>170</v>
      </c>
      <c r="AU350" s="17" t="s">
        <v>82</v>
      </c>
    </row>
    <row r="351" s="2" customFormat="1">
      <c r="A351" s="38"/>
      <c r="B351" s="39"/>
      <c r="C351" s="40"/>
      <c r="D351" s="256" t="s">
        <v>195</v>
      </c>
      <c r="E351" s="40"/>
      <c r="F351" s="260" t="s">
        <v>490</v>
      </c>
      <c r="G351" s="40"/>
      <c r="H351" s="40"/>
      <c r="I351" s="154"/>
      <c r="J351" s="40"/>
      <c r="K351" s="40"/>
      <c r="L351" s="44"/>
      <c r="M351" s="258"/>
      <c r="N351" s="259"/>
      <c r="O351" s="91"/>
      <c r="P351" s="91"/>
      <c r="Q351" s="91"/>
      <c r="R351" s="91"/>
      <c r="S351" s="91"/>
      <c r="T351" s="92"/>
      <c r="U351" s="38"/>
      <c r="V351" s="38"/>
      <c r="W351" s="38"/>
      <c r="X351" s="38"/>
      <c r="Y351" s="38"/>
      <c r="Z351" s="38"/>
      <c r="AA351" s="38"/>
      <c r="AB351" s="38"/>
      <c r="AC351" s="38"/>
      <c r="AD351" s="38"/>
      <c r="AE351" s="38"/>
      <c r="AT351" s="17" t="s">
        <v>195</v>
      </c>
      <c r="AU351" s="17" t="s">
        <v>82</v>
      </c>
    </row>
    <row r="352" s="13" customFormat="1">
      <c r="A352" s="13"/>
      <c r="B352" s="261"/>
      <c r="C352" s="262"/>
      <c r="D352" s="256" t="s">
        <v>174</v>
      </c>
      <c r="E352" s="263" t="s">
        <v>1</v>
      </c>
      <c r="F352" s="264" t="s">
        <v>1316</v>
      </c>
      <c r="G352" s="262"/>
      <c r="H352" s="263" t="s">
        <v>1</v>
      </c>
      <c r="I352" s="265"/>
      <c r="J352" s="262"/>
      <c r="K352" s="262"/>
      <c r="L352" s="266"/>
      <c r="M352" s="267"/>
      <c r="N352" s="268"/>
      <c r="O352" s="268"/>
      <c r="P352" s="268"/>
      <c r="Q352" s="268"/>
      <c r="R352" s="268"/>
      <c r="S352" s="268"/>
      <c r="T352" s="269"/>
      <c r="U352" s="13"/>
      <c r="V352" s="13"/>
      <c r="W352" s="13"/>
      <c r="X352" s="13"/>
      <c r="Y352" s="13"/>
      <c r="Z352" s="13"/>
      <c r="AA352" s="13"/>
      <c r="AB352" s="13"/>
      <c r="AC352" s="13"/>
      <c r="AD352" s="13"/>
      <c r="AE352" s="13"/>
      <c r="AT352" s="270" t="s">
        <v>174</v>
      </c>
      <c r="AU352" s="270" t="s">
        <v>82</v>
      </c>
      <c r="AV352" s="13" t="s">
        <v>80</v>
      </c>
      <c r="AW352" s="13" t="s">
        <v>30</v>
      </c>
      <c r="AX352" s="13" t="s">
        <v>73</v>
      </c>
      <c r="AY352" s="270" t="s">
        <v>161</v>
      </c>
    </row>
    <row r="353" s="14" customFormat="1">
      <c r="A353" s="14"/>
      <c r="B353" s="271"/>
      <c r="C353" s="272"/>
      <c r="D353" s="256" t="s">
        <v>174</v>
      </c>
      <c r="E353" s="273" t="s">
        <v>1</v>
      </c>
      <c r="F353" s="274" t="s">
        <v>1317</v>
      </c>
      <c r="G353" s="272"/>
      <c r="H353" s="275">
        <v>0.499</v>
      </c>
      <c r="I353" s="276"/>
      <c r="J353" s="272"/>
      <c r="K353" s="272"/>
      <c r="L353" s="277"/>
      <c r="M353" s="278"/>
      <c r="N353" s="279"/>
      <c r="O353" s="279"/>
      <c r="P353" s="279"/>
      <c r="Q353" s="279"/>
      <c r="R353" s="279"/>
      <c r="S353" s="279"/>
      <c r="T353" s="280"/>
      <c r="U353" s="14"/>
      <c r="V353" s="14"/>
      <c r="W353" s="14"/>
      <c r="X353" s="14"/>
      <c r="Y353" s="14"/>
      <c r="Z353" s="14"/>
      <c r="AA353" s="14"/>
      <c r="AB353" s="14"/>
      <c r="AC353" s="14"/>
      <c r="AD353" s="14"/>
      <c r="AE353" s="14"/>
      <c r="AT353" s="281" t="s">
        <v>174</v>
      </c>
      <c r="AU353" s="281" t="s">
        <v>82</v>
      </c>
      <c r="AV353" s="14" t="s">
        <v>82</v>
      </c>
      <c r="AW353" s="14" t="s">
        <v>30</v>
      </c>
      <c r="AX353" s="14" t="s">
        <v>80</v>
      </c>
      <c r="AY353" s="281" t="s">
        <v>161</v>
      </c>
    </row>
    <row r="354" s="2" customFormat="1" ht="16.5" customHeight="1">
      <c r="A354" s="38"/>
      <c r="B354" s="39"/>
      <c r="C354" s="293" t="s">
        <v>467</v>
      </c>
      <c r="D354" s="293" t="s">
        <v>296</v>
      </c>
      <c r="E354" s="294" t="s">
        <v>494</v>
      </c>
      <c r="F354" s="295" t="s">
        <v>495</v>
      </c>
      <c r="G354" s="296" t="s">
        <v>282</v>
      </c>
      <c r="H354" s="297">
        <v>0.035000000000000003</v>
      </c>
      <c r="I354" s="298"/>
      <c r="J354" s="299">
        <f>ROUND(I354*H354,2)</f>
        <v>0</v>
      </c>
      <c r="K354" s="295" t="s">
        <v>1</v>
      </c>
      <c r="L354" s="300"/>
      <c r="M354" s="301" t="s">
        <v>1</v>
      </c>
      <c r="N354" s="302" t="s">
        <v>38</v>
      </c>
      <c r="O354" s="91"/>
      <c r="P354" s="252">
        <f>O354*H354</f>
        <v>0</v>
      </c>
      <c r="Q354" s="252">
        <v>1</v>
      </c>
      <c r="R354" s="252">
        <f>Q354*H354</f>
        <v>0.035000000000000003</v>
      </c>
      <c r="S354" s="252">
        <v>0</v>
      </c>
      <c r="T354" s="253">
        <f>S354*H354</f>
        <v>0</v>
      </c>
      <c r="U354" s="38"/>
      <c r="V354" s="38"/>
      <c r="W354" s="38"/>
      <c r="X354" s="38"/>
      <c r="Y354" s="38"/>
      <c r="Z354" s="38"/>
      <c r="AA354" s="38"/>
      <c r="AB354" s="38"/>
      <c r="AC354" s="38"/>
      <c r="AD354" s="38"/>
      <c r="AE354" s="38"/>
      <c r="AR354" s="254" t="s">
        <v>227</v>
      </c>
      <c r="AT354" s="254" t="s">
        <v>296</v>
      </c>
      <c r="AU354" s="254" t="s">
        <v>82</v>
      </c>
      <c r="AY354" s="17" t="s">
        <v>161</v>
      </c>
      <c r="BE354" s="255">
        <f>IF(N354="základní",J354,0)</f>
        <v>0</v>
      </c>
      <c r="BF354" s="255">
        <f>IF(N354="snížená",J354,0)</f>
        <v>0</v>
      </c>
      <c r="BG354" s="255">
        <f>IF(N354="zákl. přenesená",J354,0)</f>
        <v>0</v>
      </c>
      <c r="BH354" s="255">
        <f>IF(N354="sníž. přenesená",J354,0)</f>
        <v>0</v>
      </c>
      <c r="BI354" s="255">
        <f>IF(N354="nulová",J354,0)</f>
        <v>0</v>
      </c>
      <c r="BJ354" s="17" t="s">
        <v>80</v>
      </c>
      <c r="BK354" s="255">
        <f>ROUND(I354*H354,2)</f>
        <v>0</v>
      </c>
      <c r="BL354" s="17" t="s">
        <v>168</v>
      </c>
      <c r="BM354" s="254" t="s">
        <v>1318</v>
      </c>
    </row>
    <row r="355" s="2" customFormat="1">
      <c r="A355" s="38"/>
      <c r="B355" s="39"/>
      <c r="C355" s="40"/>
      <c r="D355" s="256" t="s">
        <v>170</v>
      </c>
      <c r="E355" s="40"/>
      <c r="F355" s="257" t="s">
        <v>497</v>
      </c>
      <c r="G355" s="40"/>
      <c r="H355" s="40"/>
      <c r="I355" s="154"/>
      <c r="J355" s="40"/>
      <c r="K355" s="40"/>
      <c r="L355" s="44"/>
      <c r="M355" s="258"/>
      <c r="N355" s="259"/>
      <c r="O355" s="91"/>
      <c r="P355" s="91"/>
      <c r="Q355" s="91"/>
      <c r="R355" s="91"/>
      <c r="S355" s="91"/>
      <c r="T355" s="92"/>
      <c r="U355" s="38"/>
      <c r="V355" s="38"/>
      <c r="W355" s="38"/>
      <c r="X355" s="38"/>
      <c r="Y355" s="38"/>
      <c r="Z355" s="38"/>
      <c r="AA355" s="38"/>
      <c r="AB355" s="38"/>
      <c r="AC355" s="38"/>
      <c r="AD355" s="38"/>
      <c r="AE355" s="38"/>
      <c r="AT355" s="17" t="s">
        <v>170</v>
      </c>
      <c r="AU355" s="17" t="s">
        <v>82</v>
      </c>
    </row>
    <row r="356" s="13" customFormat="1">
      <c r="A356" s="13"/>
      <c r="B356" s="261"/>
      <c r="C356" s="262"/>
      <c r="D356" s="256" t="s">
        <v>174</v>
      </c>
      <c r="E356" s="263" t="s">
        <v>1</v>
      </c>
      <c r="F356" s="264" t="s">
        <v>498</v>
      </c>
      <c r="G356" s="262"/>
      <c r="H356" s="263" t="s">
        <v>1</v>
      </c>
      <c r="I356" s="265"/>
      <c r="J356" s="262"/>
      <c r="K356" s="262"/>
      <c r="L356" s="266"/>
      <c r="M356" s="267"/>
      <c r="N356" s="268"/>
      <c r="O356" s="268"/>
      <c r="P356" s="268"/>
      <c r="Q356" s="268"/>
      <c r="R356" s="268"/>
      <c r="S356" s="268"/>
      <c r="T356" s="269"/>
      <c r="U356" s="13"/>
      <c r="V356" s="13"/>
      <c r="W356" s="13"/>
      <c r="X356" s="13"/>
      <c r="Y356" s="13"/>
      <c r="Z356" s="13"/>
      <c r="AA356" s="13"/>
      <c r="AB356" s="13"/>
      <c r="AC356" s="13"/>
      <c r="AD356" s="13"/>
      <c r="AE356" s="13"/>
      <c r="AT356" s="270" t="s">
        <v>174</v>
      </c>
      <c r="AU356" s="270" t="s">
        <v>82</v>
      </c>
      <c r="AV356" s="13" t="s">
        <v>80</v>
      </c>
      <c r="AW356" s="13" t="s">
        <v>30</v>
      </c>
      <c r="AX356" s="13" t="s">
        <v>73</v>
      </c>
      <c r="AY356" s="270" t="s">
        <v>161</v>
      </c>
    </row>
    <row r="357" s="14" customFormat="1">
      <c r="A357" s="14"/>
      <c r="B357" s="271"/>
      <c r="C357" s="272"/>
      <c r="D357" s="256" t="s">
        <v>174</v>
      </c>
      <c r="E357" s="273" t="s">
        <v>1</v>
      </c>
      <c r="F357" s="274" t="s">
        <v>1319</v>
      </c>
      <c r="G357" s="272"/>
      <c r="H357" s="275">
        <v>0.035000000000000003</v>
      </c>
      <c r="I357" s="276"/>
      <c r="J357" s="272"/>
      <c r="K357" s="272"/>
      <c r="L357" s="277"/>
      <c r="M357" s="278"/>
      <c r="N357" s="279"/>
      <c r="O357" s="279"/>
      <c r="P357" s="279"/>
      <c r="Q357" s="279"/>
      <c r="R357" s="279"/>
      <c r="S357" s="279"/>
      <c r="T357" s="280"/>
      <c r="U357" s="14"/>
      <c r="V357" s="14"/>
      <c r="W357" s="14"/>
      <c r="X357" s="14"/>
      <c r="Y357" s="14"/>
      <c r="Z357" s="14"/>
      <c r="AA357" s="14"/>
      <c r="AB357" s="14"/>
      <c r="AC357" s="14"/>
      <c r="AD357" s="14"/>
      <c r="AE357" s="14"/>
      <c r="AT357" s="281" t="s">
        <v>174</v>
      </c>
      <c r="AU357" s="281" t="s">
        <v>82</v>
      </c>
      <c r="AV357" s="14" t="s">
        <v>82</v>
      </c>
      <c r="AW357" s="14" t="s">
        <v>30</v>
      </c>
      <c r="AX357" s="14" t="s">
        <v>80</v>
      </c>
      <c r="AY357" s="281" t="s">
        <v>161</v>
      </c>
    </row>
    <row r="358" s="2" customFormat="1" ht="24" customHeight="1">
      <c r="A358" s="38"/>
      <c r="B358" s="39"/>
      <c r="C358" s="293" t="s">
        <v>473</v>
      </c>
      <c r="D358" s="293" t="s">
        <v>296</v>
      </c>
      <c r="E358" s="294" t="s">
        <v>501</v>
      </c>
      <c r="F358" s="295" t="s">
        <v>502</v>
      </c>
      <c r="G358" s="296" t="s">
        <v>282</v>
      </c>
      <c r="H358" s="297">
        <v>0.221</v>
      </c>
      <c r="I358" s="298"/>
      <c r="J358" s="299">
        <f>ROUND(I358*H358,2)</f>
        <v>0</v>
      </c>
      <c r="K358" s="295" t="s">
        <v>167</v>
      </c>
      <c r="L358" s="300"/>
      <c r="M358" s="301" t="s">
        <v>1</v>
      </c>
      <c r="N358" s="302" t="s">
        <v>38</v>
      </c>
      <c r="O358" s="91"/>
      <c r="P358" s="252">
        <f>O358*H358</f>
        <v>0</v>
      </c>
      <c r="Q358" s="252">
        <v>1</v>
      </c>
      <c r="R358" s="252">
        <f>Q358*H358</f>
        <v>0.221</v>
      </c>
      <c r="S358" s="252">
        <v>0</v>
      </c>
      <c r="T358" s="253">
        <f>S358*H358</f>
        <v>0</v>
      </c>
      <c r="U358" s="38"/>
      <c r="V358" s="38"/>
      <c r="W358" s="38"/>
      <c r="X358" s="38"/>
      <c r="Y358" s="38"/>
      <c r="Z358" s="38"/>
      <c r="AA358" s="38"/>
      <c r="AB358" s="38"/>
      <c r="AC358" s="38"/>
      <c r="AD358" s="38"/>
      <c r="AE358" s="38"/>
      <c r="AR358" s="254" t="s">
        <v>227</v>
      </c>
      <c r="AT358" s="254" t="s">
        <v>296</v>
      </c>
      <c r="AU358" s="254" t="s">
        <v>82</v>
      </c>
      <c r="AY358" s="17" t="s">
        <v>161</v>
      </c>
      <c r="BE358" s="255">
        <f>IF(N358="základní",J358,0)</f>
        <v>0</v>
      </c>
      <c r="BF358" s="255">
        <f>IF(N358="snížená",J358,0)</f>
        <v>0</v>
      </c>
      <c r="BG358" s="255">
        <f>IF(N358="zákl. přenesená",J358,0)</f>
        <v>0</v>
      </c>
      <c r="BH358" s="255">
        <f>IF(N358="sníž. přenesená",J358,0)</f>
        <v>0</v>
      </c>
      <c r="BI358" s="255">
        <f>IF(N358="nulová",J358,0)</f>
        <v>0</v>
      </c>
      <c r="BJ358" s="17" t="s">
        <v>80</v>
      </c>
      <c r="BK358" s="255">
        <f>ROUND(I358*H358,2)</f>
        <v>0</v>
      </c>
      <c r="BL358" s="17" t="s">
        <v>168</v>
      </c>
      <c r="BM358" s="254" t="s">
        <v>1320</v>
      </c>
    </row>
    <row r="359" s="2" customFormat="1">
      <c r="A359" s="38"/>
      <c r="B359" s="39"/>
      <c r="C359" s="40"/>
      <c r="D359" s="256" t="s">
        <v>170</v>
      </c>
      <c r="E359" s="40"/>
      <c r="F359" s="257" t="s">
        <v>502</v>
      </c>
      <c r="G359" s="40"/>
      <c r="H359" s="40"/>
      <c r="I359" s="154"/>
      <c r="J359" s="40"/>
      <c r="K359" s="40"/>
      <c r="L359" s="44"/>
      <c r="M359" s="258"/>
      <c r="N359" s="259"/>
      <c r="O359" s="91"/>
      <c r="P359" s="91"/>
      <c r="Q359" s="91"/>
      <c r="R359" s="91"/>
      <c r="S359" s="91"/>
      <c r="T359" s="92"/>
      <c r="U359" s="38"/>
      <c r="V359" s="38"/>
      <c r="W359" s="38"/>
      <c r="X359" s="38"/>
      <c r="Y359" s="38"/>
      <c r="Z359" s="38"/>
      <c r="AA359" s="38"/>
      <c r="AB359" s="38"/>
      <c r="AC359" s="38"/>
      <c r="AD359" s="38"/>
      <c r="AE359" s="38"/>
      <c r="AT359" s="17" t="s">
        <v>170</v>
      </c>
      <c r="AU359" s="17" t="s">
        <v>82</v>
      </c>
    </row>
    <row r="360" s="2" customFormat="1">
      <c r="A360" s="38"/>
      <c r="B360" s="39"/>
      <c r="C360" s="40"/>
      <c r="D360" s="256" t="s">
        <v>195</v>
      </c>
      <c r="E360" s="40"/>
      <c r="F360" s="260" t="s">
        <v>504</v>
      </c>
      <c r="G360" s="40"/>
      <c r="H360" s="40"/>
      <c r="I360" s="154"/>
      <c r="J360" s="40"/>
      <c r="K360" s="40"/>
      <c r="L360" s="44"/>
      <c r="M360" s="258"/>
      <c r="N360" s="259"/>
      <c r="O360" s="91"/>
      <c r="P360" s="91"/>
      <c r="Q360" s="91"/>
      <c r="R360" s="91"/>
      <c r="S360" s="91"/>
      <c r="T360" s="92"/>
      <c r="U360" s="38"/>
      <c r="V360" s="38"/>
      <c r="W360" s="38"/>
      <c r="X360" s="38"/>
      <c r="Y360" s="38"/>
      <c r="Z360" s="38"/>
      <c r="AA360" s="38"/>
      <c r="AB360" s="38"/>
      <c r="AC360" s="38"/>
      <c r="AD360" s="38"/>
      <c r="AE360" s="38"/>
      <c r="AT360" s="17" t="s">
        <v>195</v>
      </c>
      <c r="AU360" s="17" t="s">
        <v>82</v>
      </c>
    </row>
    <row r="361" s="13" customFormat="1">
      <c r="A361" s="13"/>
      <c r="B361" s="261"/>
      <c r="C361" s="262"/>
      <c r="D361" s="256" t="s">
        <v>174</v>
      </c>
      <c r="E361" s="263" t="s">
        <v>1</v>
      </c>
      <c r="F361" s="264" t="s">
        <v>1321</v>
      </c>
      <c r="G361" s="262"/>
      <c r="H361" s="263" t="s">
        <v>1</v>
      </c>
      <c r="I361" s="265"/>
      <c r="J361" s="262"/>
      <c r="K361" s="262"/>
      <c r="L361" s="266"/>
      <c r="M361" s="267"/>
      <c r="N361" s="268"/>
      <c r="O361" s="268"/>
      <c r="P361" s="268"/>
      <c r="Q361" s="268"/>
      <c r="R361" s="268"/>
      <c r="S361" s="268"/>
      <c r="T361" s="269"/>
      <c r="U361" s="13"/>
      <c r="V361" s="13"/>
      <c r="W361" s="13"/>
      <c r="X361" s="13"/>
      <c r="Y361" s="13"/>
      <c r="Z361" s="13"/>
      <c r="AA361" s="13"/>
      <c r="AB361" s="13"/>
      <c r="AC361" s="13"/>
      <c r="AD361" s="13"/>
      <c r="AE361" s="13"/>
      <c r="AT361" s="270" t="s">
        <v>174</v>
      </c>
      <c r="AU361" s="270" t="s">
        <v>82</v>
      </c>
      <c r="AV361" s="13" t="s">
        <v>80</v>
      </c>
      <c r="AW361" s="13" t="s">
        <v>30</v>
      </c>
      <c r="AX361" s="13" t="s">
        <v>73</v>
      </c>
      <c r="AY361" s="270" t="s">
        <v>161</v>
      </c>
    </row>
    <row r="362" s="14" customFormat="1">
      <c r="A362" s="14"/>
      <c r="B362" s="271"/>
      <c r="C362" s="272"/>
      <c r="D362" s="256" t="s">
        <v>174</v>
      </c>
      <c r="E362" s="273" t="s">
        <v>1</v>
      </c>
      <c r="F362" s="274" t="s">
        <v>1322</v>
      </c>
      <c r="G362" s="272"/>
      <c r="H362" s="275">
        <v>0.221</v>
      </c>
      <c r="I362" s="276"/>
      <c r="J362" s="272"/>
      <c r="K362" s="272"/>
      <c r="L362" s="277"/>
      <c r="M362" s="278"/>
      <c r="N362" s="279"/>
      <c r="O362" s="279"/>
      <c r="P362" s="279"/>
      <c r="Q362" s="279"/>
      <c r="R362" s="279"/>
      <c r="S362" s="279"/>
      <c r="T362" s="280"/>
      <c r="U362" s="14"/>
      <c r="V362" s="14"/>
      <c r="W362" s="14"/>
      <c r="X362" s="14"/>
      <c r="Y362" s="14"/>
      <c r="Z362" s="14"/>
      <c r="AA362" s="14"/>
      <c r="AB362" s="14"/>
      <c r="AC362" s="14"/>
      <c r="AD362" s="14"/>
      <c r="AE362" s="14"/>
      <c r="AT362" s="281" t="s">
        <v>174</v>
      </c>
      <c r="AU362" s="281" t="s">
        <v>82</v>
      </c>
      <c r="AV362" s="14" t="s">
        <v>82</v>
      </c>
      <c r="AW362" s="14" t="s">
        <v>30</v>
      </c>
      <c r="AX362" s="14" t="s">
        <v>80</v>
      </c>
      <c r="AY362" s="281" t="s">
        <v>161</v>
      </c>
    </row>
    <row r="363" s="2" customFormat="1" ht="24" customHeight="1">
      <c r="A363" s="38"/>
      <c r="B363" s="39"/>
      <c r="C363" s="243" t="s">
        <v>480</v>
      </c>
      <c r="D363" s="243" t="s">
        <v>163</v>
      </c>
      <c r="E363" s="244" t="s">
        <v>515</v>
      </c>
      <c r="F363" s="245" t="s">
        <v>516</v>
      </c>
      <c r="G363" s="246" t="s">
        <v>517</v>
      </c>
      <c r="H363" s="247">
        <v>2</v>
      </c>
      <c r="I363" s="248"/>
      <c r="J363" s="249">
        <f>ROUND(I363*H363,2)</f>
        <v>0</v>
      </c>
      <c r="K363" s="245" t="s">
        <v>167</v>
      </c>
      <c r="L363" s="44"/>
      <c r="M363" s="250" t="s">
        <v>1</v>
      </c>
      <c r="N363" s="251" t="s">
        <v>38</v>
      </c>
      <c r="O363" s="91"/>
      <c r="P363" s="252">
        <f>O363*H363</f>
        <v>0</v>
      </c>
      <c r="Q363" s="252">
        <v>0.0064850000000000003</v>
      </c>
      <c r="R363" s="252">
        <f>Q363*H363</f>
        <v>0.012970000000000001</v>
      </c>
      <c r="S363" s="252">
        <v>0</v>
      </c>
      <c r="T363" s="253">
        <f>S363*H363</f>
        <v>0</v>
      </c>
      <c r="U363" s="38"/>
      <c r="V363" s="38"/>
      <c r="W363" s="38"/>
      <c r="X363" s="38"/>
      <c r="Y363" s="38"/>
      <c r="Z363" s="38"/>
      <c r="AA363" s="38"/>
      <c r="AB363" s="38"/>
      <c r="AC363" s="38"/>
      <c r="AD363" s="38"/>
      <c r="AE363" s="38"/>
      <c r="AR363" s="254" t="s">
        <v>168</v>
      </c>
      <c r="AT363" s="254" t="s">
        <v>163</v>
      </c>
      <c r="AU363" s="254" t="s">
        <v>82</v>
      </c>
      <c r="AY363" s="17" t="s">
        <v>161</v>
      </c>
      <c r="BE363" s="255">
        <f>IF(N363="základní",J363,0)</f>
        <v>0</v>
      </c>
      <c r="BF363" s="255">
        <f>IF(N363="snížená",J363,0)</f>
        <v>0</v>
      </c>
      <c r="BG363" s="255">
        <f>IF(N363="zákl. přenesená",J363,0)</f>
        <v>0</v>
      </c>
      <c r="BH363" s="255">
        <f>IF(N363="sníž. přenesená",J363,0)</f>
        <v>0</v>
      </c>
      <c r="BI363" s="255">
        <f>IF(N363="nulová",J363,0)</f>
        <v>0</v>
      </c>
      <c r="BJ363" s="17" t="s">
        <v>80</v>
      </c>
      <c r="BK363" s="255">
        <f>ROUND(I363*H363,2)</f>
        <v>0</v>
      </c>
      <c r="BL363" s="17" t="s">
        <v>168</v>
      </c>
      <c r="BM363" s="254" t="s">
        <v>1323</v>
      </c>
    </row>
    <row r="364" s="2" customFormat="1">
      <c r="A364" s="38"/>
      <c r="B364" s="39"/>
      <c r="C364" s="40"/>
      <c r="D364" s="256" t="s">
        <v>170</v>
      </c>
      <c r="E364" s="40"/>
      <c r="F364" s="257" t="s">
        <v>519</v>
      </c>
      <c r="G364" s="40"/>
      <c r="H364" s="40"/>
      <c r="I364" s="154"/>
      <c r="J364" s="40"/>
      <c r="K364" s="40"/>
      <c r="L364" s="44"/>
      <c r="M364" s="258"/>
      <c r="N364" s="259"/>
      <c r="O364" s="91"/>
      <c r="P364" s="91"/>
      <c r="Q364" s="91"/>
      <c r="R364" s="91"/>
      <c r="S364" s="91"/>
      <c r="T364" s="92"/>
      <c r="U364" s="38"/>
      <c r="V364" s="38"/>
      <c r="W364" s="38"/>
      <c r="X364" s="38"/>
      <c r="Y364" s="38"/>
      <c r="Z364" s="38"/>
      <c r="AA364" s="38"/>
      <c r="AB364" s="38"/>
      <c r="AC364" s="38"/>
      <c r="AD364" s="38"/>
      <c r="AE364" s="38"/>
      <c r="AT364" s="17" t="s">
        <v>170</v>
      </c>
      <c r="AU364" s="17" t="s">
        <v>82</v>
      </c>
    </row>
    <row r="365" s="2" customFormat="1">
      <c r="A365" s="38"/>
      <c r="B365" s="39"/>
      <c r="C365" s="40"/>
      <c r="D365" s="256" t="s">
        <v>195</v>
      </c>
      <c r="E365" s="40"/>
      <c r="F365" s="260" t="s">
        <v>520</v>
      </c>
      <c r="G365" s="40"/>
      <c r="H365" s="40"/>
      <c r="I365" s="154"/>
      <c r="J365" s="40"/>
      <c r="K365" s="40"/>
      <c r="L365" s="44"/>
      <c r="M365" s="258"/>
      <c r="N365" s="259"/>
      <c r="O365" s="91"/>
      <c r="P365" s="91"/>
      <c r="Q365" s="91"/>
      <c r="R365" s="91"/>
      <c r="S365" s="91"/>
      <c r="T365" s="92"/>
      <c r="U365" s="38"/>
      <c r="V365" s="38"/>
      <c r="W365" s="38"/>
      <c r="X365" s="38"/>
      <c r="Y365" s="38"/>
      <c r="Z365" s="38"/>
      <c r="AA365" s="38"/>
      <c r="AB365" s="38"/>
      <c r="AC365" s="38"/>
      <c r="AD365" s="38"/>
      <c r="AE365" s="38"/>
      <c r="AT365" s="17" t="s">
        <v>195</v>
      </c>
      <c r="AU365" s="17" t="s">
        <v>82</v>
      </c>
    </row>
    <row r="366" s="2" customFormat="1" ht="24" customHeight="1">
      <c r="A366" s="38"/>
      <c r="B366" s="39"/>
      <c r="C366" s="243" t="s">
        <v>486</v>
      </c>
      <c r="D366" s="243" t="s">
        <v>163</v>
      </c>
      <c r="E366" s="244" t="s">
        <v>522</v>
      </c>
      <c r="F366" s="245" t="s">
        <v>523</v>
      </c>
      <c r="G366" s="246" t="s">
        <v>166</v>
      </c>
      <c r="H366" s="247">
        <v>126.40000000000001</v>
      </c>
      <c r="I366" s="248"/>
      <c r="J366" s="249">
        <f>ROUND(I366*H366,2)</f>
        <v>0</v>
      </c>
      <c r="K366" s="245" t="s">
        <v>167</v>
      </c>
      <c r="L366" s="44"/>
      <c r="M366" s="250" t="s">
        <v>1</v>
      </c>
      <c r="N366" s="251" t="s">
        <v>38</v>
      </c>
      <c r="O366" s="91"/>
      <c r="P366" s="252">
        <f>O366*H366</f>
        <v>0</v>
      </c>
      <c r="Q366" s="252">
        <v>0</v>
      </c>
      <c r="R366" s="252">
        <f>Q366*H366</f>
        <v>0</v>
      </c>
      <c r="S366" s="252">
        <v>0.00050000000000000001</v>
      </c>
      <c r="T366" s="253">
        <f>S366*H366</f>
        <v>0.063200000000000006</v>
      </c>
      <c r="U366" s="38"/>
      <c r="V366" s="38"/>
      <c r="W366" s="38"/>
      <c r="X366" s="38"/>
      <c r="Y366" s="38"/>
      <c r="Z366" s="38"/>
      <c r="AA366" s="38"/>
      <c r="AB366" s="38"/>
      <c r="AC366" s="38"/>
      <c r="AD366" s="38"/>
      <c r="AE366" s="38"/>
      <c r="AR366" s="254" t="s">
        <v>168</v>
      </c>
      <c r="AT366" s="254" t="s">
        <v>163</v>
      </c>
      <c r="AU366" s="254" t="s">
        <v>82</v>
      </c>
      <c r="AY366" s="17" t="s">
        <v>161</v>
      </c>
      <c r="BE366" s="255">
        <f>IF(N366="základní",J366,0)</f>
        <v>0</v>
      </c>
      <c r="BF366" s="255">
        <f>IF(N366="snížená",J366,0)</f>
        <v>0</v>
      </c>
      <c r="BG366" s="255">
        <f>IF(N366="zákl. přenesená",J366,0)</f>
        <v>0</v>
      </c>
      <c r="BH366" s="255">
        <f>IF(N366="sníž. přenesená",J366,0)</f>
        <v>0</v>
      </c>
      <c r="BI366" s="255">
        <f>IF(N366="nulová",J366,0)</f>
        <v>0</v>
      </c>
      <c r="BJ366" s="17" t="s">
        <v>80</v>
      </c>
      <c r="BK366" s="255">
        <f>ROUND(I366*H366,2)</f>
        <v>0</v>
      </c>
      <c r="BL366" s="17" t="s">
        <v>168</v>
      </c>
      <c r="BM366" s="254" t="s">
        <v>1324</v>
      </c>
    </row>
    <row r="367" s="2" customFormat="1">
      <c r="A367" s="38"/>
      <c r="B367" s="39"/>
      <c r="C367" s="40"/>
      <c r="D367" s="256" t="s">
        <v>170</v>
      </c>
      <c r="E367" s="40"/>
      <c r="F367" s="257" t="s">
        <v>525</v>
      </c>
      <c r="G367" s="40"/>
      <c r="H367" s="40"/>
      <c r="I367" s="154"/>
      <c r="J367" s="40"/>
      <c r="K367" s="40"/>
      <c r="L367" s="44"/>
      <c r="M367" s="258"/>
      <c r="N367" s="259"/>
      <c r="O367" s="91"/>
      <c r="P367" s="91"/>
      <c r="Q367" s="91"/>
      <c r="R367" s="91"/>
      <c r="S367" s="91"/>
      <c r="T367" s="92"/>
      <c r="U367" s="38"/>
      <c r="V367" s="38"/>
      <c r="W367" s="38"/>
      <c r="X367" s="38"/>
      <c r="Y367" s="38"/>
      <c r="Z367" s="38"/>
      <c r="AA367" s="38"/>
      <c r="AB367" s="38"/>
      <c r="AC367" s="38"/>
      <c r="AD367" s="38"/>
      <c r="AE367" s="38"/>
      <c r="AT367" s="17" t="s">
        <v>170</v>
      </c>
      <c r="AU367" s="17" t="s">
        <v>82</v>
      </c>
    </row>
    <row r="368" s="13" customFormat="1">
      <c r="A368" s="13"/>
      <c r="B368" s="261"/>
      <c r="C368" s="262"/>
      <c r="D368" s="256" t="s">
        <v>174</v>
      </c>
      <c r="E368" s="263" t="s">
        <v>1</v>
      </c>
      <c r="F368" s="264" t="s">
        <v>526</v>
      </c>
      <c r="G368" s="262"/>
      <c r="H368" s="263" t="s">
        <v>1</v>
      </c>
      <c r="I368" s="265"/>
      <c r="J368" s="262"/>
      <c r="K368" s="262"/>
      <c r="L368" s="266"/>
      <c r="M368" s="267"/>
      <c r="N368" s="268"/>
      <c r="O368" s="268"/>
      <c r="P368" s="268"/>
      <c r="Q368" s="268"/>
      <c r="R368" s="268"/>
      <c r="S368" s="268"/>
      <c r="T368" s="269"/>
      <c r="U368" s="13"/>
      <c r="V368" s="13"/>
      <c r="W368" s="13"/>
      <c r="X368" s="13"/>
      <c r="Y368" s="13"/>
      <c r="Z368" s="13"/>
      <c r="AA368" s="13"/>
      <c r="AB368" s="13"/>
      <c r="AC368" s="13"/>
      <c r="AD368" s="13"/>
      <c r="AE368" s="13"/>
      <c r="AT368" s="270" t="s">
        <v>174</v>
      </c>
      <c r="AU368" s="270" t="s">
        <v>82</v>
      </c>
      <c r="AV368" s="13" t="s">
        <v>80</v>
      </c>
      <c r="AW368" s="13" t="s">
        <v>30</v>
      </c>
      <c r="AX368" s="13" t="s">
        <v>73</v>
      </c>
      <c r="AY368" s="270" t="s">
        <v>161</v>
      </c>
    </row>
    <row r="369" s="13" customFormat="1">
      <c r="A369" s="13"/>
      <c r="B369" s="261"/>
      <c r="C369" s="262"/>
      <c r="D369" s="256" t="s">
        <v>174</v>
      </c>
      <c r="E369" s="263" t="s">
        <v>1</v>
      </c>
      <c r="F369" s="264" t="s">
        <v>175</v>
      </c>
      <c r="G369" s="262"/>
      <c r="H369" s="263" t="s">
        <v>1</v>
      </c>
      <c r="I369" s="265"/>
      <c r="J369" s="262"/>
      <c r="K369" s="262"/>
      <c r="L369" s="266"/>
      <c r="M369" s="267"/>
      <c r="N369" s="268"/>
      <c r="O369" s="268"/>
      <c r="P369" s="268"/>
      <c r="Q369" s="268"/>
      <c r="R369" s="268"/>
      <c r="S369" s="268"/>
      <c r="T369" s="269"/>
      <c r="U369" s="13"/>
      <c r="V369" s="13"/>
      <c r="W369" s="13"/>
      <c r="X369" s="13"/>
      <c r="Y369" s="13"/>
      <c r="Z369" s="13"/>
      <c r="AA369" s="13"/>
      <c r="AB369" s="13"/>
      <c r="AC369" s="13"/>
      <c r="AD369" s="13"/>
      <c r="AE369" s="13"/>
      <c r="AT369" s="270" t="s">
        <v>174</v>
      </c>
      <c r="AU369" s="270" t="s">
        <v>82</v>
      </c>
      <c r="AV369" s="13" t="s">
        <v>80</v>
      </c>
      <c r="AW369" s="13" t="s">
        <v>30</v>
      </c>
      <c r="AX369" s="13" t="s">
        <v>73</v>
      </c>
      <c r="AY369" s="270" t="s">
        <v>161</v>
      </c>
    </row>
    <row r="370" s="14" customFormat="1">
      <c r="A370" s="14"/>
      <c r="B370" s="271"/>
      <c r="C370" s="272"/>
      <c r="D370" s="256" t="s">
        <v>174</v>
      </c>
      <c r="E370" s="273" t="s">
        <v>1</v>
      </c>
      <c r="F370" s="274" t="s">
        <v>1325</v>
      </c>
      <c r="G370" s="272"/>
      <c r="H370" s="275">
        <v>66.5</v>
      </c>
      <c r="I370" s="276"/>
      <c r="J370" s="272"/>
      <c r="K370" s="272"/>
      <c r="L370" s="277"/>
      <c r="M370" s="278"/>
      <c r="N370" s="279"/>
      <c r="O370" s="279"/>
      <c r="P370" s="279"/>
      <c r="Q370" s="279"/>
      <c r="R370" s="279"/>
      <c r="S370" s="279"/>
      <c r="T370" s="280"/>
      <c r="U370" s="14"/>
      <c r="V370" s="14"/>
      <c r="W370" s="14"/>
      <c r="X370" s="14"/>
      <c r="Y370" s="14"/>
      <c r="Z370" s="14"/>
      <c r="AA370" s="14"/>
      <c r="AB370" s="14"/>
      <c r="AC370" s="14"/>
      <c r="AD370" s="14"/>
      <c r="AE370" s="14"/>
      <c r="AT370" s="281" t="s">
        <v>174</v>
      </c>
      <c r="AU370" s="281" t="s">
        <v>82</v>
      </c>
      <c r="AV370" s="14" t="s">
        <v>82</v>
      </c>
      <c r="AW370" s="14" t="s">
        <v>30</v>
      </c>
      <c r="AX370" s="14" t="s">
        <v>73</v>
      </c>
      <c r="AY370" s="281" t="s">
        <v>161</v>
      </c>
    </row>
    <row r="371" s="14" customFormat="1">
      <c r="A371" s="14"/>
      <c r="B371" s="271"/>
      <c r="C371" s="272"/>
      <c r="D371" s="256" t="s">
        <v>174</v>
      </c>
      <c r="E371" s="273" t="s">
        <v>1</v>
      </c>
      <c r="F371" s="274" t="s">
        <v>1326</v>
      </c>
      <c r="G371" s="272"/>
      <c r="H371" s="275">
        <v>59.899999999999999</v>
      </c>
      <c r="I371" s="276"/>
      <c r="J371" s="272"/>
      <c r="K371" s="272"/>
      <c r="L371" s="277"/>
      <c r="M371" s="278"/>
      <c r="N371" s="279"/>
      <c r="O371" s="279"/>
      <c r="P371" s="279"/>
      <c r="Q371" s="279"/>
      <c r="R371" s="279"/>
      <c r="S371" s="279"/>
      <c r="T371" s="280"/>
      <c r="U371" s="14"/>
      <c r="V371" s="14"/>
      <c r="W371" s="14"/>
      <c r="X371" s="14"/>
      <c r="Y371" s="14"/>
      <c r="Z371" s="14"/>
      <c r="AA371" s="14"/>
      <c r="AB371" s="14"/>
      <c r="AC371" s="14"/>
      <c r="AD371" s="14"/>
      <c r="AE371" s="14"/>
      <c r="AT371" s="281" t="s">
        <v>174</v>
      </c>
      <c r="AU371" s="281" t="s">
        <v>82</v>
      </c>
      <c r="AV371" s="14" t="s">
        <v>82</v>
      </c>
      <c r="AW371" s="14" t="s">
        <v>30</v>
      </c>
      <c r="AX371" s="14" t="s">
        <v>73</v>
      </c>
      <c r="AY371" s="281" t="s">
        <v>161</v>
      </c>
    </row>
    <row r="372" s="15" customFormat="1">
      <c r="A372" s="15"/>
      <c r="B372" s="282"/>
      <c r="C372" s="283"/>
      <c r="D372" s="256" t="s">
        <v>174</v>
      </c>
      <c r="E372" s="284" t="s">
        <v>1</v>
      </c>
      <c r="F372" s="285" t="s">
        <v>180</v>
      </c>
      <c r="G372" s="283"/>
      <c r="H372" s="286">
        <v>126.40000000000001</v>
      </c>
      <c r="I372" s="287"/>
      <c r="J372" s="283"/>
      <c r="K372" s="283"/>
      <c r="L372" s="288"/>
      <c r="M372" s="289"/>
      <c r="N372" s="290"/>
      <c r="O372" s="290"/>
      <c r="P372" s="290"/>
      <c r="Q372" s="290"/>
      <c r="R372" s="290"/>
      <c r="S372" s="290"/>
      <c r="T372" s="291"/>
      <c r="U372" s="15"/>
      <c r="V372" s="15"/>
      <c r="W372" s="15"/>
      <c r="X372" s="15"/>
      <c r="Y372" s="15"/>
      <c r="Z372" s="15"/>
      <c r="AA372" s="15"/>
      <c r="AB372" s="15"/>
      <c r="AC372" s="15"/>
      <c r="AD372" s="15"/>
      <c r="AE372" s="15"/>
      <c r="AT372" s="292" t="s">
        <v>174</v>
      </c>
      <c r="AU372" s="292" t="s">
        <v>82</v>
      </c>
      <c r="AV372" s="15" t="s">
        <v>168</v>
      </c>
      <c r="AW372" s="15" t="s">
        <v>30</v>
      </c>
      <c r="AX372" s="15" t="s">
        <v>80</v>
      </c>
      <c r="AY372" s="292" t="s">
        <v>161</v>
      </c>
    </row>
    <row r="373" s="2" customFormat="1" ht="24" customHeight="1">
      <c r="A373" s="38"/>
      <c r="B373" s="39"/>
      <c r="C373" s="243" t="s">
        <v>493</v>
      </c>
      <c r="D373" s="243" t="s">
        <v>163</v>
      </c>
      <c r="E373" s="244" t="s">
        <v>529</v>
      </c>
      <c r="F373" s="245" t="s">
        <v>530</v>
      </c>
      <c r="G373" s="246" t="s">
        <v>166</v>
      </c>
      <c r="H373" s="247">
        <v>204.76499999999999</v>
      </c>
      <c r="I373" s="248"/>
      <c r="J373" s="249">
        <f>ROUND(I373*H373,2)</f>
        <v>0</v>
      </c>
      <c r="K373" s="245" t="s">
        <v>167</v>
      </c>
      <c r="L373" s="44"/>
      <c r="M373" s="250" t="s">
        <v>1</v>
      </c>
      <c r="N373" s="251" t="s">
        <v>38</v>
      </c>
      <c r="O373" s="91"/>
      <c r="P373" s="252">
        <f>O373*H373</f>
        <v>0</v>
      </c>
      <c r="Q373" s="252">
        <v>0</v>
      </c>
      <c r="R373" s="252">
        <f>Q373*H373</f>
        <v>0</v>
      </c>
      <c r="S373" s="252">
        <v>0</v>
      </c>
      <c r="T373" s="253">
        <f>S373*H373</f>
        <v>0</v>
      </c>
      <c r="U373" s="38"/>
      <c r="V373" s="38"/>
      <c r="W373" s="38"/>
      <c r="X373" s="38"/>
      <c r="Y373" s="38"/>
      <c r="Z373" s="38"/>
      <c r="AA373" s="38"/>
      <c r="AB373" s="38"/>
      <c r="AC373" s="38"/>
      <c r="AD373" s="38"/>
      <c r="AE373" s="38"/>
      <c r="AR373" s="254" t="s">
        <v>168</v>
      </c>
      <c r="AT373" s="254" t="s">
        <v>163</v>
      </c>
      <c r="AU373" s="254" t="s">
        <v>82</v>
      </c>
      <c r="AY373" s="17" t="s">
        <v>161</v>
      </c>
      <c r="BE373" s="255">
        <f>IF(N373="základní",J373,0)</f>
        <v>0</v>
      </c>
      <c r="BF373" s="255">
        <f>IF(N373="snížená",J373,0)</f>
        <v>0</v>
      </c>
      <c r="BG373" s="255">
        <f>IF(N373="zákl. přenesená",J373,0)</f>
        <v>0</v>
      </c>
      <c r="BH373" s="255">
        <f>IF(N373="sníž. přenesená",J373,0)</f>
        <v>0</v>
      </c>
      <c r="BI373" s="255">
        <f>IF(N373="nulová",J373,0)</f>
        <v>0</v>
      </c>
      <c r="BJ373" s="17" t="s">
        <v>80</v>
      </c>
      <c r="BK373" s="255">
        <f>ROUND(I373*H373,2)</f>
        <v>0</v>
      </c>
      <c r="BL373" s="17" t="s">
        <v>168</v>
      </c>
      <c r="BM373" s="254" t="s">
        <v>1327</v>
      </c>
    </row>
    <row r="374" s="2" customFormat="1">
      <c r="A374" s="38"/>
      <c r="B374" s="39"/>
      <c r="C374" s="40"/>
      <c r="D374" s="256" t="s">
        <v>170</v>
      </c>
      <c r="E374" s="40"/>
      <c r="F374" s="257" t="s">
        <v>532</v>
      </c>
      <c r="G374" s="40"/>
      <c r="H374" s="40"/>
      <c r="I374" s="154"/>
      <c r="J374" s="40"/>
      <c r="K374" s="40"/>
      <c r="L374" s="44"/>
      <c r="M374" s="258"/>
      <c r="N374" s="259"/>
      <c r="O374" s="91"/>
      <c r="P374" s="91"/>
      <c r="Q374" s="91"/>
      <c r="R374" s="91"/>
      <c r="S374" s="91"/>
      <c r="T374" s="92"/>
      <c r="U374" s="38"/>
      <c r="V374" s="38"/>
      <c r="W374" s="38"/>
      <c r="X374" s="38"/>
      <c r="Y374" s="38"/>
      <c r="Z374" s="38"/>
      <c r="AA374" s="38"/>
      <c r="AB374" s="38"/>
      <c r="AC374" s="38"/>
      <c r="AD374" s="38"/>
      <c r="AE374" s="38"/>
      <c r="AT374" s="17" t="s">
        <v>170</v>
      </c>
      <c r="AU374" s="17" t="s">
        <v>82</v>
      </c>
    </row>
    <row r="375" s="2" customFormat="1">
      <c r="A375" s="38"/>
      <c r="B375" s="39"/>
      <c r="C375" s="40"/>
      <c r="D375" s="256" t="s">
        <v>172</v>
      </c>
      <c r="E375" s="40"/>
      <c r="F375" s="260" t="s">
        <v>533</v>
      </c>
      <c r="G375" s="40"/>
      <c r="H375" s="40"/>
      <c r="I375" s="154"/>
      <c r="J375" s="40"/>
      <c r="K375" s="40"/>
      <c r="L375" s="44"/>
      <c r="M375" s="258"/>
      <c r="N375" s="259"/>
      <c r="O375" s="91"/>
      <c r="P375" s="91"/>
      <c r="Q375" s="91"/>
      <c r="R375" s="91"/>
      <c r="S375" s="91"/>
      <c r="T375" s="92"/>
      <c r="U375" s="38"/>
      <c r="V375" s="38"/>
      <c r="W375" s="38"/>
      <c r="X375" s="38"/>
      <c r="Y375" s="38"/>
      <c r="Z375" s="38"/>
      <c r="AA375" s="38"/>
      <c r="AB375" s="38"/>
      <c r="AC375" s="38"/>
      <c r="AD375" s="38"/>
      <c r="AE375" s="38"/>
      <c r="AT375" s="17" t="s">
        <v>172</v>
      </c>
      <c r="AU375" s="17" t="s">
        <v>82</v>
      </c>
    </row>
    <row r="376" s="14" customFormat="1">
      <c r="A376" s="14"/>
      <c r="B376" s="271"/>
      <c r="C376" s="272"/>
      <c r="D376" s="256" t="s">
        <v>174</v>
      </c>
      <c r="E376" s="273" t="s">
        <v>1</v>
      </c>
      <c r="F376" s="274" t="s">
        <v>1328</v>
      </c>
      <c r="G376" s="272"/>
      <c r="H376" s="275">
        <v>98.064999999999998</v>
      </c>
      <c r="I376" s="276"/>
      <c r="J376" s="272"/>
      <c r="K376" s="272"/>
      <c r="L376" s="277"/>
      <c r="M376" s="278"/>
      <c r="N376" s="279"/>
      <c r="O376" s="279"/>
      <c r="P376" s="279"/>
      <c r="Q376" s="279"/>
      <c r="R376" s="279"/>
      <c r="S376" s="279"/>
      <c r="T376" s="280"/>
      <c r="U376" s="14"/>
      <c r="V376" s="14"/>
      <c r="W376" s="14"/>
      <c r="X376" s="14"/>
      <c r="Y376" s="14"/>
      <c r="Z376" s="14"/>
      <c r="AA376" s="14"/>
      <c r="AB376" s="14"/>
      <c r="AC376" s="14"/>
      <c r="AD376" s="14"/>
      <c r="AE376" s="14"/>
      <c r="AT376" s="281" t="s">
        <v>174</v>
      </c>
      <c r="AU376" s="281" t="s">
        <v>82</v>
      </c>
      <c r="AV376" s="14" t="s">
        <v>82</v>
      </c>
      <c r="AW376" s="14" t="s">
        <v>30</v>
      </c>
      <c r="AX376" s="14" t="s">
        <v>73</v>
      </c>
      <c r="AY376" s="281" t="s">
        <v>161</v>
      </c>
    </row>
    <row r="377" s="14" customFormat="1">
      <c r="A377" s="14"/>
      <c r="B377" s="271"/>
      <c r="C377" s="272"/>
      <c r="D377" s="256" t="s">
        <v>174</v>
      </c>
      <c r="E377" s="273" t="s">
        <v>1</v>
      </c>
      <c r="F377" s="274" t="s">
        <v>1329</v>
      </c>
      <c r="G377" s="272"/>
      <c r="H377" s="275">
        <v>106.7</v>
      </c>
      <c r="I377" s="276"/>
      <c r="J377" s="272"/>
      <c r="K377" s="272"/>
      <c r="L377" s="277"/>
      <c r="M377" s="278"/>
      <c r="N377" s="279"/>
      <c r="O377" s="279"/>
      <c r="P377" s="279"/>
      <c r="Q377" s="279"/>
      <c r="R377" s="279"/>
      <c r="S377" s="279"/>
      <c r="T377" s="280"/>
      <c r="U377" s="14"/>
      <c r="V377" s="14"/>
      <c r="W377" s="14"/>
      <c r="X377" s="14"/>
      <c r="Y377" s="14"/>
      <c r="Z377" s="14"/>
      <c r="AA377" s="14"/>
      <c r="AB377" s="14"/>
      <c r="AC377" s="14"/>
      <c r="AD377" s="14"/>
      <c r="AE377" s="14"/>
      <c r="AT377" s="281" t="s">
        <v>174</v>
      </c>
      <c r="AU377" s="281" t="s">
        <v>82</v>
      </c>
      <c r="AV377" s="14" t="s">
        <v>82</v>
      </c>
      <c r="AW377" s="14" t="s">
        <v>30</v>
      </c>
      <c r="AX377" s="14" t="s">
        <v>73</v>
      </c>
      <c r="AY377" s="281" t="s">
        <v>161</v>
      </c>
    </row>
    <row r="378" s="15" customFormat="1">
      <c r="A378" s="15"/>
      <c r="B378" s="282"/>
      <c r="C378" s="283"/>
      <c r="D378" s="256" t="s">
        <v>174</v>
      </c>
      <c r="E378" s="284" t="s">
        <v>1</v>
      </c>
      <c r="F378" s="285" t="s">
        <v>180</v>
      </c>
      <c r="G378" s="283"/>
      <c r="H378" s="286">
        <v>204.76499999999999</v>
      </c>
      <c r="I378" s="287"/>
      <c r="J378" s="283"/>
      <c r="K378" s="283"/>
      <c r="L378" s="288"/>
      <c r="M378" s="289"/>
      <c r="N378" s="290"/>
      <c r="O378" s="290"/>
      <c r="P378" s="290"/>
      <c r="Q378" s="290"/>
      <c r="R378" s="290"/>
      <c r="S378" s="290"/>
      <c r="T378" s="291"/>
      <c r="U378" s="15"/>
      <c r="V378" s="15"/>
      <c r="W378" s="15"/>
      <c r="X378" s="15"/>
      <c r="Y378" s="15"/>
      <c r="Z378" s="15"/>
      <c r="AA378" s="15"/>
      <c r="AB378" s="15"/>
      <c r="AC378" s="15"/>
      <c r="AD378" s="15"/>
      <c r="AE378" s="15"/>
      <c r="AT378" s="292" t="s">
        <v>174</v>
      </c>
      <c r="AU378" s="292" t="s">
        <v>82</v>
      </c>
      <c r="AV378" s="15" t="s">
        <v>168</v>
      </c>
      <c r="AW378" s="15" t="s">
        <v>4</v>
      </c>
      <c r="AX378" s="15" t="s">
        <v>80</v>
      </c>
      <c r="AY378" s="292" t="s">
        <v>161</v>
      </c>
    </row>
    <row r="379" s="2" customFormat="1" ht="24" customHeight="1">
      <c r="A379" s="38"/>
      <c r="B379" s="39"/>
      <c r="C379" s="243" t="s">
        <v>500</v>
      </c>
      <c r="D379" s="243" t="s">
        <v>163</v>
      </c>
      <c r="E379" s="244" t="s">
        <v>537</v>
      </c>
      <c r="F379" s="245" t="s">
        <v>538</v>
      </c>
      <c r="G379" s="246" t="s">
        <v>166</v>
      </c>
      <c r="H379" s="247">
        <v>8190.6000000000004</v>
      </c>
      <c r="I379" s="248"/>
      <c r="J379" s="249">
        <f>ROUND(I379*H379,2)</f>
        <v>0</v>
      </c>
      <c r="K379" s="245" t="s">
        <v>167</v>
      </c>
      <c r="L379" s="44"/>
      <c r="M379" s="250" t="s">
        <v>1</v>
      </c>
      <c r="N379" s="251" t="s">
        <v>38</v>
      </c>
      <c r="O379" s="91"/>
      <c r="P379" s="252">
        <f>O379*H379</f>
        <v>0</v>
      </c>
      <c r="Q379" s="252">
        <v>0</v>
      </c>
      <c r="R379" s="252">
        <f>Q379*H379</f>
        <v>0</v>
      </c>
      <c r="S379" s="252">
        <v>0</v>
      </c>
      <c r="T379" s="253">
        <f>S379*H379</f>
        <v>0</v>
      </c>
      <c r="U379" s="38"/>
      <c r="V379" s="38"/>
      <c r="W379" s="38"/>
      <c r="X379" s="38"/>
      <c r="Y379" s="38"/>
      <c r="Z379" s="38"/>
      <c r="AA379" s="38"/>
      <c r="AB379" s="38"/>
      <c r="AC379" s="38"/>
      <c r="AD379" s="38"/>
      <c r="AE379" s="38"/>
      <c r="AR379" s="254" t="s">
        <v>168</v>
      </c>
      <c r="AT379" s="254" t="s">
        <v>163</v>
      </c>
      <c r="AU379" s="254" t="s">
        <v>82</v>
      </c>
      <c r="AY379" s="17" t="s">
        <v>161</v>
      </c>
      <c r="BE379" s="255">
        <f>IF(N379="základní",J379,0)</f>
        <v>0</v>
      </c>
      <c r="BF379" s="255">
        <f>IF(N379="snížená",J379,0)</f>
        <v>0</v>
      </c>
      <c r="BG379" s="255">
        <f>IF(N379="zákl. přenesená",J379,0)</f>
        <v>0</v>
      </c>
      <c r="BH379" s="255">
        <f>IF(N379="sníž. přenesená",J379,0)</f>
        <v>0</v>
      </c>
      <c r="BI379" s="255">
        <f>IF(N379="nulová",J379,0)</f>
        <v>0</v>
      </c>
      <c r="BJ379" s="17" t="s">
        <v>80</v>
      </c>
      <c r="BK379" s="255">
        <f>ROUND(I379*H379,2)</f>
        <v>0</v>
      </c>
      <c r="BL379" s="17" t="s">
        <v>168</v>
      </c>
      <c r="BM379" s="254" t="s">
        <v>1330</v>
      </c>
    </row>
    <row r="380" s="2" customFormat="1">
      <c r="A380" s="38"/>
      <c r="B380" s="39"/>
      <c r="C380" s="40"/>
      <c r="D380" s="256" t="s">
        <v>170</v>
      </c>
      <c r="E380" s="40"/>
      <c r="F380" s="257" t="s">
        <v>540</v>
      </c>
      <c r="G380" s="40"/>
      <c r="H380" s="40"/>
      <c r="I380" s="154"/>
      <c r="J380" s="40"/>
      <c r="K380" s="40"/>
      <c r="L380" s="44"/>
      <c r="M380" s="258"/>
      <c r="N380" s="259"/>
      <c r="O380" s="91"/>
      <c r="P380" s="91"/>
      <c r="Q380" s="91"/>
      <c r="R380" s="91"/>
      <c r="S380" s="91"/>
      <c r="T380" s="92"/>
      <c r="U380" s="38"/>
      <c r="V380" s="38"/>
      <c r="W380" s="38"/>
      <c r="X380" s="38"/>
      <c r="Y380" s="38"/>
      <c r="Z380" s="38"/>
      <c r="AA380" s="38"/>
      <c r="AB380" s="38"/>
      <c r="AC380" s="38"/>
      <c r="AD380" s="38"/>
      <c r="AE380" s="38"/>
      <c r="AT380" s="17" t="s">
        <v>170</v>
      </c>
      <c r="AU380" s="17" t="s">
        <v>82</v>
      </c>
    </row>
    <row r="381" s="2" customFormat="1">
      <c r="A381" s="38"/>
      <c r="B381" s="39"/>
      <c r="C381" s="40"/>
      <c r="D381" s="256" t="s">
        <v>172</v>
      </c>
      <c r="E381" s="40"/>
      <c r="F381" s="260" t="s">
        <v>533</v>
      </c>
      <c r="G381" s="40"/>
      <c r="H381" s="40"/>
      <c r="I381" s="154"/>
      <c r="J381" s="40"/>
      <c r="K381" s="40"/>
      <c r="L381" s="44"/>
      <c r="M381" s="258"/>
      <c r="N381" s="259"/>
      <c r="O381" s="91"/>
      <c r="P381" s="91"/>
      <c r="Q381" s="91"/>
      <c r="R381" s="91"/>
      <c r="S381" s="91"/>
      <c r="T381" s="92"/>
      <c r="U381" s="38"/>
      <c r="V381" s="38"/>
      <c r="W381" s="38"/>
      <c r="X381" s="38"/>
      <c r="Y381" s="38"/>
      <c r="Z381" s="38"/>
      <c r="AA381" s="38"/>
      <c r="AB381" s="38"/>
      <c r="AC381" s="38"/>
      <c r="AD381" s="38"/>
      <c r="AE381" s="38"/>
      <c r="AT381" s="17" t="s">
        <v>172</v>
      </c>
      <c r="AU381" s="17" t="s">
        <v>82</v>
      </c>
    </row>
    <row r="382" s="14" customFormat="1">
      <c r="A382" s="14"/>
      <c r="B382" s="271"/>
      <c r="C382" s="272"/>
      <c r="D382" s="256" t="s">
        <v>174</v>
      </c>
      <c r="E382" s="273" t="s">
        <v>1</v>
      </c>
      <c r="F382" s="274" t="s">
        <v>1331</v>
      </c>
      <c r="G382" s="272"/>
      <c r="H382" s="275">
        <v>8190.6000000000004</v>
      </c>
      <c r="I382" s="276"/>
      <c r="J382" s="272"/>
      <c r="K382" s="272"/>
      <c r="L382" s="277"/>
      <c r="M382" s="278"/>
      <c r="N382" s="279"/>
      <c r="O382" s="279"/>
      <c r="P382" s="279"/>
      <c r="Q382" s="279"/>
      <c r="R382" s="279"/>
      <c r="S382" s="279"/>
      <c r="T382" s="280"/>
      <c r="U382" s="14"/>
      <c r="V382" s="14"/>
      <c r="W382" s="14"/>
      <c r="X382" s="14"/>
      <c r="Y382" s="14"/>
      <c r="Z382" s="14"/>
      <c r="AA382" s="14"/>
      <c r="AB382" s="14"/>
      <c r="AC382" s="14"/>
      <c r="AD382" s="14"/>
      <c r="AE382" s="14"/>
      <c r="AT382" s="281" t="s">
        <v>174</v>
      </c>
      <c r="AU382" s="281" t="s">
        <v>82</v>
      </c>
      <c r="AV382" s="14" t="s">
        <v>82</v>
      </c>
      <c r="AW382" s="14" t="s">
        <v>30</v>
      </c>
      <c r="AX382" s="14" t="s">
        <v>73</v>
      </c>
      <c r="AY382" s="281" t="s">
        <v>161</v>
      </c>
    </row>
    <row r="383" s="15" customFormat="1">
      <c r="A383" s="15"/>
      <c r="B383" s="282"/>
      <c r="C383" s="283"/>
      <c r="D383" s="256" t="s">
        <v>174</v>
      </c>
      <c r="E383" s="284" t="s">
        <v>1</v>
      </c>
      <c r="F383" s="285" t="s">
        <v>180</v>
      </c>
      <c r="G383" s="283"/>
      <c r="H383" s="286">
        <v>8190.6000000000004</v>
      </c>
      <c r="I383" s="287"/>
      <c r="J383" s="283"/>
      <c r="K383" s="283"/>
      <c r="L383" s="288"/>
      <c r="M383" s="289"/>
      <c r="N383" s="290"/>
      <c r="O383" s="290"/>
      <c r="P383" s="290"/>
      <c r="Q383" s="290"/>
      <c r="R383" s="290"/>
      <c r="S383" s="290"/>
      <c r="T383" s="291"/>
      <c r="U383" s="15"/>
      <c r="V383" s="15"/>
      <c r="W383" s="15"/>
      <c r="X383" s="15"/>
      <c r="Y383" s="15"/>
      <c r="Z383" s="15"/>
      <c r="AA383" s="15"/>
      <c r="AB383" s="15"/>
      <c r="AC383" s="15"/>
      <c r="AD383" s="15"/>
      <c r="AE383" s="15"/>
      <c r="AT383" s="292" t="s">
        <v>174</v>
      </c>
      <c r="AU383" s="292" t="s">
        <v>82</v>
      </c>
      <c r="AV383" s="15" t="s">
        <v>168</v>
      </c>
      <c r="AW383" s="15" t="s">
        <v>4</v>
      </c>
      <c r="AX383" s="15" t="s">
        <v>80</v>
      </c>
      <c r="AY383" s="292" t="s">
        <v>161</v>
      </c>
    </row>
    <row r="384" s="2" customFormat="1" ht="24" customHeight="1">
      <c r="A384" s="38"/>
      <c r="B384" s="39"/>
      <c r="C384" s="243" t="s">
        <v>507</v>
      </c>
      <c r="D384" s="243" t="s">
        <v>163</v>
      </c>
      <c r="E384" s="244" t="s">
        <v>543</v>
      </c>
      <c r="F384" s="245" t="s">
        <v>544</v>
      </c>
      <c r="G384" s="246" t="s">
        <v>166</v>
      </c>
      <c r="H384" s="247">
        <v>204.76499999999999</v>
      </c>
      <c r="I384" s="248"/>
      <c r="J384" s="249">
        <f>ROUND(I384*H384,2)</f>
        <v>0</v>
      </c>
      <c r="K384" s="245" t="s">
        <v>167</v>
      </c>
      <c r="L384" s="44"/>
      <c r="M384" s="250" t="s">
        <v>1</v>
      </c>
      <c r="N384" s="251" t="s">
        <v>38</v>
      </c>
      <c r="O384" s="91"/>
      <c r="P384" s="252">
        <f>O384*H384</f>
        <v>0</v>
      </c>
      <c r="Q384" s="252">
        <v>0</v>
      </c>
      <c r="R384" s="252">
        <f>Q384*H384</f>
        <v>0</v>
      </c>
      <c r="S384" s="252">
        <v>0</v>
      </c>
      <c r="T384" s="253">
        <f>S384*H384</f>
        <v>0</v>
      </c>
      <c r="U384" s="38"/>
      <c r="V384" s="38"/>
      <c r="W384" s="38"/>
      <c r="X384" s="38"/>
      <c r="Y384" s="38"/>
      <c r="Z384" s="38"/>
      <c r="AA384" s="38"/>
      <c r="AB384" s="38"/>
      <c r="AC384" s="38"/>
      <c r="AD384" s="38"/>
      <c r="AE384" s="38"/>
      <c r="AR384" s="254" t="s">
        <v>168</v>
      </c>
      <c r="AT384" s="254" t="s">
        <v>163</v>
      </c>
      <c r="AU384" s="254" t="s">
        <v>82</v>
      </c>
      <c r="AY384" s="17" t="s">
        <v>161</v>
      </c>
      <c r="BE384" s="255">
        <f>IF(N384="základní",J384,0)</f>
        <v>0</v>
      </c>
      <c r="BF384" s="255">
        <f>IF(N384="snížená",J384,0)</f>
        <v>0</v>
      </c>
      <c r="BG384" s="255">
        <f>IF(N384="zákl. přenesená",J384,0)</f>
        <v>0</v>
      </c>
      <c r="BH384" s="255">
        <f>IF(N384="sníž. přenesená",J384,0)</f>
        <v>0</v>
      </c>
      <c r="BI384" s="255">
        <f>IF(N384="nulová",J384,0)</f>
        <v>0</v>
      </c>
      <c r="BJ384" s="17" t="s">
        <v>80</v>
      </c>
      <c r="BK384" s="255">
        <f>ROUND(I384*H384,2)</f>
        <v>0</v>
      </c>
      <c r="BL384" s="17" t="s">
        <v>168</v>
      </c>
      <c r="BM384" s="254" t="s">
        <v>1332</v>
      </c>
    </row>
    <row r="385" s="2" customFormat="1">
      <c r="A385" s="38"/>
      <c r="B385" s="39"/>
      <c r="C385" s="40"/>
      <c r="D385" s="256" t="s">
        <v>170</v>
      </c>
      <c r="E385" s="40"/>
      <c r="F385" s="257" t="s">
        <v>546</v>
      </c>
      <c r="G385" s="40"/>
      <c r="H385" s="40"/>
      <c r="I385" s="154"/>
      <c r="J385" s="40"/>
      <c r="K385" s="40"/>
      <c r="L385" s="44"/>
      <c r="M385" s="258"/>
      <c r="N385" s="259"/>
      <c r="O385" s="91"/>
      <c r="P385" s="91"/>
      <c r="Q385" s="91"/>
      <c r="R385" s="91"/>
      <c r="S385" s="91"/>
      <c r="T385" s="92"/>
      <c r="U385" s="38"/>
      <c r="V385" s="38"/>
      <c r="W385" s="38"/>
      <c r="X385" s="38"/>
      <c r="Y385" s="38"/>
      <c r="Z385" s="38"/>
      <c r="AA385" s="38"/>
      <c r="AB385" s="38"/>
      <c r="AC385" s="38"/>
      <c r="AD385" s="38"/>
      <c r="AE385" s="38"/>
      <c r="AT385" s="17" t="s">
        <v>170</v>
      </c>
      <c r="AU385" s="17" t="s">
        <v>82</v>
      </c>
    </row>
    <row r="386" s="2" customFormat="1">
      <c r="A386" s="38"/>
      <c r="B386" s="39"/>
      <c r="C386" s="40"/>
      <c r="D386" s="256" t="s">
        <v>172</v>
      </c>
      <c r="E386" s="40"/>
      <c r="F386" s="260" t="s">
        <v>547</v>
      </c>
      <c r="G386" s="40"/>
      <c r="H386" s="40"/>
      <c r="I386" s="154"/>
      <c r="J386" s="40"/>
      <c r="K386" s="40"/>
      <c r="L386" s="44"/>
      <c r="M386" s="258"/>
      <c r="N386" s="259"/>
      <c r="O386" s="91"/>
      <c r="P386" s="91"/>
      <c r="Q386" s="91"/>
      <c r="R386" s="91"/>
      <c r="S386" s="91"/>
      <c r="T386" s="92"/>
      <c r="U386" s="38"/>
      <c r="V386" s="38"/>
      <c r="W386" s="38"/>
      <c r="X386" s="38"/>
      <c r="Y386" s="38"/>
      <c r="Z386" s="38"/>
      <c r="AA386" s="38"/>
      <c r="AB386" s="38"/>
      <c r="AC386" s="38"/>
      <c r="AD386" s="38"/>
      <c r="AE386" s="38"/>
      <c r="AT386" s="17" t="s">
        <v>172</v>
      </c>
      <c r="AU386" s="17" t="s">
        <v>82</v>
      </c>
    </row>
    <row r="387" s="14" customFormat="1">
      <c r="A387" s="14"/>
      <c r="B387" s="271"/>
      <c r="C387" s="272"/>
      <c r="D387" s="256" t="s">
        <v>174</v>
      </c>
      <c r="E387" s="273" t="s">
        <v>1</v>
      </c>
      <c r="F387" s="274" t="s">
        <v>1328</v>
      </c>
      <c r="G387" s="272"/>
      <c r="H387" s="275">
        <v>98.064999999999998</v>
      </c>
      <c r="I387" s="276"/>
      <c r="J387" s="272"/>
      <c r="K387" s="272"/>
      <c r="L387" s="277"/>
      <c r="M387" s="278"/>
      <c r="N387" s="279"/>
      <c r="O387" s="279"/>
      <c r="P387" s="279"/>
      <c r="Q387" s="279"/>
      <c r="R387" s="279"/>
      <c r="S387" s="279"/>
      <c r="T387" s="280"/>
      <c r="U387" s="14"/>
      <c r="V387" s="14"/>
      <c r="W387" s="14"/>
      <c r="X387" s="14"/>
      <c r="Y387" s="14"/>
      <c r="Z387" s="14"/>
      <c r="AA387" s="14"/>
      <c r="AB387" s="14"/>
      <c r="AC387" s="14"/>
      <c r="AD387" s="14"/>
      <c r="AE387" s="14"/>
      <c r="AT387" s="281" t="s">
        <v>174</v>
      </c>
      <c r="AU387" s="281" t="s">
        <v>82</v>
      </c>
      <c r="AV387" s="14" t="s">
        <v>82</v>
      </c>
      <c r="AW387" s="14" t="s">
        <v>30</v>
      </c>
      <c r="AX387" s="14" t="s">
        <v>73</v>
      </c>
      <c r="AY387" s="281" t="s">
        <v>161</v>
      </c>
    </row>
    <row r="388" s="14" customFormat="1">
      <c r="A388" s="14"/>
      <c r="B388" s="271"/>
      <c r="C388" s="272"/>
      <c r="D388" s="256" t="s">
        <v>174</v>
      </c>
      <c r="E388" s="273" t="s">
        <v>1</v>
      </c>
      <c r="F388" s="274" t="s">
        <v>1329</v>
      </c>
      <c r="G388" s="272"/>
      <c r="H388" s="275">
        <v>106.7</v>
      </c>
      <c r="I388" s="276"/>
      <c r="J388" s="272"/>
      <c r="K388" s="272"/>
      <c r="L388" s="277"/>
      <c r="M388" s="278"/>
      <c r="N388" s="279"/>
      <c r="O388" s="279"/>
      <c r="P388" s="279"/>
      <c r="Q388" s="279"/>
      <c r="R388" s="279"/>
      <c r="S388" s="279"/>
      <c r="T388" s="280"/>
      <c r="U388" s="14"/>
      <c r="V388" s="14"/>
      <c r="W388" s="14"/>
      <c r="X388" s="14"/>
      <c r="Y388" s="14"/>
      <c r="Z388" s="14"/>
      <c r="AA388" s="14"/>
      <c r="AB388" s="14"/>
      <c r="AC388" s="14"/>
      <c r="AD388" s="14"/>
      <c r="AE388" s="14"/>
      <c r="AT388" s="281" t="s">
        <v>174</v>
      </c>
      <c r="AU388" s="281" t="s">
        <v>82</v>
      </c>
      <c r="AV388" s="14" t="s">
        <v>82</v>
      </c>
      <c r="AW388" s="14" t="s">
        <v>30</v>
      </c>
      <c r="AX388" s="14" t="s">
        <v>73</v>
      </c>
      <c r="AY388" s="281" t="s">
        <v>161</v>
      </c>
    </row>
    <row r="389" s="15" customFormat="1">
      <c r="A389" s="15"/>
      <c r="B389" s="282"/>
      <c r="C389" s="283"/>
      <c r="D389" s="256" t="s">
        <v>174</v>
      </c>
      <c r="E389" s="284" t="s">
        <v>1</v>
      </c>
      <c r="F389" s="285" t="s">
        <v>180</v>
      </c>
      <c r="G389" s="283"/>
      <c r="H389" s="286">
        <v>204.76499999999999</v>
      </c>
      <c r="I389" s="287"/>
      <c r="J389" s="283"/>
      <c r="K389" s="283"/>
      <c r="L389" s="288"/>
      <c r="M389" s="289"/>
      <c r="N389" s="290"/>
      <c r="O389" s="290"/>
      <c r="P389" s="290"/>
      <c r="Q389" s="290"/>
      <c r="R389" s="290"/>
      <c r="S389" s="290"/>
      <c r="T389" s="291"/>
      <c r="U389" s="15"/>
      <c r="V389" s="15"/>
      <c r="W389" s="15"/>
      <c r="X389" s="15"/>
      <c r="Y389" s="15"/>
      <c r="Z389" s="15"/>
      <c r="AA389" s="15"/>
      <c r="AB389" s="15"/>
      <c r="AC389" s="15"/>
      <c r="AD389" s="15"/>
      <c r="AE389" s="15"/>
      <c r="AT389" s="292" t="s">
        <v>174</v>
      </c>
      <c r="AU389" s="292" t="s">
        <v>82</v>
      </c>
      <c r="AV389" s="15" t="s">
        <v>168</v>
      </c>
      <c r="AW389" s="15" t="s">
        <v>30</v>
      </c>
      <c r="AX389" s="15" t="s">
        <v>80</v>
      </c>
      <c r="AY389" s="292" t="s">
        <v>161</v>
      </c>
    </row>
    <row r="390" s="2" customFormat="1" ht="24" customHeight="1">
      <c r="A390" s="38"/>
      <c r="B390" s="39"/>
      <c r="C390" s="243" t="s">
        <v>514</v>
      </c>
      <c r="D390" s="243" t="s">
        <v>163</v>
      </c>
      <c r="E390" s="244" t="s">
        <v>549</v>
      </c>
      <c r="F390" s="245" t="s">
        <v>550</v>
      </c>
      <c r="G390" s="246" t="s">
        <v>183</v>
      </c>
      <c r="H390" s="247">
        <v>242.34399999999999</v>
      </c>
      <c r="I390" s="248"/>
      <c r="J390" s="249">
        <f>ROUND(I390*H390,2)</f>
        <v>0</v>
      </c>
      <c r="K390" s="245" t="s">
        <v>167</v>
      </c>
      <c r="L390" s="44"/>
      <c r="M390" s="250" t="s">
        <v>1</v>
      </c>
      <c r="N390" s="251" t="s">
        <v>38</v>
      </c>
      <c r="O390" s="91"/>
      <c r="P390" s="252">
        <f>O390*H390</f>
        <v>0</v>
      </c>
      <c r="Q390" s="252">
        <v>0</v>
      </c>
      <c r="R390" s="252">
        <f>Q390*H390</f>
        <v>0</v>
      </c>
      <c r="S390" s="252">
        <v>0</v>
      </c>
      <c r="T390" s="253">
        <f>S390*H390</f>
        <v>0</v>
      </c>
      <c r="U390" s="38"/>
      <c r="V390" s="38"/>
      <c r="W390" s="38"/>
      <c r="X390" s="38"/>
      <c r="Y390" s="38"/>
      <c r="Z390" s="38"/>
      <c r="AA390" s="38"/>
      <c r="AB390" s="38"/>
      <c r="AC390" s="38"/>
      <c r="AD390" s="38"/>
      <c r="AE390" s="38"/>
      <c r="AR390" s="254" t="s">
        <v>168</v>
      </c>
      <c r="AT390" s="254" t="s">
        <v>163</v>
      </c>
      <c r="AU390" s="254" t="s">
        <v>82</v>
      </c>
      <c r="AY390" s="17" t="s">
        <v>161</v>
      </c>
      <c r="BE390" s="255">
        <f>IF(N390="základní",J390,0)</f>
        <v>0</v>
      </c>
      <c r="BF390" s="255">
        <f>IF(N390="snížená",J390,0)</f>
        <v>0</v>
      </c>
      <c r="BG390" s="255">
        <f>IF(N390="zákl. přenesená",J390,0)</f>
        <v>0</v>
      </c>
      <c r="BH390" s="255">
        <f>IF(N390="sníž. přenesená",J390,0)</f>
        <v>0</v>
      </c>
      <c r="BI390" s="255">
        <f>IF(N390="nulová",J390,0)</f>
        <v>0</v>
      </c>
      <c r="BJ390" s="17" t="s">
        <v>80</v>
      </c>
      <c r="BK390" s="255">
        <f>ROUND(I390*H390,2)</f>
        <v>0</v>
      </c>
      <c r="BL390" s="17" t="s">
        <v>168</v>
      </c>
      <c r="BM390" s="254" t="s">
        <v>1333</v>
      </c>
    </row>
    <row r="391" s="2" customFormat="1">
      <c r="A391" s="38"/>
      <c r="B391" s="39"/>
      <c r="C391" s="40"/>
      <c r="D391" s="256" t="s">
        <v>170</v>
      </c>
      <c r="E391" s="40"/>
      <c r="F391" s="257" t="s">
        <v>552</v>
      </c>
      <c r="G391" s="40"/>
      <c r="H391" s="40"/>
      <c r="I391" s="154"/>
      <c r="J391" s="40"/>
      <c r="K391" s="40"/>
      <c r="L391" s="44"/>
      <c r="M391" s="258"/>
      <c r="N391" s="259"/>
      <c r="O391" s="91"/>
      <c r="P391" s="91"/>
      <c r="Q391" s="91"/>
      <c r="R391" s="91"/>
      <c r="S391" s="91"/>
      <c r="T391" s="92"/>
      <c r="U391" s="38"/>
      <c r="V391" s="38"/>
      <c r="W391" s="38"/>
      <c r="X391" s="38"/>
      <c r="Y391" s="38"/>
      <c r="Z391" s="38"/>
      <c r="AA391" s="38"/>
      <c r="AB391" s="38"/>
      <c r="AC391" s="38"/>
      <c r="AD391" s="38"/>
      <c r="AE391" s="38"/>
      <c r="AT391" s="17" t="s">
        <v>170</v>
      </c>
      <c r="AU391" s="17" t="s">
        <v>82</v>
      </c>
    </row>
    <row r="392" s="2" customFormat="1">
      <c r="A392" s="38"/>
      <c r="B392" s="39"/>
      <c r="C392" s="40"/>
      <c r="D392" s="256" t="s">
        <v>172</v>
      </c>
      <c r="E392" s="40"/>
      <c r="F392" s="260" t="s">
        <v>553</v>
      </c>
      <c r="G392" s="40"/>
      <c r="H392" s="40"/>
      <c r="I392" s="154"/>
      <c r="J392" s="40"/>
      <c r="K392" s="40"/>
      <c r="L392" s="44"/>
      <c r="M392" s="258"/>
      <c r="N392" s="259"/>
      <c r="O392" s="91"/>
      <c r="P392" s="91"/>
      <c r="Q392" s="91"/>
      <c r="R392" s="91"/>
      <c r="S392" s="91"/>
      <c r="T392" s="92"/>
      <c r="U392" s="38"/>
      <c r="V392" s="38"/>
      <c r="W392" s="38"/>
      <c r="X392" s="38"/>
      <c r="Y392" s="38"/>
      <c r="Z392" s="38"/>
      <c r="AA392" s="38"/>
      <c r="AB392" s="38"/>
      <c r="AC392" s="38"/>
      <c r="AD392" s="38"/>
      <c r="AE392" s="38"/>
      <c r="AT392" s="17" t="s">
        <v>172</v>
      </c>
      <c r="AU392" s="17" t="s">
        <v>82</v>
      </c>
    </row>
    <row r="393" s="14" customFormat="1">
      <c r="A393" s="14"/>
      <c r="B393" s="271"/>
      <c r="C393" s="272"/>
      <c r="D393" s="256" t="s">
        <v>174</v>
      </c>
      <c r="E393" s="273" t="s">
        <v>1</v>
      </c>
      <c r="F393" s="274" t="s">
        <v>1334</v>
      </c>
      <c r="G393" s="272"/>
      <c r="H393" s="275">
        <v>242.34399999999999</v>
      </c>
      <c r="I393" s="276"/>
      <c r="J393" s="272"/>
      <c r="K393" s="272"/>
      <c r="L393" s="277"/>
      <c r="M393" s="278"/>
      <c r="N393" s="279"/>
      <c r="O393" s="279"/>
      <c r="P393" s="279"/>
      <c r="Q393" s="279"/>
      <c r="R393" s="279"/>
      <c r="S393" s="279"/>
      <c r="T393" s="280"/>
      <c r="U393" s="14"/>
      <c r="V393" s="14"/>
      <c r="W393" s="14"/>
      <c r="X393" s="14"/>
      <c r="Y393" s="14"/>
      <c r="Z393" s="14"/>
      <c r="AA393" s="14"/>
      <c r="AB393" s="14"/>
      <c r="AC393" s="14"/>
      <c r="AD393" s="14"/>
      <c r="AE393" s="14"/>
      <c r="AT393" s="281" t="s">
        <v>174</v>
      </c>
      <c r="AU393" s="281" t="s">
        <v>82</v>
      </c>
      <c r="AV393" s="14" t="s">
        <v>82</v>
      </c>
      <c r="AW393" s="14" t="s">
        <v>30</v>
      </c>
      <c r="AX393" s="14" t="s">
        <v>80</v>
      </c>
      <c r="AY393" s="281" t="s">
        <v>161</v>
      </c>
    </row>
    <row r="394" s="2" customFormat="1" ht="24" customHeight="1">
      <c r="A394" s="38"/>
      <c r="B394" s="39"/>
      <c r="C394" s="243" t="s">
        <v>521</v>
      </c>
      <c r="D394" s="243" t="s">
        <v>163</v>
      </c>
      <c r="E394" s="244" t="s">
        <v>556</v>
      </c>
      <c r="F394" s="245" t="s">
        <v>557</v>
      </c>
      <c r="G394" s="246" t="s">
        <v>183</v>
      </c>
      <c r="H394" s="247">
        <v>9693.7630000000008</v>
      </c>
      <c r="I394" s="248"/>
      <c r="J394" s="249">
        <f>ROUND(I394*H394,2)</f>
        <v>0</v>
      </c>
      <c r="K394" s="245" t="s">
        <v>167</v>
      </c>
      <c r="L394" s="44"/>
      <c r="M394" s="250" t="s">
        <v>1</v>
      </c>
      <c r="N394" s="251" t="s">
        <v>38</v>
      </c>
      <c r="O394" s="91"/>
      <c r="P394" s="252">
        <f>O394*H394</f>
        <v>0</v>
      </c>
      <c r="Q394" s="252">
        <v>0</v>
      </c>
      <c r="R394" s="252">
        <f>Q394*H394</f>
        <v>0</v>
      </c>
      <c r="S394" s="252">
        <v>0</v>
      </c>
      <c r="T394" s="253">
        <f>S394*H394</f>
        <v>0</v>
      </c>
      <c r="U394" s="38"/>
      <c r="V394" s="38"/>
      <c r="W394" s="38"/>
      <c r="X394" s="38"/>
      <c r="Y394" s="38"/>
      <c r="Z394" s="38"/>
      <c r="AA394" s="38"/>
      <c r="AB394" s="38"/>
      <c r="AC394" s="38"/>
      <c r="AD394" s="38"/>
      <c r="AE394" s="38"/>
      <c r="AR394" s="254" t="s">
        <v>168</v>
      </c>
      <c r="AT394" s="254" t="s">
        <v>163</v>
      </c>
      <c r="AU394" s="254" t="s">
        <v>82</v>
      </c>
      <c r="AY394" s="17" t="s">
        <v>161</v>
      </c>
      <c r="BE394" s="255">
        <f>IF(N394="základní",J394,0)</f>
        <v>0</v>
      </c>
      <c r="BF394" s="255">
        <f>IF(N394="snížená",J394,0)</f>
        <v>0</v>
      </c>
      <c r="BG394" s="255">
        <f>IF(N394="zákl. přenesená",J394,0)</f>
        <v>0</v>
      </c>
      <c r="BH394" s="255">
        <f>IF(N394="sníž. přenesená",J394,0)</f>
        <v>0</v>
      </c>
      <c r="BI394" s="255">
        <f>IF(N394="nulová",J394,0)</f>
        <v>0</v>
      </c>
      <c r="BJ394" s="17" t="s">
        <v>80</v>
      </c>
      <c r="BK394" s="255">
        <f>ROUND(I394*H394,2)</f>
        <v>0</v>
      </c>
      <c r="BL394" s="17" t="s">
        <v>168</v>
      </c>
      <c r="BM394" s="254" t="s">
        <v>1335</v>
      </c>
    </row>
    <row r="395" s="2" customFormat="1">
      <c r="A395" s="38"/>
      <c r="B395" s="39"/>
      <c r="C395" s="40"/>
      <c r="D395" s="256" t="s">
        <v>170</v>
      </c>
      <c r="E395" s="40"/>
      <c r="F395" s="257" t="s">
        <v>559</v>
      </c>
      <c r="G395" s="40"/>
      <c r="H395" s="40"/>
      <c r="I395" s="154"/>
      <c r="J395" s="40"/>
      <c r="K395" s="40"/>
      <c r="L395" s="44"/>
      <c r="M395" s="258"/>
      <c r="N395" s="259"/>
      <c r="O395" s="91"/>
      <c r="P395" s="91"/>
      <c r="Q395" s="91"/>
      <c r="R395" s="91"/>
      <c r="S395" s="91"/>
      <c r="T395" s="92"/>
      <c r="U395" s="38"/>
      <c r="V395" s="38"/>
      <c r="W395" s="38"/>
      <c r="X395" s="38"/>
      <c r="Y395" s="38"/>
      <c r="Z395" s="38"/>
      <c r="AA395" s="38"/>
      <c r="AB395" s="38"/>
      <c r="AC395" s="38"/>
      <c r="AD395" s="38"/>
      <c r="AE395" s="38"/>
      <c r="AT395" s="17" t="s">
        <v>170</v>
      </c>
      <c r="AU395" s="17" t="s">
        <v>82</v>
      </c>
    </row>
    <row r="396" s="2" customFormat="1">
      <c r="A396" s="38"/>
      <c r="B396" s="39"/>
      <c r="C396" s="40"/>
      <c r="D396" s="256" t="s">
        <v>172</v>
      </c>
      <c r="E396" s="40"/>
      <c r="F396" s="260" t="s">
        <v>553</v>
      </c>
      <c r="G396" s="40"/>
      <c r="H396" s="40"/>
      <c r="I396" s="154"/>
      <c r="J396" s="40"/>
      <c r="K396" s="40"/>
      <c r="L396" s="44"/>
      <c r="M396" s="258"/>
      <c r="N396" s="259"/>
      <c r="O396" s="91"/>
      <c r="P396" s="91"/>
      <c r="Q396" s="91"/>
      <c r="R396" s="91"/>
      <c r="S396" s="91"/>
      <c r="T396" s="92"/>
      <c r="U396" s="38"/>
      <c r="V396" s="38"/>
      <c r="W396" s="38"/>
      <c r="X396" s="38"/>
      <c r="Y396" s="38"/>
      <c r="Z396" s="38"/>
      <c r="AA396" s="38"/>
      <c r="AB396" s="38"/>
      <c r="AC396" s="38"/>
      <c r="AD396" s="38"/>
      <c r="AE396" s="38"/>
      <c r="AT396" s="17" t="s">
        <v>172</v>
      </c>
      <c r="AU396" s="17" t="s">
        <v>82</v>
      </c>
    </row>
    <row r="397" s="14" customFormat="1">
      <c r="A397" s="14"/>
      <c r="B397" s="271"/>
      <c r="C397" s="272"/>
      <c r="D397" s="256" t="s">
        <v>174</v>
      </c>
      <c r="E397" s="273" t="s">
        <v>1</v>
      </c>
      <c r="F397" s="274" t="s">
        <v>1336</v>
      </c>
      <c r="G397" s="272"/>
      <c r="H397" s="275">
        <v>9693.7630000000008</v>
      </c>
      <c r="I397" s="276"/>
      <c r="J397" s="272"/>
      <c r="K397" s="272"/>
      <c r="L397" s="277"/>
      <c r="M397" s="278"/>
      <c r="N397" s="279"/>
      <c r="O397" s="279"/>
      <c r="P397" s="279"/>
      <c r="Q397" s="279"/>
      <c r="R397" s="279"/>
      <c r="S397" s="279"/>
      <c r="T397" s="280"/>
      <c r="U397" s="14"/>
      <c r="V397" s="14"/>
      <c r="W397" s="14"/>
      <c r="X397" s="14"/>
      <c r="Y397" s="14"/>
      <c r="Z397" s="14"/>
      <c r="AA397" s="14"/>
      <c r="AB397" s="14"/>
      <c r="AC397" s="14"/>
      <c r="AD397" s="14"/>
      <c r="AE397" s="14"/>
      <c r="AT397" s="281" t="s">
        <v>174</v>
      </c>
      <c r="AU397" s="281" t="s">
        <v>82</v>
      </c>
      <c r="AV397" s="14" t="s">
        <v>82</v>
      </c>
      <c r="AW397" s="14" t="s">
        <v>30</v>
      </c>
      <c r="AX397" s="14" t="s">
        <v>80</v>
      </c>
      <c r="AY397" s="281" t="s">
        <v>161</v>
      </c>
    </row>
    <row r="398" s="2" customFormat="1" ht="24" customHeight="1">
      <c r="A398" s="38"/>
      <c r="B398" s="39"/>
      <c r="C398" s="243" t="s">
        <v>528</v>
      </c>
      <c r="D398" s="243" t="s">
        <v>163</v>
      </c>
      <c r="E398" s="244" t="s">
        <v>562</v>
      </c>
      <c r="F398" s="245" t="s">
        <v>563</v>
      </c>
      <c r="G398" s="246" t="s">
        <v>183</v>
      </c>
      <c r="H398" s="247">
        <v>242.34399999999999</v>
      </c>
      <c r="I398" s="248"/>
      <c r="J398" s="249">
        <f>ROUND(I398*H398,2)</f>
        <v>0</v>
      </c>
      <c r="K398" s="245" t="s">
        <v>167</v>
      </c>
      <c r="L398" s="44"/>
      <c r="M398" s="250" t="s">
        <v>1</v>
      </c>
      <c r="N398" s="251" t="s">
        <v>38</v>
      </c>
      <c r="O398" s="91"/>
      <c r="P398" s="252">
        <f>O398*H398</f>
        <v>0</v>
      </c>
      <c r="Q398" s="252">
        <v>0</v>
      </c>
      <c r="R398" s="252">
        <f>Q398*H398</f>
        <v>0</v>
      </c>
      <c r="S398" s="252">
        <v>0</v>
      </c>
      <c r="T398" s="253">
        <f>S398*H398</f>
        <v>0</v>
      </c>
      <c r="U398" s="38"/>
      <c r="V398" s="38"/>
      <c r="W398" s="38"/>
      <c r="X398" s="38"/>
      <c r="Y398" s="38"/>
      <c r="Z398" s="38"/>
      <c r="AA398" s="38"/>
      <c r="AB398" s="38"/>
      <c r="AC398" s="38"/>
      <c r="AD398" s="38"/>
      <c r="AE398" s="38"/>
      <c r="AR398" s="254" t="s">
        <v>168</v>
      </c>
      <c r="AT398" s="254" t="s">
        <v>163</v>
      </c>
      <c r="AU398" s="254" t="s">
        <v>82</v>
      </c>
      <c r="AY398" s="17" t="s">
        <v>161</v>
      </c>
      <c r="BE398" s="255">
        <f>IF(N398="základní",J398,0)</f>
        <v>0</v>
      </c>
      <c r="BF398" s="255">
        <f>IF(N398="snížená",J398,0)</f>
        <v>0</v>
      </c>
      <c r="BG398" s="255">
        <f>IF(N398="zákl. přenesená",J398,0)</f>
        <v>0</v>
      </c>
      <c r="BH398" s="255">
        <f>IF(N398="sníž. přenesená",J398,0)</f>
        <v>0</v>
      </c>
      <c r="BI398" s="255">
        <f>IF(N398="nulová",J398,0)</f>
        <v>0</v>
      </c>
      <c r="BJ398" s="17" t="s">
        <v>80</v>
      </c>
      <c r="BK398" s="255">
        <f>ROUND(I398*H398,2)</f>
        <v>0</v>
      </c>
      <c r="BL398" s="17" t="s">
        <v>168</v>
      </c>
      <c r="BM398" s="254" t="s">
        <v>1337</v>
      </c>
    </row>
    <row r="399" s="2" customFormat="1">
      <c r="A399" s="38"/>
      <c r="B399" s="39"/>
      <c r="C399" s="40"/>
      <c r="D399" s="256" t="s">
        <v>170</v>
      </c>
      <c r="E399" s="40"/>
      <c r="F399" s="257" t="s">
        <v>565</v>
      </c>
      <c r="G399" s="40"/>
      <c r="H399" s="40"/>
      <c r="I399" s="154"/>
      <c r="J399" s="40"/>
      <c r="K399" s="40"/>
      <c r="L399" s="44"/>
      <c r="M399" s="258"/>
      <c r="N399" s="259"/>
      <c r="O399" s="91"/>
      <c r="P399" s="91"/>
      <c r="Q399" s="91"/>
      <c r="R399" s="91"/>
      <c r="S399" s="91"/>
      <c r="T399" s="92"/>
      <c r="U399" s="38"/>
      <c r="V399" s="38"/>
      <c r="W399" s="38"/>
      <c r="X399" s="38"/>
      <c r="Y399" s="38"/>
      <c r="Z399" s="38"/>
      <c r="AA399" s="38"/>
      <c r="AB399" s="38"/>
      <c r="AC399" s="38"/>
      <c r="AD399" s="38"/>
      <c r="AE399" s="38"/>
      <c r="AT399" s="17" t="s">
        <v>170</v>
      </c>
      <c r="AU399" s="17" t="s">
        <v>82</v>
      </c>
    </row>
    <row r="400" s="2" customFormat="1">
      <c r="A400" s="38"/>
      <c r="B400" s="39"/>
      <c r="C400" s="40"/>
      <c r="D400" s="256" t="s">
        <v>172</v>
      </c>
      <c r="E400" s="40"/>
      <c r="F400" s="260" t="s">
        <v>566</v>
      </c>
      <c r="G400" s="40"/>
      <c r="H400" s="40"/>
      <c r="I400" s="154"/>
      <c r="J400" s="40"/>
      <c r="K400" s="40"/>
      <c r="L400" s="44"/>
      <c r="M400" s="258"/>
      <c r="N400" s="259"/>
      <c r="O400" s="91"/>
      <c r="P400" s="91"/>
      <c r="Q400" s="91"/>
      <c r="R400" s="91"/>
      <c r="S400" s="91"/>
      <c r="T400" s="92"/>
      <c r="U400" s="38"/>
      <c r="V400" s="38"/>
      <c r="W400" s="38"/>
      <c r="X400" s="38"/>
      <c r="Y400" s="38"/>
      <c r="Z400" s="38"/>
      <c r="AA400" s="38"/>
      <c r="AB400" s="38"/>
      <c r="AC400" s="38"/>
      <c r="AD400" s="38"/>
      <c r="AE400" s="38"/>
      <c r="AT400" s="17" t="s">
        <v>172</v>
      </c>
      <c r="AU400" s="17" t="s">
        <v>82</v>
      </c>
    </row>
    <row r="401" s="14" customFormat="1">
      <c r="A401" s="14"/>
      <c r="B401" s="271"/>
      <c r="C401" s="272"/>
      <c r="D401" s="256" t="s">
        <v>174</v>
      </c>
      <c r="E401" s="273" t="s">
        <v>1</v>
      </c>
      <c r="F401" s="274" t="s">
        <v>1334</v>
      </c>
      <c r="G401" s="272"/>
      <c r="H401" s="275">
        <v>242.34399999999999</v>
      </c>
      <c r="I401" s="276"/>
      <c r="J401" s="272"/>
      <c r="K401" s="272"/>
      <c r="L401" s="277"/>
      <c r="M401" s="278"/>
      <c r="N401" s="279"/>
      <c r="O401" s="279"/>
      <c r="P401" s="279"/>
      <c r="Q401" s="279"/>
      <c r="R401" s="279"/>
      <c r="S401" s="279"/>
      <c r="T401" s="280"/>
      <c r="U401" s="14"/>
      <c r="V401" s="14"/>
      <c r="W401" s="14"/>
      <c r="X401" s="14"/>
      <c r="Y401" s="14"/>
      <c r="Z401" s="14"/>
      <c r="AA401" s="14"/>
      <c r="AB401" s="14"/>
      <c r="AC401" s="14"/>
      <c r="AD401" s="14"/>
      <c r="AE401" s="14"/>
      <c r="AT401" s="281" t="s">
        <v>174</v>
      </c>
      <c r="AU401" s="281" t="s">
        <v>82</v>
      </c>
      <c r="AV401" s="14" t="s">
        <v>82</v>
      </c>
      <c r="AW401" s="14" t="s">
        <v>30</v>
      </c>
      <c r="AX401" s="14" t="s">
        <v>80</v>
      </c>
      <c r="AY401" s="281" t="s">
        <v>161</v>
      </c>
    </row>
    <row r="402" s="2" customFormat="1" ht="24" customHeight="1">
      <c r="A402" s="38"/>
      <c r="B402" s="39"/>
      <c r="C402" s="243" t="s">
        <v>536</v>
      </c>
      <c r="D402" s="243" t="s">
        <v>163</v>
      </c>
      <c r="E402" s="244" t="s">
        <v>568</v>
      </c>
      <c r="F402" s="245" t="s">
        <v>569</v>
      </c>
      <c r="G402" s="246" t="s">
        <v>191</v>
      </c>
      <c r="H402" s="247">
        <v>14</v>
      </c>
      <c r="I402" s="248"/>
      <c r="J402" s="249">
        <f>ROUND(I402*H402,2)</f>
        <v>0</v>
      </c>
      <c r="K402" s="245" t="s">
        <v>167</v>
      </c>
      <c r="L402" s="44"/>
      <c r="M402" s="250" t="s">
        <v>1</v>
      </c>
      <c r="N402" s="251" t="s">
        <v>38</v>
      </c>
      <c r="O402" s="91"/>
      <c r="P402" s="252">
        <f>O402*H402</f>
        <v>0</v>
      </c>
      <c r="Q402" s="252">
        <v>0</v>
      </c>
      <c r="R402" s="252">
        <f>Q402*H402</f>
        <v>0</v>
      </c>
      <c r="S402" s="252">
        <v>0.00050000000000000001</v>
      </c>
      <c r="T402" s="253">
        <f>S402*H402</f>
        <v>0.0070000000000000001</v>
      </c>
      <c r="U402" s="38"/>
      <c r="V402" s="38"/>
      <c r="W402" s="38"/>
      <c r="X402" s="38"/>
      <c r="Y402" s="38"/>
      <c r="Z402" s="38"/>
      <c r="AA402" s="38"/>
      <c r="AB402" s="38"/>
      <c r="AC402" s="38"/>
      <c r="AD402" s="38"/>
      <c r="AE402" s="38"/>
      <c r="AR402" s="254" t="s">
        <v>168</v>
      </c>
      <c r="AT402" s="254" t="s">
        <v>163</v>
      </c>
      <c r="AU402" s="254" t="s">
        <v>82</v>
      </c>
      <c r="AY402" s="17" t="s">
        <v>161</v>
      </c>
      <c r="BE402" s="255">
        <f>IF(N402="základní",J402,0)</f>
        <v>0</v>
      </c>
      <c r="BF402" s="255">
        <f>IF(N402="snížená",J402,0)</f>
        <v>0</v>
      </c>
      <c r="BG402" s="255">
        <f>IF(N402="zákl. přenesená",J402,0)</f>
        <v>0</v>
      </c>
      <c r="BH402" s="255">
        <f>IF(N402="sníž. přenesená",J402,0)</f>
        <v>0</v>
      </c>
      <c r="BI402" s="255">
        <f>IF(N402="nulová",J402,0)</f>
        <v>0</v>
      </c>
      <c r="BJ402" s="17" t="s">
        <v>80</v>
      </c>
      <c r="BK402" s="255">
        <f>ROUND(I402*H402,2)</f>
        <v>0</v>
      </c>
      <c r="BL402" s="17" t="s">
        <v>168</v>
      </c>
      <c r="BM402" s="254" t="s">
        <v>1338</v>
      </c>
    </row>
    <row r="403" s="2" customFormat="1">
      <c r="A403" s="38"/>
      <c r="B403" s="39"/>
      <c r="C403" s="40"/>
      <c r="D403" s="256" t="s">
        <v>170</v>
      </c>
      <c r="E403" s="40"/>
      <c r="F403" s="257" t="s">
        <v>571</v>
      </c>
      <c r="G403" s="40"/>
      <c r="H403" s="40"/>
      <c r="I403" s="154"/>
      <c r="J403" s="40"/>
      <c r="K403" s="40"/>
      <c r="L403" s="44"/>
      <c r="M403" s="258"/>
      <c r="N403" s="259"/>
      <c r="O403" s="91"/>
      <c r="P403" s="91"/>
      <c r="Q403" s="91"/>
      <c r="R403" s="91"/>
      <c r="S403" s="91"/>
      <c r="T403" s="92"/>
      <c r="U403" s="38"/>
      <c r="V403" s="38"/>
      <c r="W403" s="38"/>
      <c r="X403" s="38"/>
      <c r="Y403" s="38"/>
      <c r="Z403" s="38"/>
      <c r="AA403" s="38"/>
      <c r="AB403" s="38"/>
      <c r="AC403" s="38"/>
      <c r="AD403" s="38"/>
      <c r="AE403" s="38"/>
      <c r="AT403" s="17" t="s">
        <v>170</v>
      </c>
      <c r="AU403" s="17" t="s">
        <v>82</v>
      </c>
    </row>
    <row r="404" s="2" customFormat="1">
      <c r="A404" s="38"/>
      <c r="B404" s="39"/>
      <c r="C404" s="40"/>
      <c r="D404" s="256" t="s">
        <v>172</v>
      </c>
      <c r="E404" s="40"/>
      <c r="F404" s="260" t="s">
        <v>572</v>
      </c>
      <c r="G404" s="40"/>
      <c r="H404" s="40"/>
      <c r="I404" s="154"/>
      <c r="J404" s="40"/>
      <c r="K404" s="40"/>
      <c r="L404" s="44"/>
      <c r="M404" s="258"/>
      <c r="N404" s="259"/>
      <c r="O404" s="91"/>
      <c r="P404" s="91"/>
      <c r="Q404" s="91"/>
      <c r="R404" s="91"/>
      <c r="S404" s="91"/>
      <c r="T404" s="92"/>
      <c r="U404" s="38"/>
      <c r="V404" s="38"/>
      <c r="W404" s="38"/>
      <c r="X404" s="38"/>
      <c r="Y404" s="38"/>
      <c r="Z404" s="38"/>
      <c r="AA404" s="38"/>
      <c r="AB404" s="38"/>
      <c r="AC404" s="38"/>
      <c r="AD404" s="38"/>
      <c r="AE404" s="38"/>
      <c r="AT404" s="17" t="s">
        <v>172</v>
      </c>
      <c r="AU404" s="17" t="s">
        <v>82</v>
      </c>
    </row>
    <row r="405" s="13" customFormat="1">
      <c r="A405" s="13"/>
      <c r="B405" s="261"/>
      <c r="C405" s="262"/>
      <c r="D405" s="256" t="s">
        <v>174</v>
      </c>
      <c r="E405" s="263" t="s">
        <v>1</v>
      </c>
      <c r="F405" s="264" t="s">
        <v>573</v>
      </c>
      <c r="G405" s="262"/>
      <c r="H405" s="263" t="s">
        <v>1</v>
      </c>
      <c r="I405" s="265"/>
      <c r="J405" s="262"/>
      <c r="K405" s="262"/>
      <c r="L405" s="266"/>
      <c r="M405" s="267"/>
      <c r="N405" s="268"/>
      <c r="O405" s="268"/>
      <c r="P405" s="268"/>
      <c r="Q405" s="268"/>
      <c r="R405" s="268"/>
      <c r="S405" s="268"/>
      <c r="T405" s="269"/>
      <c r="U405" s="13"/>
      <c r="V405" s="13"/>
      <c r="W405" s="13"/>
      <c r="X405" s="13"/>
      <c r="Y405" s="13"/>
      <c r="Z405" s="13"/>
      <c r="AA405" s="13"/>
      <c r="AB405" s="13"/>
      <c r="AC405" s="13"/>
      <c r="AD405" s="13"/>
      <c r="AE405" s="13"/>
      <c r="AT405" s="270" t="s">
        <v>174</v>
      </c>
      <c r="AU405" s="270" t="s">
        <v>82</v>
      </c>
      <c r="AV405" s="13" t="s">
        <v>80</v>
      </c>
      <c r="AW405" s="13" t="s">
        <v>30</v>
      </c>
      <c r="AX405" s="13" t="s">
        <v>73</v>
      </c>
      <c r="AY405" s="270" t="s">
        <v>161</v>
      </c>
    </row>
    <row r="406" s="14" customFormat="1">
      <c r="A406" s="14"/>
      <c r="B406" s="271"/>
      <c r="C406" s="272"/>
      <c r="D406" s="256" t="s">
        <v>174</v>
      </c>
      <c r="E406" s="273" t="s">
        <v>1</v>
      </c>
      <c r="F406" s="274" t="s">
        <v>1339</v>
      </c>
      <c r="G406" s="272"/>
      <c r="H406" s="275">
        <v>11.199999999999999</v>
      </c>
      <c r="I406" s="276"/>
      <c r="J406" s="272"/>
      <c r="K406" s="272"/>
      <c r="L406" s="277"/>
      <c r="M406" s="278"/>
      <c r="N406" s="279"/>
      <c r="O406" s="279"/>
      <c r="P406" s="279"/>
      <c r="Q406" s="279"/>
      <c r="R406" s="279"/>
      <c r="S406" s="279"/>
      <c r="T406" s="280"/>
      <c r="U406" s="14"/>
      <c r="V406" s="14"/>
      <c r="W406" s="14"/>
      <c r="X406" s="14"/>
      <c r="Y406" s="14"/>
      <c r="Z406" s="14"/>
      <c r="AA406" s="14"/>
      <c r="AB406" s="14"/>
      <c r="AC406" s="14"/>
      <c r="AD406" s="14"/>
      <c r="AE406" s="14"/>
      <c r="AT406" s="281" t="s">
        <v>174</v>
      </c>
      <c r="AU406" s="281" t="s">
        <v>82</v>
      </c>
      <c r="AV406" s="14" t="s">
        <v>82</v>
      </c>
      <c r="AW406" s="14" t="s">
        <v>30</v>
      </c>
      <c r="AX406" s="14" t="s">
        <v>73</v>
      </c>
      <c r="AY406" s="281" t="s">
        <v>161</v>
      </c>
    </row>
    <row r="407" s="13" customFormat="1">
      <c r="A407" s="13"/>
      <c r="B407" s="261"/>
      <c r="C407" s="262"/>
      <c r="D407" s="256" t="s">
        <v>174</v>
      </c>
      <c r="E407" s="263" t="s">
        <v>1</v>
      </c>
      <c r="F407" s="264" t="s">
        <v>1038</v>
      </c>
      <c r="G407" s="262"/>
      <c r="H407" s="263" t="s">
        <v>1</v>
      </c>
      <c r="I407" s="265"/>
      <c r="J407" s="262"/>
      <c r="K407" s="262"/>
      <c r="L407" s="266"/>
      <c r="M407" s="267"/>
      <c r="N407" s="268"/>
      <c r="O407" s="268"/>
      <c r="P407" s="268"/>
      <c r="Q407" s="268"/>
      <c r="R407" s="268"/>
      <c r="S407" s="268"/>
      <c r="T407" s="269"/>
      <c r="U407" s="13"/>
      <c r="V407" s="13"/>
      <c r="W407" s="13"/>
      <c r="X407" s="13"/>
      <c r="Y407" s="13"/>
      <c r="Z407" s="13"/>
      <c r="AA407" s="13"/>
      <c r="AB407" s="13"/>
      <c r="AC407" s="13"/>
      <c r="AD407" s="13"/>
      <c r="AE407" s="13"/>
      <c r="AT407" s="270" t="s">
        <v>174</v>
      </c>
      <c r="AU407" s="270" t="s">
        <v>82</v>
      </c>
      <c r="AV407" s="13" t="s">
        <v>80</v>
      </c>
      <c r="AW407" s="13" t="s">
        <v>30</v>
      </c>
      <c r="AX407" s="13" t="s">
        <v>73</v>
      </c>
      <c r="AY407" s="270" t="s">
        <v>161</v>
      </c>
    </row>
    <row r="408" s="14" customFormat="1">
      <c r="A408" s="14"/>
      <c r="B408" s="271"/>
      <c r="C408" s="272"/>
      <c r="D408" s="256" t="s">
        <v>174</v>
      </c>
      <c r="E408" s="273" t="s">
        <v>1</v>
      </c>
      <c r="F408" s="274" t="s">
        <v>1340</v>
      </c>
      <c r="G408" s="272"/>
      <c r="H408" s="275">
        <v>2.7999999999999998</v>
      </c>
      <c r="I408" s="276"/>
      <c r="J408" s="272"/>
      <c r="K408" s="272"/>
      <c r="L408" s="277"/>
      <c r="M408" s="278"/>
      <c r="N408" s="279"/>
      <c r="O408" s="279"/>
      <c r="P408" s="279"/>
      <c r="Q408" s="279"/>
      <c r="R408" s="279"/>
      <c r="S408" s="279"/>
      <c r="T408" s="280"/>
      <c r="U408" s="14"/>
      <c r="V408" s="14"/>
      <c r="W408" s="14"/>
      <c r="X408" s="14"/>
      <c r="Y408" s="14"/>
      <c r="Z408" s="14"/>
      <c r="AA408" s="14"/>
      <c r="AB408" s="14"/>
      <c r="AC408" s="14"/>
      <c r="AD408" s="14"/>
      <c r="AE408" s="14"/>
      <c r="AT408" s="281" t="s">
        <v>174</v>
      </c>
      <c r="AU408" s="281" t="s">
        <v>82</v>
      </c>
      <c r="AV408" s="14" t="s">
        <v>82</v>
      </c>
      <c r="AW408" s="14" t="s">
        <v>30</v>
      </c>
      <c r="AX408" s="14" t="s">
        <v>73</v>
      </c>
      <c r="AY408" s="281" t="s">
        <v>161</v>
      </c>
    </row>
    <row r="409" s="15" customFormat="1">
      <c r="A409" s="15"/>
      <c r="B409" s="282"/>
      <c r="C409" s="283"/>
      <c r="D409" s="256" t="s">
        <v>174</v>
      </c>
      <c r="E409" s="284" t="s">
        <v>1</v>
      </c>
      <c r="F409" s="285" t="s">
        <v>180</v>
      </c>
      <c r="G409" s="283"/>
      <c r="H409" s="286">
        <v>14</v>
      </c>
      <c r="I409" s="287"/>
      <c r="J409" s="283"/>
      <c r="K409" s="283"/>
      <c r="L409" s="288"/>
      <c r="M409" s="289"/>
      <c r="N409" s="290"/>
      <c r="O409" s="290"/>
      <c r="P409" s="290"/>
      <c r="Q409" s="290"/>
      <c r="R409" s="290"/>
      <c r="S409" s="290"/>
      <c r="T409" s="291"/>
      <c r="U409" s="15"/>
      <c r="V409" s="15"/>
      <c r="W409" s="15"/>
      <c r="X409" s="15"/>
      <c r="Y409" s="15"/>
      <c r="Z409" s="15"/>
      <c r="AA409" s="15"/>
      <c r="AB409" s="15"/>
      <c r="AC409" s="15"/>
      <c r="AD409" s="15"/>
      <c r="AE409" s="15"/>
      <c r="AT409" s="292" t="s">
        <v>174</v>
      </c>
      <c r="AU409" s="292" t="s">
        <v>82</v>
      </c>
      <c r="AV409" s="15" t="s">
        <v>168</v>
      </c>
      <c r="AW409" s="15" t="s">
        <v>30</v>
      </c>
      <c r="AX409" s="15" t="s">
        <v>80</v>
      </c>
      <c r="AY409" s="292" t="s">
        <v>161</v>
      </c>
    </row>
    <row r="410" s="2" customFormat="1" ht="16.5" customHeight="1">
      <c r="A410" s="38"/>
      <c r="B410" s="39"/>
      <c r="C410" s="243" t="s">
        <v>542</v>
      </c>
      <c r="D410" s="243" t="s">
        <v>163</v>
      </c>
      <c r="E410" s="244" t="s">
        <v>576</v>
      </c>
      <c r="F410" s="245" t="s">
        <v>577</v>
      </c>
      <c r="G410" s="246" t="s">
        <v>517</v>
      </c>
      <c r="H410" s="247">
        <v>28</v>
      </c>
      <c r="I410" s="248"/>
      <c r="J410" s="249">
        <f>ROUND(I410*H410,2)</f>
        <v>0</v>
      </c>
      <c r="K410" s="245" t="s">
        <v>167</v>
      </c>
      <c r="L410" s="44"/>
      <c r="M410" s="250" t="s">
        <v>1</v>
      </c>
      <c r="N410" s="251" t="s">
        <v>38</v>
      </c>
      <c r="O410" s="91"/>
      <c r="P410" s="252">
        <f>O410*H410</f>
        <v>0</v>
      </c>
      <c r="Q410" s="252">
        <v>0.00029</v>
      </c>
      <c r="R410" s="252">
        <f>Q410*H410</f>
        <v>0.0081200000000000005</v>
      </c>
      <c r="S410" s="252">
        <v>0</v>
      </c>
      <c r="T410" s="253">
        <f>S410*H410</f>
        <v>0</v>
      </c>
      <c r="U410" s="38"/>
      <c r="V410" s="38"/>
      <c r="W410" s="38"/>
      <c r="X410" s="38"/>
      <c r="Y410" s="38"/>
      <c r="Z410" s="38"/>
      <c r="AA410" s="38"/>
      <c r="AB410" s="38"/>
      <c r="AC410" s="38"/>
      <c r="AD410" s="38"/>
      <c r="AE410" s="38"/>
      <c r="AR410" s="254" t="s">
        <v>168</v>
      </c>
      <c r="AT410" s="254" t="s">
        <v>163</v>
      </c>
      <c r="AU410" s="254" t="s">
        <v>82</v>
      </c>
      <c r="AY410" s="17" t="s">
        <v>161</v>
      </c>
      <c r="BE410" s="255">
        <f>IF(N410="základní",J410,0)</f>
        <v>0</v>
      </c>
      <c r="BF410" s="255">
        <f>IF(N410="snížená",J410,0)</f>
        <v>0</v>
      </c>
      <c r="BG410" s="255">
        <f>IF(N410="zákl. přenesená",J410,0)</f>
        <v>0</v>
      </c>
      <c r="BH410" s="255">
        <f>IF(N410="sníž. přenesená",J410,0)</f>
        <v>0</v>
      </c>
      <c r="BI410" s="255">
        <f>IF(N410="nulová",J410,0)</f>
        <v>0</v>
      </c>
      <c r="BJ410" s="17" t="s">
        <v>80</v>
      </c>
      <c r="BK410" s="255">
        <f>ROUND(I410*H410,2)</f>
        <v>0</v>
      </c>
      <c r="BL410" s="17" t="s">
        <v>168</v>
      </c>
      <c r="BM410" s="254" t="s">
        <v>1341</v>
      </c>
    </row>
    <row r="411" s="2" customFormat="1">
      <c r="A411" s="38"/>
      <c r="B411" s="39"/>
      <c r="C411" s="40"/>
      <c r="D411" s="256" t="s">
        <v>170</v>
      </c>
      <c r="E411" s="40"/>
      <c r="F411" s="257" t="s">
        <v>579</v>
      </c>
      <c r="G411" s="40"/>
      <c r="H411" s="40"/>
      <c r="I411" s="154"/>
      <c r="J411" s="40"/>
      <c r="K411" s="40"/>
      <c r="L411" s="44"/>
      <c r="M411" s="258"/>
      <c r="N411" s="259"/>
      <c r="O411" s="91"/>
      <c r="P411" s="91"/>
      <c r="Q411" s="91"/>
      <c r="R411" s="91"/>
      <c r="S411" s="91"/>
      <c r="T411" s="92"/>
      <c r="U411" s="38"/>
      <c r="V411" s="38"/>
      <c r="W411" s="38"/>
      <c r="X411" s="38"/>
      <c r="Y411" s="38"/>
      <c r="Z411" s="38"/>
      <c r="AA411" s="38"/>
      <c r="AB411" s="38"/>
      <c r="AC411" s="38"/>
      <c r="AD411" s="38"/>
      <c r="AE411" s="38"/>
      <c r="AT411" s="17" t="s">
        <v>170</v>
      </c>
      <c r="AU411" s="17" t="s">
        <v>82</v>
      </c>
    </row>
    <row r="412" s="2" customFormat="1">
      <c r="A412" s="38"/>
      <c r="B412" s="39"/>
      <c r="C412" s="40"/>
      <c r="D412" s="256" t="s">
        <v>172</v>
      </c>
      <c r="E412" s="40"/>
      <c r="F412" s="260" t="s">
        <v>580</v>
      </c>
      <c r="G412" s="40"/>
      <c r="H412" s="40"/>
      <c r="I412" s="154"/>
      <c r="J412" s="40"/>
      <c r="K412" s="40"/>
      <c r="L412" s="44"/>
      <c r="M412" s="258"/>
      <c r="N412" s="259"/>
      <c r="O412" s="91"/>
      <c r="P412" s="91"/>
      <c r="Q412" s="91"/>
      <c r="R412" s="91"/>
      <c r="S412" s="91"/>
      <c r="T412" s="92"/>
      <c r="U412" s="38"/>
      <c r="V412" s="38"/>
      <c r="W412" s="38"/>
      <c r="X412" s="38"/>
      <c r="Y412" s="38"/>
      <c r="Z412" s="38"/>
      <c r="AA412" s="38"/>
      <c r="AB412" s="38"/>
      <c r="AC412" s="38"/>
      <c r="AD412" s="38"/>
      <c r="AE412" s="38"/>
      <c r="AT412" s="17" t="s">
        <v>172</v>
      </c>
      <c r="AU412" s="17" t="s">
        <v>82</v>
      </c>
    </row>
    <row r="413" s="2" customFormat="1">
      <c r="A413" s="38"/>
      <c r="B413" s="39"/>
      <c r="C413" s="40"/>
      <c r="D413" s="256" t="s">
        <v>195</v>
      </c>
      <c r="E413" s="40"/>
      <c r="F413" s="260" t="s">
        <v>581</v>
      </c>
      <c r="G413" s="40"/>
      <c r="H413" s="40"/>
      <c r="I413" s="154"/>
      <c r="J413" s="40"/>
      <c r="K413" s="40"/>
      <c r="L413" s="44"/>
      <c r="M413" s="258"/>
      <c r="N413" s="259"/>
      <c r="O413" s="91"/>
      <c r="P413" s="91"/>
      <c r="Q413" s="91"/>
      <c r="R413" s="91"/>
      <c r="S413" s="91"/>
      <c r="T413" s="92"/>
      <c r="U413" s="38"/>
      <c r="V413" s="38"/>
      <c r="W413" s="38"/>
      <c r="X413" s="38"/>
      <c r="Y413" s="38"/>
      <c r="Z413" s="38"/>
      <c r="AA413" s="38"/>
      <c r="AB413" s="38"/>
      <c r="AC413" s="38"/>
      <c r="AD413" s="38"/>
      <c r="AE413" s="38"/>
      <c r="AT413" s="17" t="s">
        <v>195</v>
      </c>
      <c r="AU413" s="17" t="s">
        <v>82</v>
      </c>
    </row>
    <row r="414" s="13" customFormat="1">
      <c r="A414" s="13"/>
      <c r="B414" s="261"/>
      <c r="C414" s="262"/>
      <c r="D414" s="256" t="s">
        <v>174</v>
      </c>
      <c r="E414" s="263" t="s">
        <v>1</v>
      </c>
      <c r="F414" s="264" t="s">
        <v>582</v>
      </c>
      <c r="G414" s="262"/>
      <c r="H414" s="263" t="s">
        <v>1</v>
      </c>
      <c r="I414" s="265"/>
      <c r="J414" s="262"/>
      <c r="K414" s="262"/>
      <c r="L414" s="266"/>
      <c r="M414" s="267"/>
      <c r="N414" s="268"/>
      <c r="O414" s="268"/>
      <c r="P414" s="268"/>
      <c r="Q414" s="268"/>
      <c r="R414" s="268"/>
      <c r="S414" s="268"/>
      <c r="T414" s="269"/>
      <c r="U414" s="13"/>
      <c r="V414" s="13"/>
      <c r="W414" s="13"/>
      <c r="X414" s="13"/>
      <c r="Y414" s="13"/>
      <c r="Z414" s="13"/>
      <c r="AA414" s="13"/>
      <c r="AB414" s="13"/>
      <c r="AC414" s="13"/>
      <c r="AD414" s="13"/>
      <c r="AE414" s="13"/>
      <c r="AT414" s="270" t="s">
        <v>174</v>
      </c>
      <c r="AU414" s="270" t="s">
        <v>82</v>
      </c>
      <c r="AV414" s="13" t="s">
        <v>80</v>
      </c>
      <c r="AW414" s="13" t="s">
        <v>30</v>
      </c>
      <c r="AX414" s="13" t="s">
        <v>73</v>
      </c>
      <c r="AY414" s="270" t="s">
        <v>161</v>
      </c>
    </row>
    <row r="415" s="14" customFormat="1">
      <c r="A415" s="14"/>
      <c r="B415" s="271"/>
      <c r="C415" s="272"/>
      <c r="D415" s="256" t="s">
        <v>174</v>
      </c>
      <c r="E415" s="273" t="s">
        <v>1</v>
      </c>
      <c r="F415" s="274" t="s">
        <v>1342</v>
      </c>
      <c r="G415" s="272"/>
      <c r="H415" s="275">
        <v>28</v>
      </c>
      <c r="I415" s="276"/>
      <c r="J415" s="272"/>
      <c r="K415" s="272"/>
      <c r="L415" s="277"/>
      <c r="M415" s="278"/>
      <c r="N415" s="279"/>
      <c r="O415" s="279"/>
      <c r="P415" s="279"/>
      <c r="Q415" s="279"/>
      <c r="R415" s="279"/>
      <c r="S415" s="279"/>
      <c r="T415" s="280"/>
      <c r="U415" s="14"/>
      <c r="V415" s="14"/>
      <c r="W415" s="14"/>
      <c r="X415" s="14"/>
      <c r="Y415" s="14"/>
      <c r="Z415" s="14"/>
      <c r="AA415" s="14"/>
      <c r="AB415" s="14"/>
      <c r="AC415" s="14"/>
      <c r="AD415" s="14"/>
      <c r="AE415" s="14"/>
      <c r="AT415" s="281" t="s">
        <v>174</v>
      </c>
      <c r="AU415" s="281" t="s">
        <v>82</v>
      </c>
      <c r="AV415" s="14" t="s">
        <v>82</v>
      </c>
      <c r="AW415" s="14" t="s">
        <v>30</v>
      </c>
      <c r="AX415" s="14" t="s">
        <v>80</v>
      </c>
      <c r="AY415" s="281" t="s">
        <v>161</v>
      </c>
    </row>
    <row r="416" s="2" customFormat="1" ht="24" customHeight="1">
      <c r="A416" s="38"/>
      <c r="B416" s="39"/>
      <c r="C416" s="243" t="s">
        <v>548</v>
      </c>
      <c r="D416" s="243" t="s">
        <v>163</v>
      </c>
      <c r="E416" s="244" t="s">
        <v>585</v>
      </c>
      <c r="F416" s="245" t="s">
        <v>586</v>
      </c>
      <c r="G416" s="246" t="s">
        <v>183</v>
      </c>
      <c r="H416" s="247">
        <v>28.353999999999999</v>
      </c>
      <c r="I416" s="248"/>
      <c r="J416" s="249">
        <f>ROUND(I416*H416,2)</f>
        <v>0</v>
      </c>
      <c r="K416" s="245" t="s">
        <v>167</v>
      </c>
      <c r="L416" s="44"/>
      <c r="M416" s="250" t="s">
        <v>1</v>
      </c>
      <c r="N416" s="251" t="s">
        <v>38</v>
      </c>
      <c r="O416" s="91"/>
      <c r="P416" s="252">
        <f>O416*H416</f>
        <v>0</v>
      </c>
      <c r="Q416" s="252">
        <v>0</v>
      </c>
      <c r="R416" s="252">
        <f>Q416*H416</f>
        <v>0</v>
      </c>
      <c r="S416" s="252">
        <v>2.5</v>
      </c>
      <c r="T416" s="253">
        <f>S416*H416</f>
        <v>70.884999999999991</v>
      </c>
      <c r="U416" s="38"/>
      <c r="V416" s="38"/>
      <c r="W416" s="38"/>
      <c r="X416" s="38"/>
      <c r="Y416" s="38"/>
      <c r="Z416" s="38"/>
      <c r="AA416" s="38"/>
      <c r="AB416" s="38"/>
      <c r="AC416" s="38"/>
      <c r="AD416" s="38"/>
      <c r="AE416" s="38"/>
      <c r="AR416" s="254" t="s">
        <v>168</v>
      </c>
      <c r="AT416" s="254" t="s">
        <v>163</v>
      </c>
      <c r="AU416" s="254" t="s">
        <v>82</v>
      </c>
      <c r="AY416" s="17" t="s">
        <v>161</v>
      </c>
      <c r="BE416" s="255">
        <f>IF(N416="základní",J416,0)</f>
        <v>0</v>
      </c>
      <c r="BF416" s="255">
        <f>IF(N416="snížená",J416,0)</f>
        <v>0</v>
      </c>
      <c r="BG416" s="255">
        <f>IF(N416="zákl. přenesená",J416,0)</f>
        <v>0</v>
      </c>
      <c r="BH416" s="255">
        <f>IF(N416="sníž. přenesená",J416,0)</f>
        <v>0</v>
      </c>
      <c r="BI416" s="255">
        <f>IF(N416="nulová",J416,0)</f>
        <v>0</v>
      </c>
      <c r="BJ416" s="17" t="s">
        <v>80</v>
      </c>
      <c r="BK416" s="255">
        <f>ROUND(I416*H416,2)</f>
        <v>0</v>
      </c>
      <c r="BL416" s="17" t="s">
        <v>168</v>
      </c>
      <c r="BM416" s="254" t="s">
        <v>1343</v>
      </c>
    </row>
    <row r="417" s="2" customFormat="1">
      <c r="A417" s="38"/>
      <c r="B417" s="39"/>
      <c r="C417" s="40"/>
      <c r="D417" s="256" t="s">
        <v>170</v>
      </c>
      <c r="E417" s="40"/>
      <c r="F417" s="257" t="s">
        <v>588</v>
      </c>
      <c r="G417" s="40"/>
      <c r="H417" s="40"/>
      <c r="I417" s="154"/>
      <c r="J417" s="40"/>
      <c r="K417" s="40"/>
      <c r="L417" s="44"/>
      <c r="M417" s="258"/>
      <c r="N417" s="259"/>
      <c r="O417" s="91"/>
      <c r="P417" s="91"/>
      <c r="Q417" s="91"/>
      <c r="R417" s="91"/>
      <c r="S417" s="91"/>
      <c r="T417" s="92"/>
      <c r="U417" s="38"/>
      <c r="V417" s="38"/>
      <c r="W417" s="38"/>
      <c r="X417" s="38"/>
      <c r="Y417" s="38"/>
      <c r="Z417" s="38"/>
      <c r="AA417" s="38"/>
      <c r="AB417" s="38"/>
      <c r="AC417" s="38"/>
      <c r="AD417" s="38"/>
      <c r="AE417" s="38"/>
      <c r="AT417" s="17" t="s">
        <v>170</v>
      </c>
      <c r="AU417" s="17" t="s">
        <v>82</v>
      </c>
    </row>
    <row r="418" s="2" customFormat="1">
      <c r="A418" s="38"/>
      <c r="B418" s="39"/>
      <c r="C418" s="40"/>
      <c r="D418" s="256" t="s">
        <v>172</v>
      </c>
      <c r="E418" s="40"/>
      <c r="F418" s="260" t="s">
        <v>589</v>
      </c>
      <c r="G418" s="40"/>
      <c r="H418" s="40"/>
      <c r="I418" s="154"/>
      <c r="J418" s="40"/>
      <c r="K418" s="40"/>
      <c r="L418" s="44"/>
      <c r="M418" s="258"/>
      <c r="N418" s="259"/>
      <c r="O418" s="91"/>
      <c r="P418" s="91"/>
      <c r="Q418" s="91"/>
      <c r="R418" s="91"/>
      <c r="S418" s="91"/>
      <c r="T418" s="92"/>
      <c r="U418" s="38"/>
      <c r="V418" s="38"/>
      <c r="W418" s="38"/>
      <c r="X418" s="38"/>
      <c r="Y418" s="38"/>
      <c r="Z418" s="38"/>
      <c r="AA418" s="38"/>
      <c r="AB418" s="38"/>
      <c r="AC418" s="38"/>
      <c r="AD418" s="38"/>
      <c r="AE418" s="38"/>
      <c r="AT418" s="17" t="s">
        <v>172</v>
      </c>
      <c r="AU418" s="17" t="s">
        <v>82</v>
      </c>
    </row>
    <row r="419" s="14" customFormat="1">
      <c r="A419" s="14"/>
      <c r="B419" s="271"/>
      <c r="C419" s="272"/>
      <c r="D419" s="256" t="s">
        <v>174</v>
      </c>
      <c r="E419" s="273" t="s">
        <v>1</v>
      </c>
      <c r="F419" s="274" t="s">
        <v>1344</v>
      </c>
      <c r="G419" s="272"/>
      <c r="H419" s="275">
        <v>28.353999999999999</v>
      </c>
      <c r="I419" s="276"/>
      <c r="J419" s="272"/>
      <c r="K419" s="272"/>
      <c r="L419" s="277"/>
      <c r="M419" s="278"/>
      <c r="N419" s="279"/>
      <c r="O419" s="279"/>
      <c r="P419" s="279"/>
      <c r="Q419" s="279"/>
      <c r="R419" s="279"/>
      <c r="S419" s="279"/>
      <c r="T419" s="280"/>
      <c r="U419" s="14"/>
      <c r="V419" s="14"/>
      <c r="W419" s="14"/>
      <c r="X419" s="14"/>
      <c r="Y419" s="14"/>
      <c r="Z419" s="14"/>
      <c r="AA419" s="14"/>
      <c r="AB419" s="14"/>
      <c r="AC419" s="14"/>
      <c r="AD419" s="14"/>
      <c r="AE419" s="14"/>
      <c r="AT419" s="281" t="s">
        <v>174</v>
      </c>
      <c r="AU419" s="281" t="s">
        <v>82</v>
      </c>
      <c r="AV419" s="14" t="s">
        <v>82</v>
      </c>
      <c r="AW419" s="14" t="s">
        <v>30</v>
      </c>
      <c r="AX419" s="14" t="s">
        <v>80</v>
      </c>
      <c r="AY419" s="281" t="s">
        <v>161</v>
      </c>
    </row>
    <row r="420" s="2" customFormat="1" ht="24" customHeight="1">
      <c r="A420" s="38"/>
      <c r="B420" s="39"/>
      <c r="C420" s="243" t="s">
        <v>555</v>
      </c>
      <c r="D420" s="243" t="s">
        <v>163</v>
      </c>
      <c r="E420" s="244" t="s">
        <v>1345</v>
      </c>
      <c r="F420" s="245" t="s">
        <v>1346</v>
      </c>
      <c r="G420" s="246" t="s">
        <v>191</v>
      </c>
      <c r="H420" s="247">
        <v>43.409999999999997</v>
      </c>
      <c r="I420" s="248"/>
      <c r="J420" s="249">
        <f>ROUND(I420*H420,2)</f>
        <v>0</v>
      </c>
      <c r="K420" s="245" t="s">
        <v>167</v>
      </c>
      <c r="L420" s="44"/>
      <c r="M420" s="250" t="s">
        <v>1</v>
      </c>
      <c r="N420" s="251" t="s">
        <v>38</v>
      </c>
      <c r="O420" s="91"/>
      <c r="P420" s="252">
        <f>O420*H420</f>
        <v>0</v>
      </c>
      <c r="Q420" s="252">
        <v>0</v>
      </c>
      <c r="R420" s="252">
        <f>Q420*H420</f>
        <v>0</v>
      </c>
      <c r="S420" s="252">
        <v>0.11</v>
      </c>
      <c r="T420" s="253">
        <f>S420*H420</f>
        <v>4.7750999999999992</v>
      </c>
      <c r="U420" s="38"/>
      <c r="V420" s="38"/>
      <c r="W420" s="38"/>
      <c r="X420" s="38"/>
      <c r="Y420" s="38"/>
      <c r="Z420" s="38"/>
      <c r="AA420" s="38"/>
      <c r="AB420" s="38"/>
      <c r="AC420" s="38"/>
      <c r="AD420" s="38"/>
      <c r="AE420" s="38"/>
      <c r="AR420" s="254" t="s">
        <v>168</v>
      </c>
      <c r="AT420" s="254" t="s">
        <v>163</v>
      </c>
      <c r="AU420" s="254" t="s">
        <v>82</v>
      </c>
      <c r="AY420" s="17" t="s">
        <v>161</v>
      </c>
      <c r="BE420" s="255">
        <f>IF(N420="základní",J420,0)</f>
        <v>0</v>
      </c>
      <c r="BF420" s="255">
        <f>IF(N420="snížená",J420,0)</f>
        <v>0</v>
      </c>
      <c r="BG420" s="255">
        <f>IF(N420="zákl. přenesená",J420,0)</f>
        <v>0</v>
      </c>
      <c r="BH420" s="255">
        <f>IF(N420="sníž. přenesená",J420,0)</f>
        <v>0</v>
      </c>
      <c r="BI420" s="255">
        <f>IF(N420="nulová",J420,0)</f>
        <v>0</v>
      </c>
      <c r="BJ420" s="17" t="s">
        <v>80</v>
      </c>
      <c r="BK420" s="255">
        <f>ROUND(I420*H420,2)</f>
        <v>0</v>
      </c>
      <c r="BL420" s="17" t="s">
        <v>168</v>
      </c>
      <c r="BM420" s="254" t="s">
        <v>1347</v>
      </c>
    </row>
    <row r="421" s="2" customFormat="1">
      <c r="A421" s="38"/>
      <c r="B421" s="39"/>
      <c r="C421" s="40"/>
      <c r="D421" s="256" t="s">
        <v>170</v>
      </c>
      <c r="E421" s="40"/>
      <c r="F421" s="257" t="s">
        <v>1348</v>
      </c>
      <c r="G421" s="40"/>
      <c r="H421" s="40"/>
      <c r="I421" s="154"/>
      <c r="J421" s="40"/>
      <c r="K421" s="40"/>
      <c r="L421" s="44"/>
      <c r="M421" s="258"/>
      <c r="N421" s="259"/>
      <c r="O421" s="91"/>
      <c r="P421" s="91"/>
      <c r="Q421" s="91"/>
      <c r="R421" s="91"/>
      <c r="S421" s="91"/>
      <c r="T421" s="92"/>
      <c r="U421" s="38"/>
      <c r="V421" s="38"/>
      <c r="W421" s="38"/>
      <c r="X421" s="38"/>
      <c r="Y421" s="38"/>
      <c r="Z421" s="38"/>
      <c r="AA421" s="38"/>
      <c r="AB421" s="38"/>
      <c r="AC421" s="38"/>
      <c r="AD421" s="38"/>
      <c r="AE421" s="38"/>
      <c r="AT421" s="17" t="s">
        <v>170</v>
      </c>
      <c r="AU421" s="17" t="s">
        <v>82</v>
      </c>
    </row>
    <row r="422" s="14" customFormat="1">
      <c r="A422" s="14"/>
      <c r="B422" s="271"/>
      <c r="C422" s="272"/>
      <c r="D422" s="256" t="s">
        <v>174</v>
      </c>
      <c r="E422" s="273" t="s">
        <v>1</v>
      </c>
      <c r="F422" s="274" t="s">
        <v>1349</v>
      </c>
      <c r="G422" s="272"/>
      <c r="H422" s="275">
        <v>28.135000000000002</v>
      </c>
      <c r="I422" s="276"/>
      <c r="J422" s="272"/>
      <c r="K422" s="272"/>
      <c r="L422" s="277"/>
      <c r="M422" s="278"/>
      <c r="N422" s="279"/>
      <c r="O422" s="279"/>
      <c r="P422" s="279"/>
      <c r="Q422" s="279"/>
      <c r="R422" s="279"/>
      <c r="S422" s="279"/>
      <c r="T422" s="280"/>
      <c r="U422" s="14"/>
      <c r="V422" s="14"/>
      <c r="W422" s="14"/>
      <c r="X422" s="14"/>
      <c r="Y422" s="14"/>
      <c r="Z422" s="14"/>
      <c r="AA422" s="14"/>
      <c r="AB422" s="14"/>
      <c r="AC422" s="14"/>
      <c r="AD422" s="14"/>
      <c r="AE422" s="14"/>
      <c r="AT422" s="281" t="s">
        <v>174</v>
      </c>
      <c r="AU422" s="281" t="s">
        <v>82</v>
      </c>
      <c r="AV422" s="14" t="s">
        <v>82</v>
      </c>
      <c r="AW422" s="14" t="s">
        <v>30</v>
      </c>
      <c r="AX422" s="14" t="s">
        <v>73</v>
      </c>
      <c r="AY422" s="281" t="s">
        <v>161</v>
      </c>
    </row>
    <row r="423" s="14" customFormat="1">
      <c r="A423" s="14"/>
      <c r="B423" s="271"/>
      <c r="C423" s="272"/>
      <c r="D423" s="256" t="s">
        <v>174</v>
      </c>
      <c r="E423" s="273" t="s">
        <v>1</v>
      </c>
      <c r="F423" s="274" t="s">
        <v>1350</v>
      </c>
      <c r="G423" s="272"/>
      <c r="H423" s="275">
        <v>15.275</v>
      </c>
      <c r="I423" s="276"/>
      <c r="J423" s="272"/>
      <c r="K423" s="272"/>
      <c r="L423" s="277"/>
      <c r="M423" s="278"/>
      <c r="N423" s="279"/>
      <c r="O423" s="279"/>
      <c r="P423" s="279"/>
      <c r="Q423" s="279"/>
      <c r="R423" s="279"/>
      <c r="S423" s="279"/>
      <c r="T423" s="280"/>
      <c r="U423" s="14"/>
      <c r="V423" s="14"/>
      <c r="W423" s="14"/>
      <c r="X423" s="14"/>
      <c r="Y423" s="14"/>
      <c r="Z423" s="14"/>
      <c r="AA423" s="14"/>
      <c r="AB423" s="14"/>
      <c r="AC423" s="14"/>
      <c r="AD423" s="14"/>
      <c r="AE423" s="14"/>
      <c r="AT423" s="281" t="s">
        <v>174</v>
      </c>
      <c r="AU423" s="281" t="s">
        <v>82</v>
      </c>
      <c r="AV423" s="14" t="s">
        <v>82</v>
      </c>
      <c r="AW423" s="14" t="s">
        <v>30</v>
      </c>
      <c r="AX423" s="14" t="s">
        <v>73</v>
      </c>
      <c r="AY423" s="281" t="s">
        <v>161</v>
      </c>
    </row>
    <row r="424" s="15" customFormat="1">
      <c r="A424" s="15"/>
      <c r="B424" s="282"/>
      <c r="C424" s="283"/>
      <c r="D424" s="256" t="s">
        <v>174</v>
      </c>
      <c r="E424" s="284" t="s">
        <v>1</v>
      </c>
      <c r="F424" s="285" t="s">
        <v>180</v>
      </c>
      <c r="G424" s="283"/>
      <c r="H424" s="286">
        <v>43.409999999999997</v>
      </c>
      <c r="I424" s="287"/>
      <c r="J424" s="283"/>
      <c r="K424" s="283"/>
      <c r="L424" s="288"/>
      <c r="M424" s="289"/>
      <c r="N424" s="290"/>
      <c r="O424" s="290"/>
      <c r="P424" s="290"/>
      <c r="Q424" s="290"/>
      <c r="R424" s="290"/>
      <c r="S424" s="290"/>
      <c r="T424" s="291"/>
      <c r="U424" s="15"/>
      <c r="V424" s="15"/>
      <c r="W424" s="15"/>
      <c r="X424" s="15"/>
      <c r="Y424" s="15"/>
      <c r="Z424" s="15"/>
      <c r="AA424" s="15"/>
      <c r="AB424" s="15"/>
      <c r="AC424" s="15"/>
      <c r="AD424" s="15"/>
      <c r="AE424" s="15"/>
      <c r="AT424" s="292" t="s">
        <v>174</v>
      </c>
      <c r="AU424" s="292" t="s">
        <v>82</v>
      </c>
      <c r="AV424" s="15" t="s">
        <v>168</v>
      </c>
      <c r="AW424" s="15" t="s">
        <v>30</v>
      </c>
      <c r="AX424" s="15" t="s">
        <v>80</v>
      </c>
      <c r="AY424" s="292" t="s">
        <v>161</v>
      </c>
    </row>
    <row r="425" s="2" customFormat="1" ht="24" customHeight="1">
      <c r="A425" s="38"/>
      <c r="B425" s="39"/>
      <c r="C425" s="243" t="s">
        <v>561</v>
      </c>
      <c r="D425" s="243" t="s">
        <v>163</v>
      </c>
      <c r="E425" s="244" t="s">
        <v>1057</v>
      </c>
      <c r="F425" s="245" t="s">
        <v>1058</v>
      </c>
      <c r="G425" s="246" t="s">
        <v>166</v>
      </c>
      <c r="H425" s="247">
        <v>248.481</v>
      </c>
      <c r="I425" s="248"/>
      <c r="J425" s="249">
        <f>ROUND(I425*H425,2)</f>
        <v>0</v>
      </c>
      <c r="K425" s="245" t="s">
        <v>167</v>
      </c>
      <c r="L425" s="44"/>
      <c r="M425" s="250" t="s">
        <v>1</v>
      </c>
      <c r="N425" s="251" t="s">
        <v>38</v>
      </c>
      <c r="O425" s="91"/>
      <c r="P425" s="252">
        <f>O425*H425</f>
        <v>0</v>
      </c>
      <c r="Q425" s="252">
        <v>0</v>
      </c>
      <c r="R425" s="252">
        <f>Q425*H425</f>
        <v>0</v>
      </c>
      <c r="S425" s="252">
        <v>0.070000000000000007</v>
      </c>
      <c r="T425" s="253">
        <f>S425*H425</f>
        <v>17.39367</v>
      </c>
      <c r="U425" s="38"/>
      <c r="V425" s="38"/>
      <c r="W425" s="38"/>
      <c r="X425" s="38"/>
      <c r="Y425" s="38"/>
      <c r="Z425" s="38"/>
      <c r="AA425" s="38"/>
      <c r="AB425" s="38"/>
      <c r="AC425" s="38"/>
      <c r="AD425" s="38"/>
      <c r="AE425" s="38"/>
      <c r="AR425" s="254" t="s">
        <v>168</v>
      </c>
      <c r="AT425" s="254" t="s">
        <v>163</v>
      </c>
      <c r="AU425" s="254" t="s">
        <v>82</v>
      </c>
      <c r="AY425" s="17" t="s">
        <v>161</v>
      </c>
      <c r="BE425" s="255">
        <f>IF(N425="základní",J425,0)</f>
        <v>0</v>
      </c>
      <c r="BF425" s="255">
        <f>IF(N425="snížená",J425,0)</f>
        <v>0</v>
      </c>
      <c r="BG425" s="255">
        <f>IF(N425="zákl. přenesená",J425,0)</f>
        <v>0</v>
      </c>
      <c r="BH425" s="255">
        <f>IF(N425="sníž. přenesená",J425,0)</f>
        <v>0</v>
      </c>
      <c r="BI425" s="255">
        <f>IF(N425="nulová",J425,0)</f>
        <v>0</v>
      </c>
      <c r="BJ425" s="17" t="s">
        <v>80</v>
      </c>
      <c r="BK425" s="255">
        <f>ROUND(I425*H425,2)</f>
        <v>0</v>
      </c>
      <c r="BL425" s="17" t="s">
        <v>168</v>
      </c>
      <c r="BM425" s="254" t="s">
        <v>1351</v>
      </c>
    </row>
    <row r="426" s="2" customFormat="1">
      <c r="A426" s="38"/>
      <c r="B426" s="39"/>
      <c r="C426" s="40"/>
      <c r="D426" s="256" t="s">
        <v>170</v>
      </c>
      <c r="E426" s="40"/>
      <c r="F426" s="257" t="s">
        <v>1060</v>
      </c>
      <c r="G426" s="40"/>
      <c r="H426" s="40"/>
      <c r="I426" s="154"/>
      <c r="J426" s="40"/>
      <c r="K426" s="40"/>
      <c r="L426" s="44"/>
      <c r="M426" s="258"/>
      <c r="N426" s="259"/>
      <c r="O426" s="91"/>
      <c r="P426" s="91"/>
      <c r="Q426" s="91"/>
      <c r="R426" s="91"/>
      <c r="S426" s="91"/>
      <c r="T426" s="92"/>
      <c r="U426" s="38"/>
      <c r="V426" s="38"/>
      <c r="W426" s="38"/>
      <c r="X426" s="38"/>
      <c r="Y426" s="38"/>
      <c r="Z426" s="38"/>
      <c r="AA426" s="38"/>
      <c r="AB426" s="38"/>
      <c r="AC426" s="38"/>
      <c r="AD426" s="38"/>
      <c r="AE426" s="38"/>
      <c r="AT426" s="17" t="s">
        <v>170</v>
      </c>
      <c r="AU426" s="17" t="s">
        <v>82</v>
      </c>
    </row>
    <row r="427" s="2" customFormat="1">
      <c r="A427" s="38"/>
      <c r="B427" s="39"/>
      <c r="C427" s="40"/>
      <c r="D427" s="256" t="s">
        <v>172</v>
      </c>
      <c r="E427" s="40"/>
      <c r="F427" s="260" t="s">
        <v>1061</v>
      </c>
      <c r="G427" s="40"/>
      <c r="H427" s="40"/>
      <c r="I427" s="154"/>
      <c r="J427" s="40"/>
      <c r="K427" s="40"/>
      <c r="L427" s="44"/>
      <c r="M427" s="258"/>
      <c r="N427" s="259"/>
      <c r="O427" s="91"/>
      <c r="P427" s="91"/>
      <c r="Q427" s="91"/>
      <c r="R427" s="91"/>
      <c r="S427" s="91"/>
      <c r="T427" s="92"/>
      <c r="U427" s="38"/>
      <c r="V427" s="38"/>
      <c r="W427" s="38"/>
      <c r="X427" s="38"/>
      <c r="Y427" s="38"/>
      <c r="Z427" s="38"/>
      <c r="AA427" s="38"/>
      <c r="AB427" s="38"/>
      <c r="AC427" s="38"/>
      <c r="AD427" s="38"/>
      <c r="AE427" s="38"/>
      <c r="AT427" s="17" t="s">
        <v>172</v>
      </c>
      <c r="AU427" s="17" t="s">
        <v>82</v>
      </c>
    </row>
    <row r="428" s="14" customFormat="1">
      <c r="A428" s="14"/>
      <c r="B428" s="271"/>
      <c r="C428" s="272"/>
      <c r="D428" s="256" t="s">
        <v>174</v>
      </c>
      <c r="E428" s="273" t="s">
        <v>1</v>
      </c>
      <c r="F428" s="274" t="s">
        <v>1352</v>
      </c>
      <c r="G428" s="272"/>
      <c r="H428" s="275">
        <v>94.819000000000003</v>
      </c>
      <c r="I428" s="276"/>
      <c r="J428" s="272"/>
      <c r="K428" s="272"/>
      <c r="L428" s="277"/>
      <c r="M428" s="278"/>
      <c r="N428" s="279"/>
      <c r="O428" s="279"/>
      <c r="P428" s="279"/>
      <c r="Q428" s="279"/>
      <c r="R428" s="279"/>
      <c r="S428" s="279"/>
      <c r="T428" s="280"/>
      <c r="U428" s="14"/>
      <c r="V428" s="14"/>
      <c r="W428" s="14"/>
      <c r="X428" s="14"/>
      <c r="Y428" s="14"/>
      <c r="Z428" s="14"/>
      <c r="AA428" s="14"/>
      <c r="AB428" s="14"/>
      <c r="AC428" s="14"/>
      <c r="AD428" s="14"/>
      <c r="AE428" s="14"/>
      <c r="AT428" s="281" t="s">
        <v>174</v>
      </c>
      <c r="AU428" s="281" t="s">
        <v>82</v>
      </c>
      <c r="AV428" s="14" t="s">
        <v>82</v>
      </c>
      <c r="AW428" s="14" t="s">
        <v>30</v>
      </c>
      <c r="AX428" s="14" t="s">
        <v>73</v>
      </c>
      <c r="AY428" s="281" t="s">
        <v>161</v>
      </c>
    </row>
    <row r="429" s="14" customFormat="1">
      <c r="A429" s="14"/>
      <c r="B429" s="271"/>
      <c r="C429" s="272"/>
      <c r="D429" s="256" t="s">
        <v>174</v>
      </c>
      <c r="E429" s="273" t="s">
        <v>1</v>
      </c>
      <c r="F429" s="274" t="s">
        <v>1353</v>
      </c>
      <c r="G429" s="272"/>
      <c r="H429" s="275">
        <v>48.359000000000002</v>
      </c>
      <c r="I429" s="276"/>
      <c r="J429" s="272"/>
      <c r="K429" s="272"/>
      <c r="L429" s="277"/>
      <c r="M429" s="278"/>
      <c r="N429" s="279"/>
      <c r="O429" s="279"/>
      <c r="P429" s="279"/>
      <c r="Q429" s="279"/>
      <c r="R429" s="279"/>
      <c r="S429" s="279"/>
      <c r="T429" s="280"/>
      <c r="U429" s="14"/>
      <c r="V429" s="14"/>
      <c r="W429" s="14"/>
      <c r="X429" s="14"/>
      <c r="Y429" s="14"/>
      <c r="Z429" s="14"/>
      <c r="AA429" s="14"/>
      <c r="AB429" s="14"/>
      <c r="AC429" s="14"/>
      <c r="AD429" s="14"/>
      <c r="AE429" s="14"/>
      <c r="AT429" s="281" t="s">
        <v>174</v>
      </c>
      <c r="AU429" s="281" t="s">
        <v>82</v>
      </c>
      <c r="AV429" s="14" t="s">
        <v>82</v>
      </c>
      <c r="AW429" s="14" t="s">
        <v>30</v>
      </c>
      <c r="AX429" s="14" t="s">
        <v>73</v>
      </c>
      <c r="AY429" s="281" t="s">
        <v>161</v>
      </c>
    </row>
    <row r="430" s="14" customFormat="1">
      <c r="A430" s="14"/>
      <c r="B430" s="271"/>
      <c r="C430" s="272"/>
      <c r="D430" s="256" t="s">
        <v>174</v>
      </c>
      <c r="E430" s="273" t="s">
        <v>1</v>
      </c>
      <c r="F430" s="274" t="s">
        <v>1354</v>
      </c>
      <c r="G430" s="272"/>
      <c r="H430" s="275">
        <v>68.543999999999997</v>
      </c>
      <c r="I430" s="276"/>
      <c r="J430" s="272"/>
      <c r="K430" s="272"/>
      <c r="L430" s="277"/>
      <c r="M430" s="278"/>
      <c r="N430" s="279"/>
      <c r="O430" s="279"/>
      <c r="P430" s="279"/>
      <c r="Q430" s="279"/>
      <c r="R430" s="279"/>
      <c r="S430" s="279"/>
      <c r="T430" s="280"/>
      <c r="U430" s="14"/>
      <c r="V430" s="14"/>
      <c r="W430" s="14"/>
      <c r="X430" s="14"/>
      <c r="Y430" s="14"/>
      <c r="Z430" s="14"/>
      <c r="AA430" s="14"/>
      <c r="AB430" s="14"/>
      <c r="AC430" s="14"/>
      <c r="AD430" s="14"/>
      <c r="AE430" s="14"/>
      <c r="AT430" s="281" t="s">
        <v>174</v>
      </c>
      <c r="AU430" s="281" t="s">
        <v>82</v>
      </c>
      <c r="AV430" s="14" t="s">
        <v>82</v>
      </c>
      <c r="AW430" s="14" t="s">
        <v>30</v>
      </c>
      <c r="AX430" s="14" t="s">
        <v>73</v>
      </c>
      <c r="AY430" s="281" t="s">
        <v>161</v>
      </c>
    </row>
    <row r="431" s="14" customFormat="1">
      <c r="A431" s="14"/>
      <c r="B431" s="271"/>
      <c r="C431" s="272"/>
      <c r="D431" s="256" t="s">
        <v>174</v>
      </c>
      <c r="E431" s="273" t="s">
        <v>1</v>
      </c>
      <c r="F431" s="274" t="s">
        <v>1355</v>
      </c>
      <c r="G431" s="272"/>
      <c r="H431" s="275">
        <v>18.343</v>
      </c>
      <c r="I431" s="276"/>
      <c r="J431" s="272"/>
      <c r="K431" s="272"/>
      <c r="L431" s="277"/>
      <c r="M431" s="278"/>
      <c r="N431" s="279"/>
      <c r="O431" s="279"/>
      <c r="P431" s="279"/>
      <c r="Q431" s="279"/>
      <c r="R431" s="279"/>
      <c r="S431" s="279"/>
      <c r="T431" s="280"/>
      <c r="U431" s="14"/>
      <c r="V431" s="14"/>
      <c r="W431" s="14"/>
      <c r="X431" s="14"/>
      <c r="Y431" s="14"/>
      <c r="Z431" s="14"/>
      <c r="AA431" s="14"/>
      <c r="AB431" s="14"/>
      <c r="AC431" s="14"/>
      <c r="AD431" s="14"/>
      <c r="AE431" s="14"/>
      <c r="AT431" s="281" t="s">
        <v>174</v>
      </c>
      <c r="AU431" s="281" t="s">
        <v>82</v>
      </c>
      <c r="AV431" s="14" t="s">
        <v>82</v>
      </c>
      <c r="AW431" s="14" t="s">
        <v>30</v>
      </c>
      <c r="AX431" s="14" t="s">
        <v>73</v>
      </c>
      <c r="AY431" s="281" t="s">
        <v>161</v>
      </c>
    </row>
    <row r="432" s="14" customFormat="1">
      <c r="A432" s="14"/>
      <c r="B432" s="271"/>
      <c r="C432" s="272"/>
      <c r="D432" s="256" t="s">
        <v>174</v>
      </c>
      <c r="E432" s="273" t="s">
        <v>1</v>
      </c>
      <c r="F432" s="274" t="s">
        <v>1356</v>
      </c>
      <c r="G432" s="272"/>
      <c r="H432" s="275">
        <v>18.416</v>
      </c>
      <c r="I432" s="276"/>
      <c r="J432" s="272"/>
      <c r="K432" s="272"/>
      <c r="L432" s="277"/>
      <c r="M432" s="278"/>
      <c r="N432" s="279"/>
      <c r="O432" s="279"/>
      <c r="P432" s="279"/>
      <c r="Q432" s="279"/>
      <c r="R432" s="279"/>
      <c r="S432" s="279"/>
      <c r="T432" s="280"/>
      <c r="U432" s="14"/>
      <c r="V432" s="14"/>
      <c r="W432" s="14"/>
      <c r="X432" s="14"/>
      <c r="Y432" s="14"/>
      <c r="Z432" s="14"/>
      <c r="AA432" s="14"/>
      <c r="AB432" s="14"/>
      <c r="AC432" s="14"/>
      <c r="AD432" s="14"/>
      <c r="AE432" s="14"/>
      <c r="AT432" s="281" t="s">
        <v>174</v>
      </c>
      <c r="AU432" s="281" t="s">
        <v>82</v>
      </c>
      <c r="AV432" s="14" t="s">
        <v>82</v>
      </c>
      <c r="AW432" s="14" t="s">
        <v>30</v>
      </c>
      <c r="AX432" s="14" t="s">
        <v>73</v>
      </c>
      <c r="AY432" s="281" t="s">
        <v>161</v>
      </c>
    </row>
    <row r="433" s="15" customFormat="1">
      <c r="A433" s="15"/>
      <c r="B433" s="282"/>
      <c r="C433" s="283"/>
      <c r="D433" s="256" t="s">
        <v>174</v>
      </c>
      <c r="E433" s="284" t="s">
        <v>1</v>
      </c>
      <c r="F433" s="285" t="s">
        <v>180</v>
      </c>
      <c r="G433" s="283"/>
      <c r="H433" s="286">
        <v>248.481</v>
      </c>
      <c r="I433" s="287"/>
      <c r="J433" s="283"/>
      <c r="K433" s="283"/>
      <c r="L433" s="288"/>
      <c r="M433" s="289"/>
      <c r="N433" s="290"/>
      <c r="O433" s="290"/>
      <c r="P433" s="290"/>
      <c r="Q433" s="290"/>
      <c r="R433" s="290"/>
      <c r="S433" s="290"/>
      <c r="T433" s="291"/>
      <c r="U433" s="15"/>
      <c r="V433" s="15"/>
      <c r="W433" s="15"/>
      <c r="X433" s="15"/>
      <c r="Y433" s="15"/>
      <c r="Z433" s="15"/>
      <c r="AA433" s="15"/>
      <c r="AB433" s="15"/>
      <c r="AC433" s="15"/>
      <c r="AD433" s="15"/>
      <c r="AE433" s="15"/>
      <c r="AT433" s="292" t="s">
        <v>174</v>
      </c>
      <c r="AU433" s="292" t="s">
        <v>82</v>
      </c>
      <c r="AV433" s="15" t="s">
        <v>168</v>
      </c>
      <c r="AW433" s="15" t="s">
        <v>4</v>
      </c>
      <c r="AX433" s="15" t="s">
        <v>80</v>
      </c>
      <c r="AY433" s="292" t="s">
        <v>161</v>
      </c>
    </row>
    <row r="434" s="2" customFormat="1" ht="24" customHeight="1">
      <c r="A434" s="38"/>
      <c r="B434" s="39"/>
      <c r="C434" s="243" t="s">
        <v>567</v>
      </c>
      <c r="D434" s="243" t="s">
        <v>163</v>
      </c>
      <c r="E434" s="244" t="s">
        <v>617</v>
      </c>
      <c r="F434" s="245" t="s">
        <v>618</v>
      </c>
      <c r="G434" s="246" t="s">
        <v>166</v>
      </c>
      <c r="H434" s="247">
        <v>173.93700000000001</v>
      </c>
      <c r="I434" s="248"/>
      <c r="J434" s="249">
        <f>ROUND(I434*H434,2)</f>
        <v>0</v>
      </c>
      <c r="K434" s="245" t="s">
        <v>167</v>
      </c>
      <c r="L434" s="44"/>
      <c r="M434" s="250" t="s">
        <v>1</v>
      </c>
      <c r="N434" s="251" t="s">
        <v>38</v>
      </c>
      <c r="O434" s="91"/>
      <c r="P434" s="252">
        <f>O434*H434</f>
        <v>0</v>
      </c>
      <c r="Q434" s="252">
        <v>0</v>
      </c>
      <c r="R434" s="252">
        <f>Q434*H434</f>
        <v>0</v>
      </c>
      <c r="S434" s="252">
        <v>0.077899999999999997</v>
      </c>
      <c r="T434" s="253">
        <f>S434*H434</f>
        <v>13.5496923</v>
      </c>
      <c r="U434" s="38"/>
      <c r="V434" s="38"/>
      <c r="W434" s="38"/>
      <c r="X434" s="38"/>
      <c r="Y434" s="38"/>
      <c r="Z434" s="38"/>
      <c r="AA434" s="38"/>
      <c r="AB434" s="38"/>
      <c r="AC434" s="38"/>
      <c r="AD434" s="38"/>
      <c r="AE434" s="38"/>
      <c r="AR434" s="254" t="s">
        <v>168</v>
      </c>
      <c r="AT434" s="254" t="s">
        <v>163</v>
      </c>
      <c r="AU434" s="254" t="s">
        <v>82</v>
      </c>
      <c r="AY434" s="17" t="s">
        <v>161</v>
      </c>
      <c r="BE434" s="255">
        <f>IF(N434="základní",J434,0)</f>
        <v>0</v>
      </c>
      <c r="BF434" s="255">
        <f>IF(N434="snížená",J434,0)</f>
        <v>0</v>
      </c>
      <c r="BG434" s="255">
        <f>IF(N434="zákl. přenesená",J434,0)</f>
        <v>0</v>
      </c>
      <c r="BH434" s="255">
        <f>IF(N434="sníž. přenesená",J434,0)</f>
        <v>0</v>
      </c>
      <c r="BI434" s="255">
        <f>IF(N434="nulová",J434,0)</f>
        <v>0</v>
      </c>
      <c r="BJ434" s="17" t="s">
        <v>80</v>
      </c>
      <c r="BK434" s="255">
        <f>ROUND(I434*H434,2)</f>
        <v>0</v>
      </c>
      <c r="BL434" s="17" t="s">
        <v>168</v>
      </c>
      <c r="BM434" s="254" t="s">
        <v>1357</v>
      </c>
    </row>
    <row r="435" s="2" customFormat="1">
      <c r="A435" s="38"/>
      <c r="B435" s="39"/>
      <c r="C435" s="40"/>
      <c r="D435" s="256" t="s">
        <v>170</v>
      </c>
      <c r="E435" s="40"/>
      <c r="F435" s="257" t="s">
        <v>620</v>
      </c>
      <c r="G435" s="40"/>
      <c r="H435" s="40"/>
      <c r="I435" s="154"/>
      <c r="J435" s="40"/>
      <c r="K435" s="40"/>
      <c r="L435" s="44"/>
      <c r="M435" s="258"/>
      <c r="N435" s="259"/>
      <c r="O435" s="91"/>
      <c r="P435" s="91"/>
      <c r="Q435" s="91"/>
      <c r="R435" s="91"/>
      <c r="S435" s="91"/>
      <c r="T435" s="92"/>
      <c r="U435" s="38"/>
      <c r="V435" s="38"/>
      <c r="W435" s="38"/>
      <c r="X435" s="38"/>
      <c r="Y435" s="38"/>
      <c r="Z435" s="38"/>
      <c r="AA435" s="38"/>
      <c r="AB435" s="38"/>
      <c r="AC435" s="38"/>
      <c r="AD435" s="38"/>
      <c r="AE435" s="38"/>
      <c r="AT435" s="17" t="s">
        <v>170</v>
      </c>
      <c r="AU435" s="17" t="s">
        <v>82</v>
      </c>
    </row>
    <row r="436" s="2" customFormat="1">
      <c r="A436" s="38"/>
      <c r="B436" s="39"/>
      <c r="C436" s="40"/>
      <c r="D436" s="256" t="s">
        <v>172</v>
      </c>
      <c r="E436" s="40"/>
      <c r="F436" s="260" t="s">
        <v>621</v>
      </c>
      <c r="G436" s="40"/>
      <c r="H436" s="40"/>
      <c r="I436" s="154"/>
      <c r="J436" s="40"/>
      <c r="K436" s="40"/>
      <c r="L436" s="44"/>
      <c r="M436" s="258"/>
      <c r="N436" s="259"/>
      <c r="O436" s="91"/>
      <c r="P436" s="91"/>
      <c r="Q436" s="91"/>
      <c r="R436" s="91"/>
      <c r="S436" s="91"/>
      <c r="T436" s="92"/>
      <c r="U436" s="38"/>
      <c r="V436" s="38"/>
      <c r="W436" s="38"/>
      <c r="X436" s="38"/>
      <c r="Y436" s="38"/>
      <c r="Z436" s="38"/>
      <c r="AA436" s="38"/>
      <c r="AB436" s="38"/>
      <c r="AC436" s="38"/>
      <c r="AD436" s="38"/>
      <c r="AE436" s="38"/>
      <c r="AT436" s="17" t="s">
        <v>172</v>
      </c>
      <c r="AU436" s="17" t="s">
        <v>82</v>
      </c>
    </row>
    <row r="437" s="13" customFormat="1">
      <c r="A437" s="13"/>
      <c r="B437" s="261"/>
      <c r="C437" s="262"/>
      <c r="D437" s="256" t="s">
        <v>174</v>
      </c>
      <c r="E437" s="263" t="s">
        <v>1</v>
      </c>
      <c r="F437" s="264" t="s">
        <v>1358</v>
      </c>
      <c r="G437" s="262"/>
      <c r="H437" s="263" t="s">
        <v>1</v>
      </c>
      <c r="I437" s="265"/>
      <c r="J437" s="262"/>
      <c r="K437" s="262"/>
      <c r="L437" s="266"/>
      <c r="M437" s="267"/>
      <c r="N437" s="268"/>
      <c r="O437" s="268"/>
      <c r="P437" s="268"/>
      <c r="Q437" s="268"/>
      <c r="R437" s="268"/>
      <c r="S437" s="268"/>
      <c r="T437" s="269"/>
      <c r="U437" s="13"/>
      <c r="V437" s="13"/>
      <c r="W437" s="13"/>
      <c r="X437" s="13"/>
      <c r="Y437" s="13"/>
      <c r="Z437" s="13"/>
      <c r="AA437" s="13"/>
      <c r="AB437" s="13"/>
      <c r="AC437" s="13"/>
      <c r="AD437" s="13"/>
      <c r="AE437" s="13"/>
      <c r="AT437" s="270" t="s">
        <v>174</v>
      </c>
      <c r="AU437" s="270" t="s">
        <v>82</v>
      </c>
      <c r="AV437" s="13" t="s">
        <v>80</v>
      </c>
      <c r="AW437" s="13" t="s">
        <v>30</v>
      </c>
      <c r="AX437" s="13" t="s">
        <v>73</v>
      </c>
      <c r="AY437" s="270" t="s">
        <v>161</v>
      </c>
    </row>
    <row r="438" s="14" customFormat="1">
      <c r="A438" s="14"/>
      <c r="B438" s="271"/>
      <c r="C438" s="272"/>
      <c r="D438" s="256" t="s">
        <v>174</v>
      </c>
      <c r="E438" s="273" t="s">
        <v>1</v>
      </c>
      <c r="F438" s="274" t="s">
        <v>1359</v>
      </c>
      <c r="G438" s="272"/>
      <c r="H438" s="275">
        <v>66.373000000000005</v>
      </c>
      <c r="I438" s="276"/>
      <c r="J438" s="272"/>
      <c r="K438" s="272"/>
      <c r="L438" s="277"/>
      <c r="M438" s="278"/>
      <c r="N438" s="279"/>
      <c r="O438" s="279"/>
      <c r="P438" s="279"/>
      <c r="Q438" s="279"/>
      <c r="R438" s="279"/>
      <c r="S438" s="279"/>
      <c r="T438" s="280"/>
      <c r="U438" s="14"/>
      <c r="V438" s="14"/>
      <c r="W438" s="14"/>
      <c r="X438" s="14"/>
      <c r="Y438" s="14"/>
      <c r="Z438" s="14"/>
      <c r="AA438" s="14"/>
      <c r="AB438" s="14"/>
      <c r="AC438" s="14"/>
      <c r="AD438" s="14"/>
      <c r="AE438" s="14"/>
      <c r="AT438" s="281" t="s">
        <v>174</v>
      </c>
      <c r="AU438" s="281" t="s">
        <v>82</v>
      </c>
      <c r="AV438" s="14" t="s">
        <v>82</v>
      </c>
      <c r="AW438" s="14" t="s">
        <v>30</v>
      </c>
      <c r="AX438" s="14" t="s">
        <v>73</v>
      </c>
      <c r="AY438" s="281" t="s">
        <v>161</v>
      </c>
    </row>
    <row r="439" s="14" customFormat="1">
      <c r="A439" s="14"/>
      <c r="B439" s="271"/>
      <c r="C439" s="272"/>
      <c r="D439" s="256" t="s">
        <v>174</v>
      </c>
      <c r="E439" s="273" t="s">
        <v>1</v>
      </c>
      <c r="F439" s="274" t="s">
        <v>1360</v>
      </c>
      <c r="G439" s="272"/>
      <c r="H439" s="275">
        <v>33.850999999999999</v>
      </c>
      <c r="I439" s="276"/>
      <c r="J439" s="272"/>
      <c r="K439" s="272"/>
      <c r="L439" s="277"/>
      <c r="M439" s="278"/>
      <c r="N439" s="279"/>
      <c r="O439" s="279"/>
      <c r="P439" s="279"/>
      <c r="Q439" s="279"/>
      <c r="R439" s="279"/>
      <c r="S439" s="279"/>
      <c r="T439" s="280"/>
      <c r="U439" s="14"/>
      <c r="V439" s="14"/>
      <c r="W439" s="14"/>
      <c r="X439" s="14"/>
      <c r="Y439" s="14"/>
      <c r="Z439" s="14"/>
      <c r="AA439" s="14"/>
      <c r="AB439" s="14"/>
      <c r="AC439" s="14"/>
      <c r="AD439" s="14"/>
      <c r="AE439" s="14"/>
      <c r="AT439" s="281" t="s">
        <v>174</v>
      </c>
      <c r="AU439" s="281" t="s">
        <v>82</v>
      </c>
      <c r="AV439" s="14" t="s">
        <v>82</v>
      </c>
      <c r="AW439" s="14" t="s">
        <v>30</v>
      </c>
      <c r="AX439" s="14" t="s">
        <v>73</v>
      </c>
      <c r="AY439" s="281" t="s">
        <v>161</v>
      </c>
    </row>
    <row r="440" s="14" customFormat="1">
      <c r="A440" s="14"/>
      <c r="B440" s="271"/>
      <c r="C440" s="272"/>
      <c r="D440" s="256" t="s">
        <v>174</v>
      </c>
      <c r="E440" s="273" t="s">
        <v>1</v>
      </c>
      <c r="F440" s="274" t="s">
        <v>1361</v>
      </c>
      <c r="G440" s="272"/>
      <c r="H440" s="275">
        <v>47.981000000000002</v>
      </c>
      <c r="I440" s="276"/>
      <c r="J440" s="272"/>
      <c r="K440" s="272"/>
      <c r="L440" s="277"/>
      <c r="M440" s="278"/>
      <c r="N440" s="279"/>
      <c r="O440" s="279"/>
      <c r="P440" s="279"/>
      <c r="Q440" s="279"/>
      <c r="R440" s="279"/>
      <c r="S440" s="279"/>
      <c r="T440" s="280"/>
      <c r="U440" s="14"/>
      <c r="V440" s="14"/>
      <c r="W440" s="14"/>
      <c r="X440" s="14"/>
      <c r="Y440" s="14"/>
      <c r="Z440" s="14"/>
      <c r="AA440" s="14"/>
      <c r="AB440" s="14"/>
      <c r="AC440" s="14"/>
      <c r="AD440" s="14"/>
      <c r="AE440" s="14"/>
      <c r="AT440" s="281" t="s">
        <v>174</v>
      </c>
      <c r="AU440" s="281" t="s">
        <v>82</v>
      </c>
      <c r="AV440" s="14" t="s">
        <v>82</v>
      </c>
      <c r="AW440" s="14" t="s">
        <v>30</v>
      </c>
      <c r="AX440" s="14" t="s">
        <v>73</v>
      </c>
      <c r="AY440" s="281" t="s">
        <v>161</v>
      </c>
    </row>
    <row r="441" s="14" customFormat="1">
      <c r="A441" s="14"/>
      <c r="B441" s="271"/>
      <c r="C441" s="272"/>
      <c r="D441" s="256" t="s">
        <v>174</v>
      </c>
      <c r="E441" s="273" t="s">
        <v>1</v>
      </c>
      <c r="F441" s="274" t="s">
        <v>1362</v>
      </c>
      <c r="G441" s="272"/>
      <c r="H441" s="275">
        <v>12.84</v>
      </c>
      <c r="I441" s="276"/>
      <c r="J441" s="272"/>
      <c r="K441" s="272"/>
      <c r="L441" s="277"/>
      <c r="M441" s="278"/>
      <c r="N441" s="279"/>
      <c r="O441" s="279"/>
      <c r="P441" s="279"/>
      <c r="Q441" s="279"/>
      <c r="R441" s="279"/>
      <c r="S441" s="279"/>
      <c r="T441" s="280"/>
      <c r="U441" s="14"/>
      <c r="V441" s="14"/>
      <c r="W441" s="14"/>
      <c r="X441" s="14"/>
      <c r="Y441" s="14"/>
      <c r="Z441" s="14"/>
      <c r="AA441" s="14"/>
      <c r="AB441" s="14"/>
      <c r="AC441" s="14"/>
      <c r="AD441" s="14"/>
      <c r="AE441" s="14"/>
      <c r="AT441" s="281" t="s">
        <v>174</v>
      </c>
      <c r="AU441" s="281" t="s">
        <v>82</v>
      </c>
      <c r="AV441" s="14" t="s">
        <v>82</v>
      </c>
      <c r="AW441" s="14" t="s">
        <v>30</v>
      </c>
      <c r="AX441" s="14" t="s">
        <v>73</v>
      </c>
      <c r="AY441" s="281" t="s">
        <v>161</v>
      </c>
    </row>
    <row r="442" s="14" customFormat="1">
      <c r="A442" s="14"/>
      <c r="B442" s="271"/>
      <c r="C442" s="272"/>
      <c r="D442" s="256" t="s">
        <v>174</v>
      </c>
      <c r="E442" s="273" t="s">
        <v>1</v>
      </c>
      <c r="F442" s="274" t="s">
        <v>1363</v>
      </c>
      <c r="G442" s="272"/>
      <c r="H442" s="275">
        <v>12.892</v>
      </c>
      <c r="I442" s="276"/>
      <c r="J442" s="272"/>
      <c r="K442" s="272"/>
      <c r="L442" s="277"/>
      <c r="M442" s="278"/>
      <c r="N442" s="279"/>
      <c r="O442" s="279"/>
      <c r="P442" s="279"/>
      <c r="Q442" s="279"/>
      <c r="R442" s="279"/>
      <c r="S442" s="279"/>
      <c r="T442" s="280"/>
      <c r="U442" s="14"/>
      <c r="V442" s="14"/>
      <c r="W442" s="14"/>
      <c r="X442" s="14"/>
      <c r="Y442" s="14"/>
      <c r="Z442" s="14"/>
      <c r="AA442" s="14"/>
      <c r="AB442" s="14"/>
      <c r="AC442" s="14"/>
      <c r="AD442" s="14"/>
      <c r="AE442" s="14"/>
      <c r="AT442" s="281" t="s">
        <v>174</v>
      </c>
      <c r="AU442" s="281" t="s">
        <v>82</v>
      </c>
      <c r="AV442" s="14" t="s">
        <v>82</v>
      </c>
      <c r="AW442" s="14" t="s">
        <v>30</v>
      </c>
      <c r="AX442" s="14" t="s">
        <v>73</v>
      </c>
      <c r="AY442" s="281" t="s">
        <v>161</v>
      </c>
    </row>
    <row r="443" s="15" customFormat="1">
      <c r="A443" s="15"/>
      <c r="B443" s="282"/>
      <c r="C443" s="283"/>
      <c r="D443" s="256" t="s">
        <v>174</v>
      </c>
      <c r="E443" s="284" t="s">
        <v>1</v>
      </c>
      <c r="F443" s="285" t="s">
        <v>180</v>
      </c>
      <c r="G443" s="283"/>
      <c r="H443" s="286">
        <v>173.93700000000001</v>
      </c>
      <c r="I443" s="287"/>
      <c r="J443" s="283"/>
      <c r="K443" s="283"/>
      <c r="L443" s="288"/>
      <c r="M443" s="289"/>
      <c r="N443" s="290"/>
      <c r="O443" s="290"/>
      <c r="P443" s="290"/>
      <c r="Q443" s="290"/>
      <c r="R443" s="290"/>
      <c r="S443" s="290"/>
      <c r="T443" s="291"/>
      <c r="U443" s="15"/>
      <c r="V443" s="15"/>
      <c r="W443" s="15"/>
      <c r="X443" s="15"/>
      <c r="Y443" s="15"/>
      <c r="Z443" s="15"/>
      <c r="AA443" s="15"/>
      <c r="AB443" s="15"/>
      <c r="AC443" s="15"/>
      <c r="AD443" s="15"/>
      <c r="AE443" s="15"/>
      <c r="AT443" s="292" t="s">
        <v>174</v>
      </c>
      <c r="AU443" s="292" t="s">
        <v>82</v>
      </c>
      <c r="AV443" s="15" t="s">
        <v>168</v>
      </c>
      <c r="AW443" s="15" t="s">
        <v>30</v>
      </c>
      <c r="AX443" s="15" t="s">
        <v>80</v>
      </c>
      <c r="AY443" s="292" t="s">
        <v>161</v>
      </c>
    </row>
    <row r="444" s="2" customFormat="1" ht="24" customHeight="1">
      <c r="A444" s="38"/>
      <c r="B444" s="39"/>
      <c r="C444" s="243" t="s">
        <v>575</v>
      </c>
      <c r="D444" s="243" t="s">
        <v>163</v>
      </c>
      <c r="E444" s="244" t="s">
        <v>630</v>
      </c>
      <c r="F444" s="245" t="s">
        <v>631</v>
      </c>
      <c r="G444" s="246" t="s">
        <v>166</v>
      </c>
      <c r="H444" s="247">
        <v>49.695999999999998</v>
      </c>
      <c r="I444" s="248"/>
      <c r="J444" s="249">
        <f>ROUND(I444*H444,2)</f>
        <v>0</v>
      </c>
      <c r="K444" s="245" t="s">
        <v>167</v>
      </c>
      <c r="L444" s="44"/>
      <c r="M444" s="250" t="s">
        <v>1</v>
      </c>
      <c r="N444" s="251" t="s">
        <v>38</v>
      </c>
      <c r="O444" s="91"/>
      <c r="P444" s="252">
        <f>O444*H444</f>
        <v>0</v>
      </c>
      <c r="Q444" s="252">
        <v>0.015389999999999999</v>
      </c>
      <c r="R444" s="252">
        <f>Q444*H444</f>
        <v>0.76482143999999996</v>
      </c>
      <c r="S444" s="252">
        <v>0</v>
      </c>
      <c r="T444" s="253">
        <f>S444*H444</f>
        <v>0</v>
      </c>
      <c r="U444" s="38"/>
      <c r="V444" s="38"/>
      <c r="W444" s="38"/>
      <c r="X444" s="38"/>
      <c r="Y444" s="38"/>
      <c r="Z444" s="38"/>
      <c r="AA444" s="38"/>
      <c r="AB444" s="38"/>
      <c r="AC444" s="38"/>
      <c r="AD444" s="38"/>
      <c r="AE444" s="38"/>
      <c r="AR444" s="254" t="s">
        <v>168</v>
      </c>
      <c r="AT444" s="254" t="s">
        <v>163</v>
      </c>
      <c r="AU444" s="254" t="s">
        <v>82</v>
      </c>
      <c r="AY444" s="17" t="s">
        <v>161</v>
      </c>
      <c r="BE444" s="255">
        <f>IF(N444="základní",J444,0)</f>
        <v>0</v>
      </c>
      <c r="BF444" s="255">
        <f>IF(N444="snížená",J444,0)</f>
        <v>0</v>
      </c>
      <c r="BG444" s="255">
        <f>IF(N444="zákl. přenesená",J444,0)</f>
        <v>0</v>
      </c>
      <c r="BH444" s="255">
        <f>IF(N444="sníž. přenesená",J444,0)</f>
        <v>0</v>
      </c>
      <c r="BI444" s="255">
        <f>IF(N444="nulová",J444,0)</f>
        <v>0</v>
      </c>
      <c r="BJ444" s="17" t="s">
        <v>80</v>
      </c>
      <c r="BK444" s="255">
        <f>ROUND(I444*H444,2)</f>
        <v>0</v>
      </c>
      <c r="BL444" s="17" t="s">
        <v>168</v>
      </c>
      <c r="BM444" s="254" t="s">
        <v>1364</v>
      </c>
    </row>
    <row r="445" s="2" customFormat="1">
      <c r="A445" s="38"/>
      <c r="B445" s="39"/>
      <c r="C445" s="40"/>
      <c r="D445" s="256" t="s">
        <v>170</v>
      </c>
      <c r="E445" s="40"/>
      <c r="F445" s="257" t="s">
        <v>633</v>
      </c>
      <c r="G445" s="40"/>
      <c r="H445" s="40"/>
      <c r="I445" s="154"/>
      <c r="J445" s="40"/>
      <c r="K445" s="40"/>
      <c r="L445" s="44"/>
      <c r="M445" s="258"/>
      <c r="N445" s="259"/>
      <c r="O445" s="91"/>
      <c r="P445" s="91"/>
      <c r="Q445" s="91"/>
      <c r="R445" s="91"/>
      <c r="S445" s="91"/>
      <c r="T445" s="92"/>
      <c r="U445" s="38"/>
      <c r="V445" s="38"/>
      <c r="W445" s="38"/>
      <c r="X445" s="38"/>
      <c r="Y445" s="38"/>
      <c r="Z445" s="38"/>
      <c r="AA445" s="38"/>
      <c r="AB445" s="38"/>
      <c r="AC445" s="38"/>
      <c r="AD445" s="38"/>
      <c r="AE445" s="38"/>
      <c r="AT445" s="17" t="s">
        <v>170</v>
      </c>
      <c r="AU445" s="17" t="s">
        <v>82</v>
      </c>
    </row>
    <row r="446" s="2" customFormat="1">
      <c r="A446" s="38"/>
      <c r="B446" s="39"/>
      <c r="C446" s="40"/>
      <c r="D446" s="256" t="s">
        <v>172</v>
      </c>
      <c r="E446" s="40"/>
      <c r="F446" s="260" t="s">
        <v>634</v>
      </c>
      <c r="G446" s="40"/>
      <c r="H446" s="40"/>
      <c r="I446" s="154"/>
      <c r="J446" s="40"/>
      <c r="K446" s="40"/>
      <c r="L446" s="44"/>
      <c r="M446" s="258"/>
      <c r="N446" s="259"/>
      <c r="O446" s="91"/>
      <c r="P446" s="91"/>
      <c r="Q446" s="91"/>
      <c r="R446" s="91"/>
      <c r="S446" s="91"/>
      <c r="T446" s="92"/>
      <c r="U446" s="38"/>
      <c r="V446" s="38"/>
      <c r="W446" s="38"/>
      <c r="X446" s="38"/>
      <c r="Y446" s="38"/>
      <c r="Z446" s="38"/>
      <c r="AA446" s="38"/>
      <c r="AB446" s="38"/>
      <c r="AC446" s="38"/>
      <c r="AD446" s="38"/>
      <c r="AE446" s="38"/>
      <c r="AT446" s="17" t="s">
        <v>172</v>
      </c>
      <c r="AU446" s="17" t="s">
        <v>82</v>
      </c>
    </row>
    <row r="447" s="14" customFormat="1">
      <c r="A447" s="14"/>
      <c r="B447" s="271"/>
      <c r="C447" s="272"/>
      <c r="D447" s="256" t="s">
        <v>174</v>
      </c>
      <c r="E447" s="273" t="s">
        <v>1</v>
      </c>
      <c r="F447" s="274" t="s">
        <v>1365</v>
      </c>
      <c r="G447" s="272"/>
      <c r="H447" s="275">
        <v>49.695999999999998</v>
      </c>
      <c r="I447" s="276"/>
      <c r="J447" s="272"/>
      <c r="K447" s="272"/>
      <c r="L447" s="277"/>
      <c r="M447" s="278"/>
      <c r="N447" s="279"/>
      <c r="O447" s="279"/>
      <c r="P447" s="279"/>
      <c r="Q447" s="279"/>
      <c r="R447" s="279"/>
      <c r="S447" s="279"/>
      <c r="T447" s="280"/>
      <c r="U447" s="14"/>
      <c r="V447" s="14"/>
      <c r="W447" s="14"/>
      <c r="X447" s="14"/>
      <c r="Y447" s="14"/>
      <c r="Z447" s="14"/>
      <c r="AA447" s="14"/>
      <c r="AB447" s="14"/>
      <c r="AC447" s="14"/>
      <c r="AD447" s="14"/>
      <c r="AE447" s="14"/>
      <c r="AT447" s="281" t="s">
        <v>174</v>
      </c>
      <c r="AU447" s="281" t="s">
        <v>82</v>
      </c>
      <c r="AV447" s="14" t="s">
        <v>82</v>
      </c>
      <c r="AW447" s="14" t="s">
        <v>30</v>
      </c>
      <c r="AX447" s="14" t="s">
        <v>73</v>
      </c>
      <c r="AY447" s="281" t="s">
        <v>161</v>
      </c>
    </row>
    <row r="448" s="15" customFormat="1">
      <c r="A448" s="15"/>
      <c r="B448" s="282"/>
      <c r="C448" s="283"/>
      <c r="D448" s="256" t="s">
        <v>174</v>
      </c>
      <c r="E448" s="284" t="s">
        <v>1</v>
      </c>
      <c r="F448" s="285" t="s">
        <v>180</v>
      </c>
      <c r="G448" s="283"/>
      <c r="H448" s="286">
        <v>49.695999999999998</v>
      </c>
      <c r="I448" s="287"/>
      <c r="J448" s="283"/>
      <c r="K448" s="283"/>
      <c r="L448" s="288"/>
      <c r="M448" s="289"/>
      <c r="N448" s="290"/>
      <c r="O448" s="290"/>
      <c r="P448" s="290"/>
      <c r="Q448" s="290"/>
      <c r="R448" s="290"/>
      <c r="S448" s="290"/>
      <c r="T448" s="291"/>
      <c r="U448" s="15"/>
      <c r="V448" s="15"/>
      <c r="W448" s="15"/>
      <c r="X448" s="15"/>
      <c r="Y448" s="15"/>
      <c r="Z448" s="15"/>
      <c r="AA448" s="15"/>
      <c r="AB448" s="15"/>
      <c r="AC448" s="15"/>
      <c r="AD448" s="15"/>
      <c r="AE448" s="15"/>
      <c r="AT448" s="292" t="s">
        <v>174</v>
      </c>
      <c r="AU448" s="292" t="s">
        <v>82</v>
      </c>
      <c r="AV448" s="15" t="s">
        <v>168</v>
      </c>
      <c r="AW448" s="15" t="s">
        <v>30</v>
      </c>
      <c r="AX448" s="15" t="s">
        <v>80</v>
      </c>
      <c r="AY448" s="292" t="s">
        <v>161</v>
      </c>
    </row>
    <row r="449" s="2" customFormat="1" ht="16.5" customHeight="1">
      <c r="A449" s="38"/>
      <c r="B449" s="39"/>
      <c r="C449" s="243" t="s">
        <v>584</v>
      </c>
      <c r="D449" s="243" t="s">
        <v>163</v>
      </c>
      <c r="E449" s="244" t="s">
        <v>637</v>
      </c>
      <c r="F449" s="245" t="s">
        <v>638</v>
      </c>
      <c r="G449" s="246" t="s">
        <v>183</v>
      </c>
      <c r="H449" s="247">
        <v>17.012</v>
      </c>
      <c r="I449" s="248"/>
      <c r="J449" s="249">
        <f>ROUND(I449*H449,2)</f>
        <v>0</v>
      </c>
      <c r="K449" s="245" t="s">
        <v>167</v>
      </c>
      <c r="L449" s="44"/>
      <c r="M449" s="250" t="s">
        <v>1</v>
      </c>
      <c r="N449" s="251" t="s">
        <v>38</v>
      </c>
      <c r="O449" s="91"/>
      <c r="P449" s="252">
        <f>O449*H449</f>
        <v>0</v>
      </c>
      <c r="Q449" s="252">
        <v>0</v>
      </c>
      <c r="R449" s="252">
        <f>Q449*H449</f>
        <v>0</v>
      </c>
      <c r="S449" s="252">
        <v>0</v>
      </c>
      <c r="T449" s="253">
        <f>S449*H449</f>
        <v>0</v>
      </c>
      <c r="U449" s="38"/>
      <c r="V449" s="38"/>
      <c r="W449" s="38"/>
      <c r="X449" s="38"/>
      <c r="Y449" s="38"/>
      <c r="Z449" s="38"/>
      <c r="AA449" s="38"/>
      <c r="AB449" s="38"/>
      <c r="AC449" s="38"/>
      <c r="AD449" s="38"/>
      <c r="AE449" s="38"/>
      <c r="AR449" s="254" t="s">
        <v>168</v>
      </c>
      <c r="AT449" s="254" t="s">
        <v>163</v>
      </c>
      <c r="AU449" s="254" t="s">
        <v>82</v>
      </c>
      <c r="AY449" s="17" t="s">
        <v>161</v>
      </c>
      <c r="BE449" s="255">
        <f>IF(N449="základní",J449,0)</f>
        <v>0</v>
      </c>
      <c r="BF449" s="255">
        <f>IF(N449="snížená",J449,0)</f>
        <v>0</v>
      </c>
      <c r="BG449" s="255">
        <f>IF(N449="zákl. přenesená",J449,0)</f>
        <v>0</v>
      </c>
      <c r="BH449" s="255">
        <f>IF(N449="sníž. přenesená",J449,0)</f>
        <v>0</v>
      </c>
      <c r="BI449" s="255">
        <f>IF(N449="nulová",J449,0)</f>
        <v>0</v>
      </c>
      <c r="BJ449" s="17" t="s">
        <v>80</v>
      </c>
      <c r="BK449" s="255">
        <f>ROUND(I449*H449,2)</f>
        <v>0</v>
      </c>
      <c r="BL449" s="17" t="s">
        <v>168</v>
      </c>
      <c r="BM449" s="254" t="s">
        <v>1366</v>
      </c>
    </row>
    <row r="450" s="2" customFormat="1">
      <c r="A450" s="38"/>
      <c r="B450" s="39"/>
      <c r="C450" s="40"/>
      <c r="D450" s="256" t="s">
        <v>170</v>
      </c>
      <c r="E450" s="40"/>
      <c r="F450" s="257" t="s">
        <v>640</v>
      </c>
      <c r="G450" s="40"/>
      <c r="H450" s="40"/>
      <c r="I450" s="154"/>
      <c r="J450" s="40"/>
      <c r="K450" s="40"/>
      <c r="L450" s="44"/>
      <c r="M450" s="258"/>
      <c r="N450" s="259"/>
      <c r="O450" s="91"/>
      <c r="P450" s="91"/>
      <c r="Q450" s="91"/>
      <c r="R450" s="91"/>
      <c r="S450" s="91"/>
      <c r="T450" s="92"/>
      <c r="U450" s="38"/>
      <c r="V450" s="38"/>
      <c r="W450" s="38"/>
      <c r="X450" s="38"/>
      <c r="Y450" s="38"/>
      <c r="Z450" s="38"/>
      <c r="AA450" s="38"/>
      <c r="AB450" s="38"/>
      <c r="AC450" s="38"/>
      <c r="AD450" s="38"/>
      <c r="AE450" s="38"/>
      <c r="AT450" s="17" t="s">
        <v>170</v>
      </c>
      <c r="AU450" s="17" t="s">
        <v>82</v>
      </c>
    </row>
    <row r="451" s="2" customFormat="1">
      <c r="A451" s="38"/>
      <c r="B451" s="39"/>
      <c r="C451" s="40"/>
      <c r="D451" s="256" t="s">
        <v>172</v>
      </c>
      <c r="E451" s="40"/>
      <c r="F451" s="260" t="s">
        <v>641</v>
      </c>
      <c r="G451" s="40"/>
      <c r="H451" s="40"/>
      <c r="I451" s="154"/>
      <c r="J451" s="40"/>
      <c r="K451" s="40"/>
      <c r="L451" s="44"/>
      <c r="M451" s="258"/>
      <c r="N451" s="259"/>
      <c r="O451" s="91"/>
      <c r="P451" s="91"/>
      <c r="Q451" s="91"/>
      <c r="R451" s="91"/>
      <c r="S451" s="91"/>
      <c r="T451" s="92"/>
      <c r="U451" s="38"/>
      <c r="V451" s="38"/>
      <c r="W451" s="38"/>
      <c r="X451" s="38"/>
      <c r="Y451" s="38"/>
      <c r="Z451" s="38"/>
      <c r="AA451" s="38"/>
      <c r="AB451" s="38"/>
      <c r="AC451" s="38"/>
      <c r="AD451" s="38"/>
      <c r="AE451" s="38"/>
      <c r="AT451" s="17" t="s">
        <v>172</v>
      </c>
      <c r="AU451" s="17" t="s">
        <v>82</v>
      </c>
    </row>
    <row r="452" s="14" customFormat="1">
      <c r="A452" s="14"/>
      <c r="B452" s="271"/>
      <c r="C452" s="272"/>
      <c r="D452" s="256" t="s">
        <v>174</v>
      </c>
      <c r="E452" s="273" t="s">
        <v>1</v>
      </c>
      <c r="F452" s="274" t="s">
        <v>1367</v>
      </c>
      <c r="G452" s="272"/>
      <c r="H452" s="275">
        <v>17.012</v>
      </c>
      <c r="I452" s="276"/>
      <c r="J452" s="272"/>
      <c r="K452" s="272"/>
      <c r="L452" s="277"/>
      <c r="M452" s="278"/>
      <c r="N452" s="279"/>
      <c r="O452" s="279"/>
      <c r="P452" s="279"/>
      <c r="Q452" s="279"/>
      <c r="R452" s="279"/>
      <c r="S452" s="279"/>
      <c r="T452" s="280"/>
      <c r="U452" s="14"/>
      <c r="V452" s="14"/>
      <c r="W452" s="14"/>
      <c r="X452" s="14"/>
      <c r="Y452" s="14"/>
      <c r="Z452" s="14"/>
      <c r="AA452" s="14"/>
      <c r="AB452" s="14"/>
      <c r="AC452" s="14"/>
      <c r="AD452" s="14"/>
      <c r="AE452" s="14"/>
      <c r="AT452" s="281" t="s">
        <v>174</v>
      </c>
      <c r="AU452" s="281" t="s">
        <v>82</v>
      </c>
      <c r="AV452" s="14" t="s">
        <v>82</v>
      </c>
      <c r="AW452" s="14" t="s">
        <v>30</v>
      </c>
      <c r="AX452" s="14" t="s">
        <v>80</v>
      </c>
      <c r="AY452" s="281" t="s">
        <v>161</v>
      </c>
    </row>
    <row r="453" s="2" customFormat="1" ht="16.5" customHeight="1">
      <c r="A453" s="38"/>
      <c r="B453" s="39"/>
      <c r="C453" s="293" t="s">
        <v>592</v>
      </c>
      <c r="D453" s="293" t="s">
        <v>296</v>
      </c>
      <c r="E453" s="294" t="s">
        <v>644</v>
      </c>
      <c r="F453" s="295" t="s">
        <v>645</v>
      </c>
      <c r="G453" s="296" t="s">
        <v>282</v>
      </c>
      <c r="H453" s="297">
        <v>16.533000000000001</v>
      </c>
      <c r="I453" s="298"/>
      <c r="J453" s="299">
        <f>ROUND(I453*H453,2)</f>
        <v>0</v>
      </c>
      <c r="K453" s="295" t="s">
        <v>167</v>
      </c>
      <c r="L453" s="300"/>
      <c r="M453" s="301" t="s">
        <v>1</v>
      </c>
      <c r="N453" s="302" t="s">
        <v>38</v>
      </c>
      <c r="O453" s="91"/>
      <c r="P453" s="252">
        <f>O453*H453</f>
        <v>0</v>
      </c>
      <c r="Q453" s="252">
        <v>1</v>
      </c>
      <c r="R453" s="252">
        <f>Q453*H453</f>
        <v>16.533000000000001</v>
      </c>
      <c r="S453" s="252">
        <v>0</v>
      </c>
      <c r="T453" s="253">
        <f>S453*H453</f>
        <v>0</v>
      </c>
      <c r="U453" s="38"/>
      <c r="V453" s="38"/>
      <c r="W453" s="38"/>
      <c r="X453" s="38"/>
      <c r="Y453" s="38"/>
      <c r="Z453" s="38"/>
      <c r="AA453" s="38"/>
      <c r="AB453" s="38"/>
      <c r="AC453" s="38"/>
      <c r="AD453" s="38"/>
      <c r="AE453" s="38"/>
      <c r="AR453" s="254" t="s">
        <v>227</v>
      </c>
      <c r="AT453" s="254" t="s">
        <v>296</v>
      </c>
      <c r="AU453" s="254" t="s">
        <v>82</v>
      </c>
      <c r="AY453" s="17" t="s">
        <v>161</v>
      </c>
      <c r="BE453" s="255">
        <f>IF(N453="základní",J453,0)</f>
        <v>0</v>
      </c>
      <c r="BF453" s="255">
        <f>IF(N453="snížená",J453,0)</f>
        <v>0</v>
      </c>
      <c r="BG453" s="255">
        <f>IF(N453="zákl. přenesená",J453,0)</f>
        <v>0</v>
      </c>
      <c r="BH453" s="255">
        <f>IF(N453="sníž. přenesená",J453,0)</f>
        <v>0</v>
      </c>
      <c r="BI453" s="255">
        <f>IF(N453="nulová",J453,0)</f>
        <v>0</v>
      </c>
      <c r="BJ453" s="17" t="s">
        <v>80</v>
      </c>
      <c r="BK453" s="255">
        <f>ROUND(I453*H453,2)</f>
        <v>0</v>
      </c>
      <c r="BL453" s="17" t="s">
        <v>168</v>
      </c>
      <c r="BM453" s="254" t="s">
        <v>1368</v>
      </c>
    </row>
    <row r="454" s="2" customFormat="1">
      <c r="A454" s="38"/>
      <c r="B454" s="39"/>
      <c r="C454" s="40"/>
      <c r="D454" s="256" t="s">
        <v>170</v>
      </c>
      <c r="E454" s="40"/>
      <c r="F454" s="257" t="s">
        <v>645</v>
      </c>
      <c r="G454" s="40"/>
      <c r="H454" s="40"/>
      <c r="I454" s="154"/>
      <c r="J454" s="40"/>
      <c r="K454" s="40"/>
      <c r="L454" s="44"/>
      <c r="M454" s="258"/>
      <c r="N454" s="259"/>
      <c r="O454" s="91"/>
      <c r="P454" s="91"/>
      <c r="Q454" s="91"/>
      <c r="R454" s="91"/>
      <c r="S454" s="91"/>
      <c r="T454" s="92"/>
      <c r="U454" s="38"/>
      <c r="V454" s="38"/>
      <c r="W454" s="38"/>
      <c r="X454" s="38"/>
      <c r="Y454" s="38"/>
      <c r="Z454" s="38"/>
      <c r="AA454" s="38"/>
      <c r="AB454" s="38"/>
      <c r="AC454" s="38"/>
      <c r="AD454" s="38"/>
      <c r="AE454" s="38"/>
      <c r="AT454" s="17" t="s">
        <v>170</v>
      </c>
      <c r="AU454" s="17" t="s">
        <v>82</v>
      </c>
    </row>
    <row r="455" s="14" customFormat="1">
      <c r="A455" s="14"/>
      <c r="B455" s="271"/>
      <c r="C455" s="272"/>
      <c r="D455" s="256" t="s">
        <v>174</v>
      </c>
      <c r="E455" s="273" t="s">
        <v>1</v>
      </c>
      <c r="F455" s="274" t="s">
        <v>647</v>
      </c>
      <c r="G455" s="272"/>
      <c r="H455" s="275">
        <v>5.3330000000000002</v>
      </c>
      <c r="I455" s="276"/>
      <c r="J455" s="272"/>
      <c r="K455" s="272"/>
      <c r="L455" s="277"/>
      <c r="M455" s="278"/>
      <c r="N455" s="279"/>
      <c r="O455" s="279"/>
      <c r="P455" s="279"/>
      <c r="Q455" s="279"/>
      <c r="R455" s="279"/>
      <c r="S455" s="279"/>
      <c r="T455" s="280"/>
      <c r="U455" s="14"/>
      <c r="V455" s="14"/>
      <c r="W455" s="14"/>
      <c r="X455" s="14"/>
      <c r="Y455" s="14"/>
      <c r="Z455" s="14"/>
      <c r="AA455" s="14"/>
      <c r="AB455" s="14"/>
      <c r="AC455" s="14"/>
      <c r="AD455" s="14"/>
      <c r="AE455" s="14"/>
      <c r="AT455" s="281" t="s">
        <v>174</v>
      </c>
      <c r="AU455" s="281" t="s">
        <v>82</v>
      </c>
      <c r="AV455" s="14" t="s">
        <v>82</v>
      </c>
      <c r="AW455" s="14" t="s">
        <v>30</v>
      </c>
      <c r="AX455" s="14" t="s">
        <v>73</v>
      </c>
      <c r="AY455" s="281" t="s">
        <v>161</v>
      </c>
    </row>
    <row r="456" s="14" customFormat="1">
      <c r="A456" s="14"/>
      <c r="B456" s="271"/>
      <c r="C456" s="272"/>
      <c r="D456" s="256" t="s">
        <v>174</v>
      </c>
      <c r="E456" s="273" t="s">
        <v>1</v>
      </c>
      <c r="F456" s="274" t="s">
        <v>648</v>
      </c>
      <c r="G456" s="272"/>
      <c r="H456" s="275">
        <v>11.199999999999999</v>
      </c>
      <c r="I456" s="276"/>
      <c r="J456" s="272"/>
      <c r="K456" s="272"/>
      <c r="L456" s="277"/>
      <c r="M456" s="278"/>
      <c r="N456" s="279"/>
      <c r="O456" s="279"/>
      <c r="P456" s="279"/>
      <c r="Q456" s="279"/>
      <c r="R456" s="279"/>
      <c r="S456" s="279"/>
      <c r="T456" s="280"/>
      <c r="U456" s="14"/>
      <c r="V456" s="14"/>
      <c r="W456" s="14"/>
      <c r="X456" s="14"/>
      <c r="Y456" s="14"/>
      <c r="Z456" s="14"/>
      <c r="AA456" s="14"/>
      <c r="AB456" s="14"/>
      <c r="AC456" s="14"/>
      <c r="AD456" s="14"/>
      <c r="AE456" s="14"/>
      <c r="AT456" s="281" t="s">
        <v>174</v>
      </c>
      <c r="AU456" s="281" t="s">
        <v>82</v>
      </c>
      <c r="AV456" s="14" t="s">
        <v>82</v>
      </c>
      <c r="AW456" s="14" t="s">
        <v>30</v>
      </c>
      <c r="AX456" s="14" t="s">
        <v>73</v>
      </c>
      <c r="AY456" s="281" t="s">
        <v>161</v>
      </c>
    </row>
    <row r="457" s="15" customFormat="1">
      <c r="A457" s="15"/>
      <c r="B457" s="282"/>
      <c r="C457" s="283"/>
      <c r="D457" s="256" t="s">
        <v>174</v>
      </c>
      <c r="E457" s="284" t="s">
        <v>1</v>
      </c>
      <c r="F457" s="285" t="s">
        <v>180</v>
      </c>
      <c r="G457" s="283"/>
      <c r="H457" s="286">
        <v>16.533000000000001</v>
      </c>
      <c r="I457" s="287"/>
      <c r="J457" s="283"/>
      <c r="K457" s="283"/>
      <c r="L457" s="288"/>
      <c r="M457" s="289"/>
      <c r="N457" s="290"/>
      <c r="O457" s="290"/>
      <c r="P457" s="290"/>
      <c r="Q457" s="290"/>
      <c r="R457" s="290"/>
      <c r="S457" s="290"/>
      <c r="T457" s="291"/>
      <c r="U457" s="15"/>
      <c r="V457" s="15"/>
      <c r="W457" s="15"/>
      <c r="X457" s="15"/>
      <c r="Y457" s="15"/>
      <c r="Z457" s="15"/>
      <c r="AA457" s="15"/>
      <c r="AB457" s="15"/>
      <c r="AC457" s="15"/>
      <c r="AD457" s="15"/>
      <c r="AE457" s="15"/>
      <c r="AT457" s="292" t="s">
        <v>174</v>
      </c>
      <c r="AU457" s="292" t="s">
        <v>82</v>
      </c>
      <c r="AV457" s="15" t="s">
        <v>168</v>
      </c>
      <c r="AW457" s="15" t="s">
        <v>30</v>
      </c>
      <c r="AX457" s="15" t="s">
        <v>80</v>
      </c>
      <c r="AY457" s="292" t="s">
        <v>161</v>
      </c>
    </row>
    <row r="458" s="2" customFormat="1" ht="24" customHeight="1">
      <c r="A458" s="38"/>
      <c r="B458" s="39"/>
      <c r="C458" s="243" t="s">
        <v>599</v>
      </c>
      <c r="D458" s="243" t="s">
        <v>163</v>
      </c>
      <c r="E458" s="244" t="s">
        <v>651</v>
      </c>
      <c r="F458" s="245" t="s">
        <v>652</v>
      </c>
      <c r="G458" s="246" t="s">
        <v>183</v>
      </c>
      <c r="H458" s="247">
        <v>22.829999999999998</v>
      </c>
      <c r="I458" s="248"/>
      <c r="J458" s="249">
        <f>ROUND(I458*H458,2)</f>
        <v>0</v>
      </c>
      <c r="K458" s="245" t="s">
        <v>167</v>
      </c>
      <c r="L458" s="44"/>
      <c r="M458" s="250" t="s">
        <v>1</v>
      </c>
      <c r="N458" s="251" t="s">
        <v>38</v>
      </c>
      <c r="O458" s="91"/>
      <c r="P458" s="252">
        <f>O458*H458</f>
        <v>0</v>
      </c>
      <c r="Q458" s="252">
        <v>0.50375000000000003</v>
      </c>
      <c r="R458" s="252">
        <f>Q458*H458</f>
        <v>11.500612499999999</v>
      </c>
      <c r="S458" s="252">
        <v>2.5</v>
      </c>
      <c r="T458" s="253">
        <f>S458*H458</f>
        <v>57.074999999999996</v>
      </c>
      <c r="U458" s="38"/>
      <c r="V458" s="38"/>
      <c r="W458" s="38"/>
      <c r="X458" s="38"/>
      <c r="Y458" s="38"/>
      <c r="Z458" s="38"/>
      <c r="AA458" s="38"/>
      <c r="AB458" s="38"/>
      <c r="AC458" s="38"/>
      <c r="AD458" s="38"/>
      <c r="AE458" s="38"/>
      <c r="AR458" s="254" t="s">
        <v>168</v>
      </c>
      <c r="AT458" s="254" t="s">
        <v>163</v>
      </c>
      <c r="AU458" s="254" t="s">
        <v>82</v>
      </c>
      <c r="AY458" s="17" t="s">
        <v>161</v>
      </c>
      <c r="BE458" s="255">
        <f>IF(N458="základní",J458,0)</f>
        <v>0</v>
      </c>
      <c r="BF458" s="255">
        <f>IF(N458="snížená",J458,0)</f>
        <v>0</v>
      </c>
      <c r="BG458" s="255">
        <f>IF(N458="zákl. přenesená",J458,0)</f>
        <v>0</v>
      </c>
      <c r="BH458" s="255">
        <f>IF(N458="sníž. přenesená",J458,0)</f>
        <v>0</v>
      </c>
      <c r="BI458" s="255">
        <f>IF(N458="nulová",J458,0)</f>
        <v>0</v>
      </c>
      <c r="BJ458" s="17" t="s">
        <v>80</v>
      </c>
      <c r="BK458" s="255">
        <f>ROUND(I458*H458,2)</f>
        <v>0</v>
      </c>
      <c r="BL458" s="17" t="s">
        <v>168</v>
      </c>
      <c r="BM458" s="254" t="s">
        <v>1369</v>
      </c>
    </row>
    <row r="459" s="2" customFormat="1">
      <c r="A459" s="38"/>
      <c r="B459" s="39"/>
      <c r="C459" s="40"/>
      <c r="D459" s="256" t="s">
        <v>170</v>
      </c>
      <c r="E459" s="40"/>
      <c r="F459" s="257" t="s">
        <v>654</v>
      </c>
      <c r="G459" s="40"/>
      <c r="H459" s="40"/>
      <c r="I459" s="154"/>
      <c r="J459" s="40"/>
      <c r="K459" s="40"/>
      <c r="L459" s="44"/>
      <c r="M459" s="258"/>
      <c r="N459" s="259"/>
      <c r="O459" s="91"/>
      <c r="P459" s="91"/>
      <c r="Q459" s="91"/>
      <c r="R459" s="91"/>
      <c r="S459" s="91"/>
      <c r="T459" s="92"/>
      <c r="U459" s="38"/>
      <c r="V459" s="38"/>
      <c r="W459" s="38"/>
      <c r="X459" s="38"/>
      <c r="Y459" s="38"/>
      <c r="Z459" s="38"/>
      <c r="AA459" s="38"/>
      <c r="AB459" s="38"/>
      <c r="AC459" s="38"/>
      <c r="AD459" s="38"/>
      <c r="AE459" s="38"/>
      <c r="AT459" s="17" t="s">
        <v>170</v>
      </c>
      <c r="AU459" s="17" t="s">
        <v>82</v>
      </c>
    </row>
    <row r="460" s="2" customFormat="1">
      <c r="A460" s="38"/>
      <c r="B460" s="39"/>
      <c r="C460" s="40"/>
      <c r="D460" s="256" t="s">
        <v>172</v>
      </c>
      <c r="E460" s="40"/>
      <c r="F460" s="260" t="s">
        <v>655</v>
      </c>
      <c r="G460" s="40"/>
      <c r="H460" s="40"/>
      <c r="I460" s="154"/>
      <c r="J460" s="40"/>
      <c r="K460" s="40"/>
      <c r="L460" s="44"/>
      <c r="M460" s="258"/>
      <c r="N460" s="259"/>
      <c r="O460" s="91"/>
      <c r="P460" s="91"/>
      <c r="Q460" s="91"/>
      <c r="R460" s="91"/>
      <c r="S460" s="91"/>
      <c r="T460" s="92"/>
      <c r="U460" s="38"/>
      <c r="V460" s="38"/>
      <c r="W460" s="38"/>
      <c r="X460" s="38"/>
      <c r="Y460" s="38"/>
      <c r="Z460" s="38"/>
      <c r="AA460" s="38"/>
      <c r="AB460" s="38"/>
      <c r="AC460" s="38"/>
      <c r="AD460" s="38"/>
      <c r="AE460" s="38"/>
      <c r="AT460" s="17" t="s">
        <v>172</v>
      </c>
      <c r="AU460" s="17" t="s">
        <v>82</v>
      </c>
    </row>
    <row r="461" s="14" customFormat="1">
      <c r="A461" s="14"/>
      <c r="B461" s="271"/>
      <c r="C461" s="272"/>
      <c r="D461" s="256" t="s">
        <v>174</v>
      </c>
      <c r="E461" s="273" t="s">
        <v>1</v>
      </c>
      <c r="F461" s="274" t="s">
        <v>1370</v>
      </c>
      <c r="G461" s="272"/>
      <c r="H461" s="275">
        <v>5.1920000000000002</v>
      </c>
      <c r="I461" s="276"/>
      <c r="J461" s="272"/>
      <c r="K461" s="272"/>
      <c r="L461" s="277"/>
      <c r="M461" s="278"/>
      <c r="N461" s="279"/>
      <c r="O461" s="279"/>
      <c r="P461" s="279"/>
      <c r="Q461" s="279"/>
      <c r="R461" s="279"/>
      <c r="S461" s="279"/>
      <c r="T461" s="280"/>
      <c r="U461" s="14"/>
      <c r="V461" s="14"/>
      <c r="W461" s="14"/>
      <c r="X461" s="14"/>
      <c r="Y461" s="14"/>
      <c r="Z461" s="14"/>
      <c r="AA461" s="14"/>
      <c r="AB461" s="14"/>
      <c r="AC461" s="14"/>
      <c r="AD461" s="14"/>
      <c r="AE461" s="14"/>
      <c r="AT461" s="281" t="s">
        <v>174</v>
      </c>
      <c r="AU461" s="281" t="s">
        <v>82</v>
      </c>
      <c r="AV461" s="14" t="s">
        <v>82</v>
      </c>
      <c r="AW461" s="14" t="s">
        <v>30</v>
      </c>
      <c r="AX461" s="14" t="s">
        <v>73</v>
      </c>
      <c r="AY461" s="281" t="s">
        <v>161</v>
      </c>
    </row>
    <row r="462" s="14" customFormat="1">
      <c r="A462" s="14"/>
      <c r="B462" s="271"/>
      <c r="C462" s="272"/>
      <c r="D462" s="256" t="s">
        <v>174</v>
      </c>
      <c r="E462" s="273" t="s">
        <v>1</v>
      </c>
      <c r="F462" s="274" t="s">
        <v>1371</v>
      </c>
      <c r="G462" s="272"/>
      <c r="H462" s="275">
        <v>5.8209999999999997</v>
      </c>
      <c r="I462" s="276"/>
      <c r="J462" s="272"/>
      <c r="K462" s="272"/>
      <c r="L462" s="277"/>
      <c r="M462" s="278"/>
      <c r="N462" s="279"/>
      <c r="O462" s="279"/>
      <c r="P462" s="279"/>
      <c r="Q462" s="279"/>
      <c r="R462" s="279"/>
      <c r="S462" s="279"/>
      <c r="T462" s="280"/>
      <c r="U462" s="14"/>
      <c r="V462" s="14"/>
      <c r="W462" s="14"/>
      <c r="X462" s="14"/>
      <c r="Y462" s="14"/>
      <c r="Z462" s="14"/>
      <c r="AA462" s="14"/>
      <c r="AB462" s="14"/>
      <c r="AC462" s="14"/>
      <c r="AD462" s="14"/>
      <c r="AE462" s="14"/>
      <c r="AT462" s="281" t="s">
        <v>174</v>
      </c>
      <c r="AU462" s="281" t="s">
        <v>82</v>
      </c>
      <c r="AV462" s="14" t="s">
        <v>82</v>
      </c>
      <c r="AW462" s="14" t="s">
        <v>30</v>
      </c>
      <c r="AX462" s="14" t="s">
        <v>73</v>
      </c>
      <c r="AY462" s="281" t="s">
        <v>161</v>
      </c>
    </row>
    <row r="463" s="14" customFormat="1">
      <c r="A463" s="14"/>
      <c r="B463" s="271"/>
      <c r="C463" s="272"/>
      <c r="D463" s="256" t="s">
        <v>174</v>
      </c>
      <c r="E463" s="273" t="s">
        <v>1</v>
      </c>
      <c r="F463" s="274" t="s">
        <v>1372</v>
      </c>
      <c r="G463" s="272"/>
      <c r="H463" s="275">
        <v>11.817</v>
      </c>
      <c r="I463" s="276"/>
      <c r="J463" s="272"/>
      <c r="K463" s="272"/>
      <c r="L463" s="277"/>
      <c r="M463" s="278"/>
      <c r="N463" s="279"/>
      <c r="O463" s="279"/>
      <c r="P463" s="279"/>
      <c r="Q463" s="279"/>
      <c r="R463" s="279"/>
      <c r="S463" s="279"/>
      <c r="T463" s="280"/>
      <c r="U463" s="14"/>
      <c r="V463" s="14"/>
      <c r="W463" s="14"/>
      <c r="X463" s="14"/>
      <c r="Y463" s="14"/>
      <c r="Z463" s="14"/>
      <c r="AA463" s="14"/>
      <c r="AB463" s="14"/>
      <c r="AC463" s="14"/>
      <c r="AD463" s="14"/>
      <c r="AE463" s="14"/>
      <c r="AT463" s="281" t="s">
        <v>174</v>
      </c>
      <c r="AU463" s="281" t="s">
        <v>82</v>
      </c>
      <c r="AV463" s="14" t="s">
        <v>82</v>
      </c>
      <c r="AW463" s="14" t="s">
        <v>30</v>
      </c>
      <c r="AX463" s="14" t="s">
        <v>73</v>
      </c>
      <c r="AY463" s="281" t="s">
        <v>161</v>
      </c>
    </row>
    <row r="464" s="15" customFormat="1">
      <c r="A464" s="15"/>
      <c r="B464" s="282"/>
      <c r="C464" s="283"/>
      <c r="D464" s="256" t="s">
        <v>174</v>
      </c>
      <c r="E464" s="284" t="s">
        <v>1</v>
      </c>
      <c r="F464" s="285" t="s">
        <v>180</v>
      </c>
      <c r="G464" s="283"/>
      <c r="H464" s="286">
        <v>22.829999999999998</v>
      </c>
      <c r="I464" s="287"/>
      <c r="J464" s="283"/>
      <c r="K464" s="283"/>
      <c r="L464" s="288"/>
      <c r="M464" s="289"/>
      <c r="N464" s="290"/>
      <c r="O464" s="290"/>
      <c r="P464" s="290"/>
      <c r="Q464" s="290"/>
      <c r="R464" s="290"/>
      <c r="S464" s="290"/>
      <c r="T464" s="291"/>
      <c r="U464" s="15"/>
      <c r="V464" s="15"/>
      <c r="W464" s="15"/>
      <c r="X464" s="15"/>
      <c r="Y464" s="15"/>
      <c r="Z464" s="15"/>
      <c r="AA464" s="15"/>
      <c r="AB464" s="15"/>
      <c r="AC464" s="15"/>
      <c r="AD464" s="15"/>
      <c r="AE464" s="15"/>
      <c r="AT464" s="292" t="s">
        <v>174</v>
      </c>
      <c r="AU464" s="292" t="s">
        <v>82</v>
      </c>
      <c r="AV464" s="15" t="s">
        <v>168</v>
      </c>
      <c r="AW464" s="15" t="s">
        <v>30</v>
      </c>
      <c r="AX464" s="15" t="s">
        <v>80</v>
      </c>
      <c r="AY464" s="292" t="s">
        <v>161</v>
      </c>
    </row>
    <row r="465" s="2" customFormat="1" ht="24" customHeight="1">
      <c r="A465" s="38"/>
      <c r="B465" s="39"/>
      <c r="C465" s="243" t="s">
        <v>610</v>
      </c>
      <c r="D465" s="243" t="s">
        <v>163</v>
      </c>
      <c r="E465" s="244" t="s">
        <v>669</v>
      </c>
      <c r="F465" s="245" t="s">
        <v>670</v>
      </c>
      <c r="G465" s="246" t="s">
        <v>166</v>
      </c>
      <c r="H465" s="247">
        <v>173.93700000000001</v>
      </c>
      <c r="I465" s="248"/>
      <c r="J465" s="249">
        <f>ROUND(I465*H465,2)</f>
        <v>0</v>
      </c>
      <c r="K465" s="245" t="s">
        <v>167</v>
      </c>
      <c r="L465" s="44"/>
      <c r="M465" s="250" t="s">
        <v>1</v>
      </c>
      <c r="N465" s="251" t="s">
        <v>38</v>
      </c>
      <c r="O465" s="91"/>
      <c r="P465" s="252">
        <f>O465*H465</f>
        <v>0</v>
      </c>
      <c r="Q465" s="252">
        <v>0.078163999999999997</v>
      </c>
      <c r="R465" s="252">
        <f>Q465*H465</f>
        <v>13.595611668</v>
      </c>
      <c r="S465" s="252">
        <v>0</v>
      </c>
      <c r="T465" s="253">
        <f>S465*H465</f>
        <v>0</v>
      </c>
      <c r="U465" s="38"/>
      <c r="V465" s="38"/>
      <c r="W465" s="38"/>
      <c r="X465" s="38"/>
      <c r="Y465" s="38"/>
      <c r="Z465" s="38"/>
      <c r="AA465" s="38"/>
      <c r="AB465" s="38"/>
      <c r="AC465" s="38"/>
      <c r="AD465" s="38"/>
      <c r="AE465" s="38"/>
      <c r="AR465" s="254" t="s">
        <v>168</v>
      </c>
      <c r="AT465" s="254" t="s">
        <v>163</v>
      </c>
      <c r="AU465" s="254" t="s">
        <v>82</v>
      </c>
      <c r="AY465" s="17" t="s">
        <v>161</v>
      </c>
      <c r="BE465" s="255">
        <f>IF(N465="základní",J465,0)</f>
        <v>0</v>
      </c>
      <c r="BF465" s="255">
        <f>IF(N465="snížená",J465,0)</f>
        <v>0</v>
      </c>
      <c r="BG465" s="255">
        <f>IF(N465="zákl. přenesená",J465,0)</f>
        <v>0</v>
      </c>
      <c r="BH465" s="255">
        <f>IF(N465="sníž. přenesená",J465,0)</f>
        <v>0</v>
      </c>
      <c r="BI465" s="255">
        <f>IF(N465="nulová",J465,0)</f>
        <v>0</v>
      </c>
      <c r="BJ465" s="17" t="s">
        <v>80</v>
      </c>
      <c r="BK465" s="255">
        <f>ROUND(I465*H465,2)</f>
        <v>0</v>
      </c>
      <c r="BL465" s="17" t="s">
        <v>168</v>
      </c>
      <c r="BM465" s="254" t="s">
        <v>1373</v>
      </c>
    </row>
    <row r="466" s="2" customFormat="1">
      <c r="A466" s="38"/>
      <c r="B466" s="39"/>
      <c r="C466" s="40"/>
      <c r="D466" s="256" t="s">
        <v>170</v>
      </c>
      <c r="E466" s="40"/>
      <c r="F466" s="257" t="s">
        <v>672</v>
      </c>
      <c r="G466" s="40"/>
      <c r="H466" s="40"/>
      <c r="I466" s="154"/>
      <c r="J466" s="40"/>
      <c r="K466" s="40"/>
      <c r="L466" s="44"/>
      <c r="M466" s="258"/>
      <c r="N466" s="259"/>
      <c r="O466" s="91"/>
      <c r="P466" s="91"/>
      <c r="Q466" s="91"/>
      <c r="R466" s="91"/>
      <c r="S466" s="91"/>
      <c r="T466" s="92"/>
      <c r="U466" s="38"/>
      <c r="V466" s="38"/>
      <c r="W466" s="38"/>
      <c r="X466" s="38"/>
      <c r="Y466" s="38"/>
      <c r="Z466" s="38"/>
      <c r="AA466" s="38"/>
      <c r="AB466" s="38"/>
      <c r="AC466" s="38"/>
      <c r="AD466" s="38"/>
      <c r="AE466" s="38"/>
      <c r="AT466" s="17" t="s">
        <v>170</v>
      </c>
      <c r="AU466" s="17" t="s">
        <v>82</v>
      </c>
    </row>
    <row r="467" s="2" customFormat="1">
      <c r="A467" s="38"/>
      <c r="B467" s="39"/>
      <c r="C467" s="40"/>
      <c r="D467" s="256" t="s">
        <v>172</v>
      </c>
      <c r="E467" s="40"/>
      <c r="F467" s="260" t="s">
        <v>673</v>
      </c>
      <c r="G467" s="40"/>
      <c r="H467" s="40"/>
      <c r="I467" s="154"/>
      <c r="J467" s="40"/>
      <c r="K467" s="40"/>
      <c r="L467" s="44"/>
      <c r="M467" s="258"/>
      <c r="N467" s="259"/>
      <c r="O467" s="91"/>
      <c r="P467" s="91"/>
      <c r="Q467" s="91"/>
      <c r="R467" s="91"/>
      <c r="S467" s="91"/>
      <c r="T467" s="92"/>
      <c r="U467" s="38"/>
      <c r="V467" s="38"/>
      <c r="W467" s="38"/>
      <c r="X467" s="38"/>
      <c r="Y467" s="38"/>
      <c r="Z467" s="38"/>
      <c r="AA467" s="38"/>
      <c r="AB467" s="38"/>
      <c r="AC467" s="38"/>
      <c r="AD467" s="38"/>
      <c r="AE467" s="38"/>
      <c r="AT467" s="17" t="s">
        <v>172</v>
      </c>
      <c r="AU467" s="17" t="s">
        <v>82</v>
      </c>
    </row>
    <row r="468" s="13" customFormat="1">
      <c r="A468" s="13"/>
      <c r="B468" s="261"/>
      <c r="C468" s="262"/>
      <c r="D468" s="256" t="s">
        <v>174</v>
      </c>
      <c r="E468" s="263" t="s">
        <v>1</v>
      </c>
      <c r="F468" s="264" t="s">
        <v>1358</v>
      </c>
      <c r="G468" s="262"/>
      <c r="H468" s="263" t="s">
        <v>1</v>
      </c>
      <c r="I468" s="265"/>
      <c r="J468" s="262"/>
      <c r="K468" s="262"/>
      <c r="L468" s="266"/>
      <c r="M468" s="267"/>
      <c r="N468" s="268"/>
      <c r="O468" s="268"/>
      <c r="P468" s="268"/>
      <c r="Q468" s="268"/>
      <c r="R468" s="268"/>
      <c r="S468" s="268"/>
      <c r="T468" s="269"/>
      <c r="U468" s="13"/>
      <c r="V468" s="13"/>
      <c r="W468" s="13"/>
      <c r="X468" s="13"/>
      <c r="Y468" s="13"/>
      <c r="Z468" s="13"/>
      <c r="AA468" s="13"/>
      <c r="AB468" s="13"/>
      <c r="AC468" s="13"/>
      <c r="AD468" s="13"/>
      <c r="AE468" s="13"/>
      <c r="AT468" s="270" t="s">
        <v>174</v>
      </c>
      <c r="AU468" s="270" t="s">
        <v>82</v>
      </c>
      <c r="AV468" s="13" t="s">
        <v>80</v>
      </c>
      <c r="AW468" s="13" t="s">
        <v>30</v>
      </c>
      <c r="AX468" s="13" t="s">
        <v>73</v>
      </c>
      <c r="AY468" s="270" t="s">
        <v>161</v>
      </c>
    </row>
    <row r="469" s="14" customFormat="1">
      <c r="A469" s="14"/>
      <c r="B469" s="271"/>
      <c r="C469" s="272"/>
      <c r="D469" s="256" t="s">
        <v>174</v>
      </c>
      <c r="E469" s="273" t="s">
        <v>1</v>
      </c>
      <c r="F469" s="274" t="s">
        <v>1359</v>
      </c>
      <c r="G469" s="272"/>
      <c r="H469" s="275">
        <v>66.373000000000005</v>
      </c>
      <c r="I469" s="276"/>
      <c r="J469" s="272"/>
      <c r="K469" s="272"/>
      <c r="L469" s="277"/>
      <c r="M469" s="278"/>
      <c r="N469" s="279"/>
      <c r="O469" s="279"/>
      <c r="P469" s="279"/>
      <c r="Q469" s="279"/>
      <c r="R469" s="279"/>
      <c r="S469" s="279"/>
      <c r="T469" s="280"/>
      <c r="U469" s="14"/>
      <c r="V469" s="14"/>
      <c r="W469" s="14"/>
      <c r="X469" s="14"/>
      <c r="Y469" s="14"/>
      <c r="Z469" s="14"/>
      <c r="AA469" s="14"/>
      <c r="AB469" s="14"/>
      <c r="AC469" s="14"/>
      <c r="AD469" s="14"/>
      <c r="AE469" s="14"/>
      <c r="AT469" s="281" t="s">
        <v>174</v>
      </c>
      <c r="AU469" s="281" t="s">
        <v>82</v>
      </c>
      <c r="AV469" s="14" t="s">
        <v>82</v>
      </c>
      <c r="AW469" s="14" t="s">
        <v>30</v>
      </c>
      <c r="AX469" s="14" t="s">
        <v>73</v>
      </c>
      <c r="AY469" s="281" t="s">
        <v>161</v>
      </c>
    </row>
    <row r="470" s="14" customFormat="1">
      <c r="A470" s="14"/>
      <c r="B470" s="271"/>
      <c r="C470" s="272"/>
      <c r="D470" s="256" t="s">
        <v>174</v>
      </c>
      <c r="E470" s="273" t="s">
        <v>1</v>
      </c>
      <c r="F470" s="274" t="s">
        <v>1360</v>
      </c>
      <c r="G470" s="272"/>
      <c r="H470" s="275">
        <v>33.850999999999999</v>
      </c>
      <c r="I470" s="276"/>
      <c r="J470" s="272"/>
      <c r="K470" s="272"/>
      <c r="L470" s="277"/>
      <c r="M470" s="278"/>
      <c r="N470" s="279"/>
      <c r="O470" s="279"/>
      <c r="P470" s="279"/>
      <c r="Q470" s="279"/>
      <c r="R470" s="279"/>
      <c r="S470" s="279"/>
      <c r="T470" s="280"/>
      <c r="U470" s="14"/>
      <c r="V470" s="14"/>
      <c r="W470" s="14"/>
      <c r="X470" s="14"/>
      <c r="Y470" s="14"/>
      <c r="Z470" s="14"/>
      <c r="AA470" s="14"/>
      <c r="AB470" s="14"/>
      <c r="AC470" s="14"/>
      <c r="AD470" s="14"/>
      <c r="AE470" s="14"/>
      <c r="AT470" s="281" t="s">
        <v>174</v>
      </c>
      <c r="AU470" s="281" t="s">
        <v>82</v>
      </c>
      <c r="AV470" s="14" t="s">
        <v>82</v>
      </c>
      <c r="AW470" s="14" t="s">
        <v>30</v>
      </c>
      <c r="AX470" s="14" t="s">
        <v>73</v>
      </c>
      <c r="AY470" s="281" t="s">
        <v>161</v>
      </c>
    </row>
    <row r="471" s="14" customFormat="1">
      <c r="A471" s="14"/>
      <c r="B471" s="271"/>
      <c r="C471" s="272"/>
      <c r="D471" s="256" t="s">
        <v>174</v>
      </c>
      <c r="E471" s="273" t="s">
        <v>1</v>
      </c>
      <c r="F471" s="274" t="s">
        <v>1361</v>
      </c>
      <c r="G471" s="272"/>
      <c r="H471" s="275">
        <v>47.981000000000002</v>
      </c>
      <c r="I471" s="276"/>
      <c r="J471" s="272"/>
      <c r="K471" s="272"/>
      <c r="L471" s="277"/>
      <c r="M471" s="278"/>
      <c r="N471" s="279"/>
      <c r="O471" s="279"/>
      <c r="P471" s="279"/>
      <c r="Q471" s="279"/>
      <c r="R471" s="279"/>
      <c r="S471" s="279"/>
      <c r="T471" s="280"/>
      <c r="U471" s="14"/>
      <c r="V471" s="14"/>
      <c r="W471" s="14"/>
      <c r="X471" s="14"/>
      <c r="Y471" s="14"/>
      <c r="Z471" s="14"/>
      <c r="AA471" s="14"/>
      <c r="AB471" s="14"/>
      <c r="AC471" s="14"/>
      <c r="AD471" s="14"/>
      <c r="AE471" s="14"/>
      <c r="AT471" s="281" t="s">
        <v>174</v>
      </c>
      <c r="AU471" s="281" t="s">
        <v>82</v>
      </c>
      <c r="AV471" s="14" t="s">
        <v>82</v>
      </c>
      <c r="AW471" s="14" t="s">
        <v>30</v>
      </c>
      <c r="AX471" s="14" t="s">
        <v>73</v>
      </c>
      <c r="AY471" s="281" t="s">
        <v>161</v>
      </c>
    </row>
    <row r="472" s="14" customFormat="1">
      <c r="A472" s="14"/>
      <c r="B472" s="271"/>
      <c r="C472" s="272"/>
      <c r="D472" s="256" t="s">
        <v>174</v>
      </c>
      <c r="E472" s="273" t="s">
        <v>1</v>
      </c>
      <c r="F472" s="274" t="s">
        <v>1362</v>
      </c>
      <c r="G472" s="272"/>
      <c r="H472" s="275">
        <v>12.84</v>
      </c>
      <c r="I472" s="276"/>
      <c r="J472" s="272"/>
      <c r="K472" s="272"/>
      <c r="L472" s="277"/>
      <c r="M472" s="278"/>
      <c r="N472" s="279"/>
      <c r="O472" s="279"/>
      <c r="P472" s="279"/>
      <c r="Q472" s="279"/>
      <c r="R472" s="279"/>
      <c r="S472" s="279"/>
      <c r="T472" s="280"/>
      <c r="U472" s="14"/>
      <c r="V472" s="14"/>
      <c r="W472" s="14"/>
      <c r="X472" s="14"/>
      <c r="Y472" s="14"/>
      <c r="Z472" s="14"/>
      <c r="AA472" s="14"/>
      <c r="AB472" s="14"/>
      <c r="AC472" s="14"/>
      <c r="AD472" s="14"/>
      <c r="AE472" s="14"/>
      <c r="AT472" s="281" t="s">
        <v>174</v>
      </c>
      <c r="AU472" s="281" t="s">
        <v>82</v>
      </c>
      <c r="AV472" s="14" t="s">
        <v>82</v>
      </c>
      <c r="AW472" s="14" t="s">
        <v>30</v>
      </c>
      <c r="AX472" s="14" t="s">
        <v>73</v>
      </c>
      <c r="AY472" s="281" t="s">
        <v>161</v>
      </c>
    </row>
    <row r="473" s="14" customFormat="1">
      <c r="A473" s="14"/>
      <c r="B473" s="271"/>
      <c r="C473" s="272"/>
      <c r="D473" s="256" t="s">
        <v>174</v>
      </c>
      <c r="E473" s="273" t="s">
        <v>1</v>
      </c>
      <c r="F473" s="274" t="s">
        <v>1363</v>
      </c>
      <c r="G473" s="272"/>
      <c r="H473" s="275">
        <v>12.892</v>
      </c>
      <c r="I473" s="276"/>
      <c r="J473" s="272"/>
      <c r="K473" s="272"/>
      <c r="L473" s="277"/>
      <c r="M473" s="278"/>
      <c r="N473" s="279"/>
      <c r="O473" s="279"/>
      <c r="P473" s="279"/>
      <c r="Q473" s="279"/>
      <c r="R473" s="279"/>
      <c r="S473" s="279"/>
      <c r="T473" s="280"/>
      <c r="U473" s="14"/>
      <c r="V473" s="14"/>
      <c r="W473" s="14"/>
      <c r="X473" s="14"/>
      <c r="Y473" s="14"/>
      <c r="Z473" s="14"/>
      <c r="AA473" s="14"/>
      <c r="AB473" s="14"/>
      <c r="AC473" s="14"/>
      <c r="AD473" s="14"/>
      <c r="AE473" s="14"/>
      <c r="AT473" s="281" t="s">
        <v>174</v>
      </c>
      <c r="AU473" s="281" t="s">
        <v>82</v>
      </c>
      <c r="AV473" s="14" t="s">
        <v>82</v>
      </c>
      <c r="AW473" s="14" t="s">
        <v>30</v>
      </c>
      <c r="AX473" s="14" t="s">
        <v>73</v>
      </c>
      <c r="AY473" s="281" t="s">
        <v>161</v>
      </c>
    </row>
    <row r="474" s="15" customFormat="1">
      <c r="A474" s="15"/>
      <c r="B474" s="282"/>
      <c r="C474" s="283"/>
      <c r="D474" s="256" t="s">
        <v>174</v>
      </c>
      <c r="E474" s="284" t="s">
        <v>1</v>
      </c>
      <c r="F474" s="285" t="s">
        <v>180</v>
      </c>
      <c r="G474" s="283"/>
      <c r="H474" s="286">
        <v>173.93700000000001</v>
      </c>
      <c r="I474" s="287"/>
      <c r="J474" s="283"/>
      <c r="K474" s="283"/>
      <c r="L474" s="288"/>
      <c r="M474" s="289"/>
      <c r="N474" s="290"/>
      <c r="O474" s="290"/>
      <c r="P474" s="290"/>
      <c r="Q474" s="290"/>
      <c r="R474" s="290"/>
      <c r="S474" s="290"/>
      <c r="T474" s="291"/>
      <c r="U474" s="15"/>
      <c r="V474" s="15"/>
      <c r="W474" s="15"/>
      <c r="X474" s="15"/>
      <c r="Y474" s="15"/>
      <c r="Z474" s="15"/>
      <c r="AA474" s="15"/>
      <c r="AB474" s="15"/>
      <c r="AC474" s="15"/>
      <c r="AD474" s="15"/>
      <c r="AE474" s="15"/>
      <c r="AT474" s="292" t="s">
        <v>174</v>
      </c>
      <c r="AU474" s="292" t="s">
        <v>82</v>
      </c>
      <c r="AV474" s="15" t="s">
        <v>168</v>
      </c>
      <c r="AW474" s="15" t="s">
        <v>30</v>
      </c>
      <c r="AX474" s="15" t="s">
        <v>80</v>
      </c>
      <c r="AY474" s="292" t="s">
        <v>161</v>
      </c>
    </row>
    <row r="475" s="2" customFormat="1" ht="24" customHeight="1">
      <c r="A475" s="38"/>
      <c r="B475" s="39"/>
      <c r="C475" s="243" t="s">
        <v>616</v>
      </c>
      <c r="D475" s="243" t="s">
        <v>163</v>
      </c>
      <c r="E475" s="244" t="s">
        <v>675</v>
      </c>
      <c r="F475" s="245" t="s">
        <v>676</v>
      </c>
      <c r="G475" s="246" t="s">
        <v>166</v>
      </c>
      <c r="H475" s="247">
        <v>173.93700000000001</v>
      </c>
      <c r="I475" s="248"/>
      <c r="J475" s="249">
        <f>ROUND(I475*H475,2)</f>
        <v>0</v>
      </c>
      <c r="K475" s="245" t="s">
        <v>167</v>
      </c>
      <c r="L475" s="44"/>
      <c r="M475" s="250" t="s">
        <v>1</v>
      </c>
      <c r="N475" s="251" t="s">
        <v>38</v>
      </c>
      <c r="O475" s="91"/>
      <c r="P475" s="252">
        <f>O475*H475</f>
        <v>0</v>
      </c>
      <c r="Q475" s="252">
        <v>0</v>
      </c>
      <c r="R475" s="252">
        <f>Q475*H475</f>
        <v>0</v>
      </c>
      <c r="S475" s="252">
        <v>0</v>
      </c>
      <c r="T475" s="253">
        <f>S475*H475</f>
        <v>0</v>
      </c>
      <c r="U475" s="38"/>
      <c r="V475" s="38"/>
      <c r="W475" s="38"/>
      <c r="X475" s="38"/>
      <c r="Y475" s="38"/>
      <c r="Z475" s="38"/>
      <c r="AA475" s="38"/>
      <c r="AB475" s="38"/>
      <c r="AC475" s="38"/>
      <c r="AD475" s="38"/>
      <c r="AE475" s="38"/>
      <c r="AR475" s="254" t="s">
        <v>168</v>
      </c>
      <c r="AT475" s="254" t="s">
        <v>163</v>
      </c>
      <c r="AU475" s="254" t="s">
        <v>82</v>
      </c>
      <c r="AY475" s="17" t="s">
        <v>161</v>
      </c>
      <c r="BE475" s="255">
        <f>IF(N475="základní",J475,0)</f>
        <v>0</v>
      </c>
      <c r="BF475" s="255">
        <f>IF(N475="snížená",J475,0)</f>
        <v>0</v>
      </c>
      <c r="BG475" s="255">
        <f>IF(N475="zákl. přenesená",J475,0)</f>
        <v>0</v>
      </c>
      <c r="BH475" s="255">
        <f>IF(N475="sníž. přenesená",J475,0)</f>
        <v>0</v>
      </c>
      <c r="BI475" s="255">
        <f>IF(N475="nulová",J475,0)</f>
        <v>0</v>
      </c>
      <c r="BJ475" s="17" t="s">
        <v>80</v>
      </c>
      <c r="BK475" s="255">
        <f>ROUND(I475*H475,2)</f>
        <v>0</v>
      </c>
      <c r="BL475" s="17" t="s">
        <v>168</v>
      </c>
      <c r="BM475" s="254" t="s">
        <v>1374</v>
      </c>
    </row>
    <row r="476" s="2" customFormat="1">
      <c r="A476" s="38"/>
      <c r="B476" s="39"/>
      <c r="C476" s="40"/>
      <c r="D476" s="256" t="s">
        <v>170</v>
      </c>
      <c r="E476" s="40"/>
      <c r="F476" s="257" t="s">
        <v>678</v>
      </c>
      <c r="G476" s="40"/>
      <c r="H476" s="40"/>
      <c r="I476" s="154"/>
      <c r="J476" s="40"/>
      <c r="K476" s="40"/>
      <c r="L476" s="44"/>
      <c r="M476" s="258"/>
      <c r="N476" s="259"/>
      <c r="O476" s="91"/>
      <c r="P476" s="91"/>
      <c r="Q476" s="91"/>
      <c r="R476" s="91"/>
      <c r="S476" s="91"/>
      <c r="T476" s="92"/>
      <c r="U476" s="38"/>
      <c r="V476" s="38"/>
      <c r="W476" s="38"/>
      <c r="X476" s="38"/>
      <c r="Y476" s="38"/>
      <c r="Z476" s="38"/>
      <c r="AA476" s="38"/>
      <c r="AB476" s="38"/>
      <c r="AC476" s="38"/>
      <c r="AD476" s="38"/>
      <c r="AE476" s="38"/>
      <c r="AT476" s="17" t="s">
        <v>170</v>
      </c>
      <c r="AU476" s="17" t="s">
        <v>82</v>
      </c>
    </row>
    <row r="477" s="2" customFormat="1">
      <c r="A477" s="38"/>
      <c r="B477" s="39"/>
      <c r="C477" s="40"/>
      <c r="D477" s="256" t="s">
        <v>172</v>
      </c>
      <c r="E477" s="40"/>
      <c r="F477" s="260" t="s">
        <v>679</v>
      </c>
      <c r="G477" s="40"/>
      <c r="H477" s="40"/>
      <c r="I477" s="154"/>
      <c r="J477" s="40"/>
      <c r="K477" s="40"/>
      <c r="L477" s="44"/>
      <c r="M477" s="258"/>
      <c r="N477" s="259"/>
      <c r="O477" s="91"/>
      <c r="P477" s="91"/>
      <c r="Q477" s="91"/>
      <c r="R477" s="91"/>
      <c r="S477" s="91"/>
      <c r="T477" s="92"/>
      <c r="U477" s="38"/>
      <c r="V477" s="38"/>
      <c r="W477" s="38"/>
      <c r="X477" s="38"/>
      <c r="Y477" s="38"/>
      <c r="Z477" s="38"/>
      <c r="AA477" s="38"/>
      <c r="AB477" s="38"/>
      <c r="AC477" s="38"/>
      <c r="AD477" s="38"/>
      <c r="AE477" s="38"/>
      <c r="AT477" s="17" t="s">
        <v>172</v>
      </c>
      <c r="AU477" s="17" t="s">
        <v>82</v>
      </c>
    </row>
    <row r="478" s="2" customFormat="1" ht="24" customHeight="1">
      <c r="A478" s="38"/>
      <c r="B478" s="39"/>
      <c r="C478" s="243" t="s">
        <v>629</v>
      </c>
      <c r="D478" s="243" t="s">
        <v>163</v>
      </c>
      <c r="E478" s="244" t="s">
        <v>682</v>
      </c>
      <c r="F478" s="245" t="s">
        <v>683</v>
      </c>
      <c r="G478" s="246" t="s">
        <v>191</v>
      </c>
      <c r="H478" s="247">
        <v>55.200000000000003</v>
      </c>
      <c r="I478" s="248"/>
      <c r="J478" s="249">
        <f>ROUND(I478*H478,2)</f>
        <v>0</v>
      </c>
      <c r="K478" s="245" t="s">
        <v>167</v>
      </c>
      <c r="L478" s="44"/>
      <c r="M478" s="250" t="s">
        <v>1</v>
      </c>
      <c r="N478" s="251" t="s">
        <v>38</v>
      </c>
      <c r="O478" s="91"/>
      <c r="P478" s="252">
        <f>O478*H478</f>
        <v>0</v>
      </c>
      <c r="Q478" s="252">
        <v>0.00065061999999999997</v>
      </c>
      <c r="R478" s="252">
        <f>Q478*H478</f>
        <v>0.035914224000000002</v>
      </c>
      <c r="S478" s="252">
        <v>0.001</v>
      </c>
      <c r="T478" s="253">
        <f>S478*H478</f>
        <v>0.055200000000000006</v>
      </c>
      <c r="U478" s="38"/>
      <c r="V478" s="38"/>
      <c r="W478" s="38"/>
      <c r="X478" s="38"/>
      <c r="Y478" s="38"/>
      <c r="Z478" s="38"/>
      <c r="AA478" s="38"/>
      <c r="AB478" s="38"/>
      <c r="AC478" s="38"/>
      <c r="AD478" s="38"/>
      <c r="AE478" s="38"/>
      <c r="AR478" s="254" t="s">
        <v>168</v>
      </c>
      <c r="AT478" s="254" t="s">
        <v>163</v>
      </c>
      <c r="AU478" s="254" t="s">
        <v>82</v>
      </c>
      <c r="AY478" s="17" t="s">
        <v>161</v>
      </c>
      <c r="BE478" s="255">
        <f>IF(N478="základní",J478,0)</f>
        <v>0</v>
      </c>
      <c r="BF478" s="255">
        <f>IF(N478="snížená",J478,0)</f>
        <v>0</v>
      </c>
      <c r="BG478" s="255">
        <f>IF(N478="zákl. přenesená",J478,0)</f>
        <v>0</v>
      </c>
      <c r="BH478" s="255">
        <f>IF(N478="sníž. přenesená",J478,0)</f>
        <v>0</v>
      </c>
      <c r="BI478" s="255">
        <f>IF(N478="nulová",J478,0)</f>
        <v>0</v>
      </c>
      <c r="BJ478" s="17" t="s">
        <v>80</v>
      </c>
      <c r="BK478" s="255">
        <f>ROUND(I478*H478,2)</f>
        <v>0</v>
      </c>
      <c r="BL478" s="17" t="s">
        <v>168</v>
      </c>
      <c r="BM478" s="254" t="s">
        <v>1375</v>
      </c>
    </row>
    <row r="479" s="2" customFormat="1">
      <c r="A479" s="38"/>
      <c r="B479" s="39"/>
      <c r="C479" s="40"/>
      <c r="D479" s="256" t="s">
        <v>170</v>
      </c>
      <c r="E479" s="40"/>
      <c r="F479" s="257" t="s">
        <v>685</v>
      </c>
      <c r="G479" s="40"/>
      <c r="H479" s="40"/>
      <c r="I479" s="154"/>
      <c r="J479" s="40"/>
      <c r="K479" s="40"/>
      <c r="L479" s="44"/>
      <c r="M479" s="258"/>
      <c r="N479" s="259"/>
      <c r="O479" s="91"/>
      <c r="P479" s="91"/>
      <c r="Q479" s="91"/>
      <c r="R479" s="91"/>
      <c r="S479" s="91"/>
      <c r="T479" s="92"/>
      <c r="U479" s="38"/>
      <c r="V479" s="38"/>
      <c r="W479" s="38"/>
      <c r="X479" s="38"/>
      <c r="Y479" s="38"/>
      <c r="Z479" s="38"/>
      <c r="AA479" s="38"/>
      <c r="AB479" s="38"/>
      <c r="AC479" s="38"/>
      <c r="AD479" s="38"/>
      <c r="AE479" s="38"/>
      <c r="AT479" s="17" t="s">
        <v>170</v>
      </c>
      <c r="AU479" s="17" t="s">
        <v>82</v>
      </c>
    </row>
    <row r="480" s="2" customFormat="1">
      <c r="A480" s="38"/>
      <c r="B480" s="39"/>
      <c r="C480" s="40"/>
      <c r="D480" s="256" t="s">
        <v>172</v>
      </c>
      <c r="E480" s="40"/>
      <c r="F480" s="260" t="s">
        <v>686</v>
      </c>
      <c r="G480" s="40"/>
      <c r="H480" s="40"/>
      <c r="I480" s="154"/>
      <c r="J480" s="40"/>
      <c r="K480" s="40"/>
      <c r="L480" s="44"/>
      <c r="M480" s="258"/>
      <c r="N480" s="259"/>
      <c r="O480" s="91"/>
      <c r="P480" s="91"/>
      <c r="Q480" s="91"/>
      <c r="R480" s="91"/>
      <c r="S480" s="91"/>
      <c r="T480" s="92"/>
      <c r="U480" s="38"/>
      <c r="V480" s="38"/>
      <c r="W480" s="38"/>
      <c r="X480" s="38"/>
      <c r="Y480" s="38"/>
      <c r="Z480" s="38"/>
      <c r="AA480" s="38"/>
      <c r="AB480" s="38"/>
      <c r="AC480" s="38"/>
      <c r="AD480" s="38"/>
      <c r="AE480" s="38"/>
      <c r="AT480" s="17" t="s">
        <v>172</v>
      </c>
      <c r="AU480" s="17" t="s">
        <v>82</v>
      </c>
    </row>
    <row r="481" s="14" customFormat="1">
      <c r="A481" s="14"/>
      <c r="B481" s="271"/>
      <c r="C481" s="272"/>
      <c r="D481" s="256" t="s">
        <v>174</v>
      </c>
      <c r="E481" s="273" t="s">
        <v>1</v>
      </c>
      <c r="F481" s="274" t="s">
        <v>1376</v>
      </c>
      <c r="G481" s="272"/>
      <c r="H481" s="275">
        <v>31.199999999999999</v>
      </c>
      <c r="I481" s="276"/>
      <c r="J481" s="272"/>
      <c r="K481" s="272"/>
      <c r="L481" s="277"/>
      <c r="M481" s="278"/>
      <c r="N481" s="279"/>
      <c r="O481" s="279"/>
      <c r="P481" s="279"/>
      <c r="Q481" s="279"/>
      <c r="R481" s="279"/>
      <c r="S481" s="279"/>
      <c r="T481" s="280"/>
      <c r="U481" s="14"/>
      <c r="V481" s="14"/>
      <c r="W481" s="14"/>
      <c r="X481" s="14"/>
      <c r="Y481" s="14"/>
      <c r="Z481" s="14"/>
      <c r="AA481" s="14"/>
      <c r="AB481" s="14"/>
      <c r="AC481" s="14"/>
      <c r="AD481" s="14"/>
      <c r="AE481" s="14"/>
      <c r="AT481" s="281" t="s">
        <v>174</v>
      </c>
      <c r="AU481" s="281" t="s">
        <v>82</v>
      </c>
      <c r="AV481" s="14" t="s">
        <v>82</v>
      </c>
      <c r="AW481" s="14" t="s">
        <v>30</v>
      </c>
      <c r="AX481" s="14" t="s">
        <v>73</v>
      </c>
      <c r="AY481" s="281" t="s">
        <v>161</v>
      </c>
    </row>
    <row r="482" s="14" customFormat="1">
      <c r="A482" s="14"/>
      <c r="B482" s="271"/>
      <c r="C482" s="272"/>
      <c r="D482" s="256" t="s">
        <v>174</v>
      </c>
      <c r="E482" s="273" t="s">
        <v>1</v>
      </c>
      <c r="F482" s="274" t="s">
        <v>1377</v>
      </c>
      <c r="G482" s="272"/>
      <c r="H482" s="275">
        <v>55.200000000000003</v>
      </c>
      <c r="I482" s="276"/>
      <c r="J482" s="272"/>
      <c r="K482" s="272"/>
      <c r="L482" s="277"/>
      <c r="M482" s="278"/>
      <c r="N482" s="279"/>
      <c r="O482" s="279"/>
      <c r="P482" s="279"/>
      <c r="Q482" s="279"/>
      <c r="R482" s="279"/>
      <c r="S482" s="279"/>
      <c r="T482" s="280"/>
      <c r="U482" s="14"/>
      <c r="V482" s="14"/>
      <c r="W482" s="14"/>
      <c r="X482" s="14"/>
      <c r="Y482" s="14"/>
      <c r="Z482" s="14"/>
      <c r="AA482" s="14"/>
      <c r="AB482" s="14"/>
      <c r="AC482" s="14"/>
      <c r="AD482" s="14"/>
      <c r="AE482" s="14"/>
      <c r="AT482" s="281" t="s">
        <v>174</v>
      </c>
      <c r="AU482" s="281" t="s">
        <v>82</v>
      </c>
      <c r="AV482" s="14" t="s">
        <v>82</v>
      </c>
      <c r="AW482" s="14" t="s">
        <v>30</v>
      </c>
      <c r="AX482" s="14" t="s">
        <v>80</v>
      </c>
      <c r="AY482" s="281" t="s">
        <v>161</v>
      </c>
    </row>
    <row r="483" s="12" customFormat="1" ht="22.8" customHeight="1">
      <c r="A483" s="12"/>
      <c r="B483" s="227"/>
      <c r="C483" s="228"/>
      <c r="D483" s="229" t="s">
        <v>72</v>
      </c>
      <c r="E483" s="241" t="s">
        <v>689</v>
      </c>
      <c r="F483" s="241" t="s">
        <v>690</v>
      </c>
      <c r="G483" s="228"/>
      <c r="H483" s="228"/>
      <c r="I483" s="231"/>
      <c r="J483" s="242">
        <f>BK483</f>
        <v>0</v>
      </c>
      <c r="K483" s="228"/>
      <c r="L483" s="233"/>
      <c r="M483" s="234"/>
      <c r="N483" s="235"/>
      <c r="O483" s="235"/>
      <c r="P483" s="236">
        <f>SUM(P484:P518)</f>
        <v>0</v>
      </c>
      <c r="Q483" s="235"/>
      <c r="R483" s="236">
        <f>SUM(R484:R518)</f>
        <v>0</v>
      </c>
      <c r="S483" s="235"/>
      <c r="T483" s="237">
        <f>SUM(T484:T518)</f>
        <v>0</v>
      </c>
      <c r="U483" s="12"/>
      <c r="V483" s="12"/>
      <c r="W483" s="12"/>
      <c r="X483" s="12"/>
      <c r="Y483" s="12"/>
      <c r="Z483" s="12"/>
      <c r="AA483" s="12"/>
      <c r="AB483" s="12"/>
      <c r="AC483" s="12"/>
      <c r="AD483" s="12"/>
      <c r="AE483" s="12"/>
      <c r="AR483" s="238" t="s">
        <v>80</v>
      </c>
      <c r="AT483" s="239" t="s">
        <v>72</v>
      </c>
      <c r="AU483" s="239" t="s">
        <v>80</v>
      </c>
      <c r="AY483" s="238" t="s">
        <v>161</v>
      </c>
      <c r="BK483" s="240">
        <f>SUM(BK484:BK518)</f>
        <v>0</v>
      </c>
    </row>
    <row r="484" s="2" customFormat="1" ht="24" customHeight="1">
      <c r="A484" s="38"/>
      <c r="B484" s="39"/>
      <c r="C484" s="243" t="s">
        <v>636</v>
      </c>
      <c r="D484" s="243" t="s">
        <v>163</v>
      </c>
      <c r="E484" s="244" t="s">
        <v>692</v>
      </c>
      <c r="F484" s="245" t="s">
        <v>693</v>
      </c>
      <c r="G484" s="246" t="s">
        <v>282</v>
      </c>
      <c r="H484" s="247">
        <v>13.550000000000001</v>
      </c>
      <c r="I484" s="248"/>
      <c r="J484" s="249">
        <f>ROUND(I484*H484,2)</f>
        <v>0</v>
      </c>
      <c r="K484" s="245" t="s">
        <v>167</v>
      </c>
      <c r="L484" s="44"/>
      <c r="M484" s="250" t="s">
        <v>1</v>
      </c>
      <c r="N484" s="251" t="s">
        <v>38</v>
      </c>
      <c r="O484" s="91"/>
      <c r="P484" s="252">
        <f>O484*H484</f>
        <v>0</v>
      </c>
      <c r="Q484" s="252">
        <v>0</v>
      </c>
      <c r="R484" s="252">
        <f>Q484*H484</f>
        <v>0</v>
      </c>
      <c r="S484" s="252">
        <v>0</v>
      </c>
      <c r="T484" s="253">
        <f>S484*H484</f>
        <v>0</v>
      </c>
      <c r="U484" s="38"/>
      <c r="V484" s="38"/>
      <c r="W484" s="38"/>
      <c r="X484" s="38"/>
      <c r="Y484" s="38"/>
      <c r="Z484" s="38"/>
      <c r="AA484" s="38"/>
      <c r="AB484" s="38"/>
      <c r="AC484" s="38"/>
      <c r="AD484" s="38"/>
      <c r="AE484" s="38"/>
      <c r="AR484" s="254" t="s">
        <v>168</v>
      </c>
      <c r="AT484" s="254" t="s">
        <v>163</v>
      </c>
      <c r="AU484" s="254" t="s">
        <v>82</v>
      </c>
      <c r="AY484" s="17" t="s">
        <v>161</v>
      </c>
      <c r="BE484" s="255">
        <f>IF(N484="základní",J484,0)</f>
        <v>0</v>
      </c>
      <c r="BF484" s="255">
        <f>IF(N484="snížená",J484,0)</f>
        <v>0</v>
      </c>
      <c r="BG484" s="255">
        <f>IF(N484="zákl. přenesená",J484,0)</f>
        <v>0</v>
      </c>
      <c r="BH484" s="255">
        <f>IF(N484="sníž. přenesená",J484,0)</f>
        <v>0</v>
      </c>
      <c r="BI484" s="255">
        <f>IF(N484="nulová",J484,0)</f>
        <v>0</v>
      </c>
      <c r="BJ484" s="17" t="s">
        <v>80</v>
      </c>
      <c r="BK484" s="255">
        <f>ROUND(I484*H484,2)</f>
        <v>0</v>
      </c>
      <c r="BL484" s="17" t="s">
        <v>168</v>
      </c>
      <c r="BM484" s="254" t="s">
        <v>1378</v>
      </c>
    </row>
    <row r="485" s="2" customFormat="1">
      <c r="A485" s="38"/>
      <c r="B485" s="39"/>
      <c r="C485" s="40"/>
      <c r="D485" s="256" t="s">
        <v>170</v>
      </c>
      <c r="E485" s="40"/>
      <c r="F485" s="257" t="s">
        <v>695</v>
      </c>
      <c r="G485" s="40"/>
      <c r="H485" s="40"/>
      <c r="I485" s="154"/>
      <c r="J485" s="40"/>
      <c r="K485" s="40"/>
      <c r="L485" s="44"/>
      <c r="M485" s="258"/>
      <c r="N485" s="259"/>
      <c r="O485" s="91"/>
      <c r="P485" s="91"/>
      <c r="Q485" s="91"/>
      <c r="R485" s="91"/>
      <c r="S485" s="91"/>
      <c r="T485" s="92"/>
      <c r="U485" s="38"/>
      <c r="V485" s="38"/>
      <c r="W485" s="38"/>
      <c r="X485" s="38"/>
      <c r="Y485" s="38"/>
      <c r="Z485" s="38"/>
      <c r="AA485" s="38"/>
      <c r="AB485" s="38"/>
      <c r="AC485" s="38"/>
      <c r="AD485" s="38"/>
      <c r="AE485" s="38"/>
      <c r="AT485" s="17" t="s">
        <v>170</v>
      </c>
      <c r="AU485" s="17" t="s">
        <v>82</v>
      </c>
    </row>
    <row r="486" s="2" customFormat="1">
      <c r="A486" s="38"/>
      <c r="B486" s="39"/>
      <c r="C486" s="40"/>
      <c r="D486" s="256" t="s">
        <v>172</v>
      </c>
      <c r="E486" s="40"/>
      <c r="F486" s="260" t="s">
        <v>696</v>
      </c>
      <c r="G486" s="40"/>
      <c r="H486" s="40"/>
      <c r="I486" s="154"/>
      <c r="J486" s="40"/>
      <c r="K486" s="40"/>
      <c r="L486" s="44"/>
      <c r="M486" s="258"/>
      <c r="N486" s="259"/>
      <c r="O486" s="91"/>
      <c r="P486" s="91"/>
      <c r="Q486" s="91"/>
      <c r="R486" s="91"/>
      <c r="S486" s="91"/>
      <c r="T486" s="92"/>
      <c r="U486" s="38"/>
      <c r="V486" s="38"/>
      <c r="W486" s="38"/>
      <c r="X486" s="38"/>
      <c r="Y486" s="38"/>
      <c r="Z486" s="38"/>
      <c r="AA486" s="38"/>
      <c r="AB486" s="38"/>
      <c r="AC486" s="38"/>
      <c r="AD486" s="38"/>
      <c r="AE486" s="38"/>
      <c r="AT486" s="17" t="s">
        <v>172</v>
      </c>
      <c r="AU486" s="17" t="s">
        <v>82</v>
      </c>
    </row>
    <row r="487" s="2" customFormat="1">
      <c r="A487" s="38"/>
      <c r="B487" s="39"/>
      <c r="C487" s="40"/>
      <c r="D487" s="256" t="s">
        <v>195</v>
      </c>
      <c r="E487" s="40"/>
      <c r="F487" s="260" t="s">
        <v>697</v>
      </c>
      <c r="G487" s="40"/>
      <c r="H487" s="40"/>
      <c r="I487" s="154"/>
      <c r="J487" s="40"/>
      <c r="K487" s="40"/>
      <c r="L487" s="44"/>
      <c r="M487" s="258"/>
      <c r="N487" s="259"/>
      <c r="O487" s="91"/>
      <c r="P487" s="91"/>
      <c r="Q487" s="91"/>
      <c r="R487" s="91"/>
      <c r="S487" s="91"/>
      <c r="T487" s="92"/>
      <c r="U487" s="38"/>
      <c r="V487" s="38"/>
      <c r="W487" s="38"/>
      <c r="X487" s="38"/>
      <c r="Y487" s="38"/>
      <c r="Z487" s="38"/>
      <c r="AA487" s="38"/>
      <c r="AB487" s="38"/>
      <c r="AC487" s="38"/>
      <c r="AD487" s="38"/>
      <c r="AE487" s="38"/>
      <c r="AT487" s="17" t="s">
        <v>195</v>
      </c>
      <c r="AU487" s="17" t="s">
        <v>82</v>
      </c>
    </row>
    <row r="488" s="2" customFormat="1" ht="16.5" customHeight="1">
      <c r="A488" s="38"/>
      <c r="B488" s="39"/>
      <c r="C488" s="243" t="s">
        <v>643</v>
      </c>
      <c r="D488" s="243" t="s">
        <v>163</v>
      </c>
      <c r="E488" s="244" t="s">
        <v>1379</v>
      </c>
      <c r="F488" s="245" t="s">
        <v>1380</v>
      </c>
      <c r="G488" s="246" t="s">
        <v>282</v>
      </c>
      <c r="H488" s="247">
        <v>131.40700000000001</v>
      </c>
      <c r="I488" s="248"/>
      <c r="J488" s="249">
        <f>ROUND(I488*H488,2)</f>
        <v>0</v>
      </c>
      <c r="K488" s="245" t="s">
        <v>167</v>
      </c>
      <c r="L488" s="44"/>
      <c r="M488" s="250" t="s">
        <v>1</v>
      </c>
      <c r="N488" s="251" t="s">
        <v>38</v>
      </c>
      <c r="O488" s="91"/>
      <c r="P488" s="252">
        <f>O488*H488</f>
        <v>0</v>
      </c>
      <c r="Q488" s="252">
        <v>0</v>
      </c>
      <c r="R488" s="252">
        <f>Q488*H488</f>
        <v>0</v>
      </c>
      <c r="S488" s="252">
        <v>0</v>
      </c>
      <c r="T488" s="253">
        <f>S488*H488</f>
        <v>0</v>
      </c>
      <c r="U488" s="38"/>
      <c r="V488" s="38"/>
      <c r="W488" s="38"/>
      <c r="X488" s="38"/>
      <c r="Y488" s="38"/>
      <c r="Z488" s="38"/>
      <c r="AA488" s="38"/>
      <c r="AB488" s="38"/>
      <c r="AC488" s="38"/>
      <c r="AD488" s="38"/>
      <c r="AE488" s="38"/>
      <c r="AR488" s="254" t="s">
        <v>168</v>
      </c>
      <c r="AT488" s="254" t="s">
        <v>163</v>
      </c>
      <c r="AU488" s="254" t="s">
        <v>82</v>
      </c>
      <c r="AY488" s="17" t="s">
        <v>161</v>
      </c>
      <c r="BE488" s="255">
        <f>IF(N488="základní",J488,0)</f>
        <v>0</v>
      </c>
      <c r="BF488" s="255">
        <f>IF(N488="snížená",J488,0)</f>
        <v>0</v>
      </c>
      <c r="BG488" s="255">
        <f>IF(N488="zákl. přenesená",J488,0)</f>
        <v>0</v>
      </c>
      <c r="BH488" s="255">
        <f>IF(N488="sníž. přenesená",J488,0)</f>
        <v>0</v>
      </c>
      <c r="BI488" s="255">
        <f>IF(N488="nulová",J488,0)</f>
        <v>0</v>
      </c>
      <c r="BJ488" s="17" t="s">
        <v>80</v>
      </c>
      <c r="BK488" s="255">
        <f>ROUND(I488*H488,2)</f>
        <v>0</v>
      </c>
      <c r="BL488" s="17" t="s">
        <v>168</v>
      </c>
      <c r="BM488" s="254" t="s">
        <v>1381</v>
      </c>
    </row>
    <row r="489" s="2" customFormat="1">
      <c r="A489" s="38"/>
      <c r="B489" s="39"/>
      <c r="C489" s="40"/>
      <c r="D489" s="256" t="s">
        <v>170</v>
      </c>
      <c r="E489" s="40"/>
      <c r="F489" s="257" t="s">
        <v>1382</v>
      </c>
      <c r="G489" s="40"/>
      <c r="H489" s="40"/>
      <c r="I489" s="154"/>
      <c r="J489" s="40"/>
      <c r="K489" s="40"/>
      <c r="L489" s="44"/>
      <c r="M489" s="258"/>
      <c r="N489" s="259"/>
      <c r="O489" s="91"/>
      <c r="P489" s="91"/>
      <c r="Q489" s="91"/>
      <c r="R489" s="91"/>
      <c r="S489" s="91"/>
      <c r="T489" s="92"/>
      <c r="U489" s="38"/>
      <c r="V489" s="38"/>
      <c r="W489" s="38"/>
      <c r="X489" s="38"/>
      <c r="Y489" s="38"/>
      <c r="Z489" s="38"/>
      <c r="AA489" s="38"/>
      <c r="AB489" s="38"/>
      <c r="AC489" s="38"/>
      <c r="AD489" s="38"/>
      <c r="AE489" s="38"/>
      <c r="AT489" s="17" t="s">
        <v>170</v>
      </c>
      <c r="AU489" s="17" t="s">
        <v>82</v>
      </c>
    </row>
    <row r="490" s="2" customFormat="1">
      <c r="A490" s="38"/>
      <c r="B490" s="39"/>
      <c r="C490" s="40"/>
      <c r="D490" s="256" t="s">
        <v>172</v>
      </c>
      <c r="E490" s="40"/>
      <c r="F490" s="260" t="s">
        <v>1383</v>
      </c>
      <c r="G490" s="40"/>
      <c r="H490" s="40"/>
      <c r="I490" s="154"/>
      <c r="J490" s="40"/>
      <c r="K490" s="40"/>
      <c r="L490" s="44"/>
      <c r="M490" s="258"/>
      <c r="N490" s="259"/>
      <c r="O490" s="91"/>
      <c r="P490" s="91"/>
      <c r="Q490" s="91"/>
      <c r="R490" s="91"/>
      <c r="S490" s="91"/>
      <c r="T490" s="92"/>
      <c r="U490" s="38"/>
      <c r="V490" s="38"/>
      <c r="W490" s="38"/>
      <c r="X490" s="38"/>
      <c r="Y490" s="38"/>
      <c r="Z490" s="38"/>
      <c r="AA490" s="38"/>
      <c r="AB490" s="38"/>
      <c r="AC490" s="38"/>
      <c r="AD490" s="38"/>
      <c r="AE490" s="38"/>
      <c r="AT490" s="17" t="s">
        <v>172</v>
      </c>
      <c r="AU490" s="17" t="s">
        <v>82</v>
      </c>
    </row>
    <row r="491" s="2" customFormat="1">
      <c r="A491" s="38"/>
      <c r="B491" s="39"/>
      <c r="C491" s="40"/>
      <c r="D491" s="256" t="s">
        <v>195</v>
      </c>
      <c r="E491" s="40"/>
      <c r="F491" s="260" t="s">
        <v>1384</v>
      </c>
      <c r="G491" s="40"/>
      <c r="H491" s="40"/>
      <c r="I491" s="154"/>
      <c r="J491" s="40"/>
      <c r="K491" s="40"/>
      <c r="L491" s="44"/>
      <c r="M491" s="258"/>
      <c r="N491" s="259"/>
      <c r="O491" s="91"/>
      <c r="P491" s="91"/>
      <c r="Q491" s="91"/>
      <c r="R491" s="91"/>
      <c r="S491" s="91"/>
      <c r="T491" s="92"/>
      <c r="U491" s="38"/>
      <c r="V491" s="38"/>
      <c r="W491" s="38"/>
      <c r="X491" s="38"/>
      <c r="Y491" s="38"/>
      <c r="Z491" s="38"/>
      <c r="AA491" s="38"/>
      <c r="AB491" s="38"/>
      <c r="AC491" s="38"/>
      <c r="AD491" s="38"/>
      <c r="AE491" s="38"/>
      <c r="AT491" s="17" t="s">
        <v>195</v>
      </c>
      <c r="AU491" s="17" t="s">
        <v>82</v>
      </c>
    </row>
    <row r="492" s="14" customFormat="1">
      <c r="A492" s="14"/>
      <c r="B492" s="271"/>
      <c r="C492" s="272"/>
      <c r="D492" s="256" t="s">
        <v>174</v>
      </c>
      <c r="E492" s="273" t="s">
        <v>1</v>
      </c>
      <c r="F492" s="274" t="s">
        <v>1235</v>
      </c>
      <c r="G492" s="272"/>
      <c r="H492" s="275">
        <v>131.40700000000001</v>
      </c>
      <c r="I492" s="276"/>
      <c r="J492" s="272"/>
      <c r="K492" s="272"/>
      <c r="L492" s="277"/>
      <c r="M492" s="278"/>
      <c r="N492" s="279"/>
      <c r="O492" s="279"/>
      <c r="P492" s="279"/>
      <c r="Q492" s="279"/>
      <c r="R492" s="279"/>
      <c r="S492" s="279"/>
      <c r="T492" s="280"/>
      <c r="U492" s="14"/>
      <c r="V492" s="14"/>
      <c r="W492" s="14"/>
      <c r="X492" s="14"/>
      <c r="Y492" s="14"/>
      <c r="Z492" s="14"/>
      <c r="AA492" s="14"/>
      <c r="AB492" s="14"/>
      <c r="AC492" s="14"/>
      <c r="AD492" s="14"/>
      <c r="AE492" s="14"/>
      <c r="AT492" s="281" t="s">
        <v>174</v>
      </c>
      <c r="AU492" s="281" t="s">
        <v>82</v>
      </c>
      <c r="AV492" s="14" t="s">
        <v>82</v>
      </c>
      <c r="AW492" s="14" t="s">
        <v>30</v>
      </c>
      <c r="AX492" s="14" t="s">
        <v>80</v>
      </c>
      <c r="AY492" s="281" t="s">
        <v>161</v>
      </c>
    </row>
    <row r="493" s="2" customFormat="1" ht="16.5" customHeight="1">
      <c r="A493" s="38"/>
      <c r="B493" s="39"/>
      <c r="C493" s="243" t="s">
        <v>650</v>
      </c>
      <c r="D493" s="243" t="s">
        <v>163</v>
      </c>
      <c r="E493" s="244" t="s">
        <v>1385</v>
      </c>
      <c r="F493" s="245" t="s">
        <v>1386</v>
      </c>
      <c r="G493" s="246" t="s">
        <v>282</v>
      </c>
      <c r="H493" s="247">
        <v>394.221</v>
      </c>
      <c r="I493" s="248"/>
      <c r="J493" s="249">
        <f>ROUND(I493*H493,2)</f>
        <v>0</v>
      </c>
      <c r="K493" s="245" t="s">
        <v>167</v>
      </c>
      <c r="L493" s="44"/>
      <c r="M493" s="250" t="s">
        <v>1</v>
      </c>
      <c r="N493" s="251" t="s">
        <v>38</v>
      </c>
      <c r="O493" s="91"/>
      <c r="P493" s="252">
        <f>O493*H493</f>
        <v>0</v>
      </c>
      <c r="Q493" s="252">
        <v>0</v>
      </c>
      <c r="R493" s="252">
        <f>Q493*H493</f>
        <v>0</v>
      </c>
      <c r="S493" s="252">
        <v>0</v>
      </c>
      <c r="T493" s="253">
        <f>S493*H493</f>
        <v>0</v>
      </c>
      <c r="U493" s="38"/>
      <c r="V493" s="38"/>
      <c r="W493" s="38"/>
      <c r="X493" s="38"/>
      <c r="Y493" s="38"/>
      <c r="Z493" s="38"/>
      <c r="AA493" s="38"/>
      <c r="AB493" s="38"/>
      <c r="AC493" s="38"/>
      <c r="AD493" s="38"/>
      <c r="AE493" s="38"/>
      <c r="AR493" s="254" t="s">
        <v>168</v>
      </c>
      <c r="AT493" s="254" t="s">
        <v>163</v>
      </c>
      <c r="AU493" s="254" t="s">
        <v>82</v>
      </c>
      <c r="AY493" s="17" t="s">
        <v>161</v>
      </c>
      <c r="BE493" s="255">
        <f>IF(N493="základní",J493,0)</f>
        <v>0</v>
      </c>
      <c r="BF493" s="255">
        <f>IF(N493="snížená",J493,0)</f>
        <v>0</v>
      </c>
      <c r="BG493" s="255">
        <f>IF(N493="zákl. přenesená",J493,0)</f>
        <v>0</v>
      </c>
      <c r="BH493" s="255">
        <f>IF(N493="sníž. přenesená",J493,0)</f>
        <v>0</v>
      </c>
      <c r="BI493" s="255">
        <f>IF(N493="nulová",J493,0)</f>
        <v>0</v>
      </c>
      <c r="BJ493" s="17" t="s">
        <v>80</v>
      </c>
      <c r="BK493" s="255">
        <f>ROUND(I493*H493,2)</f>
        <v>0</v>
      </c>
      <c r="BL493" s="17" t="s">
        <v>168</v>
      </c>
      <c r="BM493" s="254" t="s">
        <v>1387</v>
      </c>
    </row>
    <row r="494" s="2" customFormat="1">
      <c r="A494" s="38"/>
      <c r="B494" s="39"/>
      <c r="C494" s="40"/>
      <c r="D494" s="256" t="s">
        <v>170</v>
      </c>
      <c r="E494" s="40"/>
      <c r="F494" s="257" t="s">
        <v>1388</v>
      </c>
      <c r="G494" s="40"/>
      <c r="H494" s="40"/>
      <c r="I494" s="154"/>
      <c r="J494" s="40"/>
      <c r="K494" s="40"/>
      <c r="L494" s="44"/>
      <c r="M494" s="258"/>
      <c r="N494" s="259"/>
      <c r="O494" s="91"/>
      <c r="P494" s="91"/>
      <c r="Q494" s="91"/>
      <c r="R494" s="91"/>
      <c r="S494" s="91"/>
      <c r="T494" s="92"/>
      <c r="U494" s="38"/>
      <c r="V494" s="38"/>
      <c r="W494" s="38"/>
      <c r="X494" s="38"/>
      <c r="Y494" s="38"/>
      <c r="Z494" s="38"/>
      <c r="AA494" s="38"/>
      <c r="AB494" s="38"/>
      <c r="AC494" s="38"/>
      <c r="AD494" s="38"/>
      <c r="AE494" s="38"/>
      <c r="AT494" s="17" t="s">
        <v>170</v>
      </c>
      <c r="AU494" s="17" t="s">
        <v>82</v>
      </c>
    </row>
    <row r="495" s="2" customFormat="1">
      <c r="A495" s="38"/>
      <c r="B495" s="39"/>
      <c r="C495" s="40"/>
      <c r="D495" s="256" t="s">
        <v>172</v>
      </c>
      <c r="E495" s="40"/>
      <c r="F495" s="260" t="s">
        <v>1383</v>
      </c>
      <c r="G495" s="40"/>
      <c r="H495" s="40"/>
      <c r="I495" s="154"/>
      <c r="J495" s="40"/>
      <c r="K495" s="40"/>
      <c r="L495" s="44"/>
      <c r="M495" s="258"/>
      <c r="N495" s="259"/>
      <c r="O495" s="91"/>
      <c r="P495" s="91"/>
      <c r="Q495" s="91"/>
      <c r="R495" s="91"/>
      <c r="S495" s="91"/>
      <c r="T495" s="92"/>
      <c r="U495" s="38"/>
      <c r="V495" s="38"/>
      <c r="W495" s="38"/>
      <c r="X495" s="38"/>
      <c r="Y495" s="38"/>
      <c r="Z495" s="38"/>
      <c r="AA495" s="38"/>
      <c r="AB495" s="38"/>
      <c r="AC495" s="38"/>
      <c r="AD495" s="38"/>
      <c r="AE495" s="38"/>
      <c r="AT495" s="17" t="s">
        <v>172</v>
      </c>
      <c r="AU495" s="17" t="s">
        <v>82</v>
      </c>
    </row>
    <row r="496" s="2" customFormat="1">
      <c r="A496" s="38"/>
      <c r="B496" s="39"/>
      <c r="C496" s="40"/>
      <c r="D496" s="256" t="s">
        <v>195</v>
      </c>
      <c r="E496" s="40"/>
      <c r="F496" s="260" t="s">
        <v>1384</v>
      </c>
      <c r="G496" s="40"/>
      <c r="H496" s="40"/>
      <c r="I496" s="154"/>
      <c r="J496" s="40"/>
      <c r="K496" s="40"/>
      <c r="L496" s="44"/>
      <c r="M496" s="258"/>
      <c r="N496" s="259"/>
      <c r="O496" s="91"/>
      <c r="P496" s="91"/>
      <c r="Q496" s="91"/>
      <c r="R496" s="91"/>
      <c r="S496" s="91"/>
      <c r="T496" s="92"/>
      <c r="U496" s="38"/>
      <c r="V496" s="38"/>
      <c r="W496" s="38"/>
      <c r="X496" s="38"/>
      <c r="Y496" s="38"/>
      <c r="Z496" s="38"/>
      <c r="AA496" s="38"/>
      <c r="AB496" s="38"/>
      <c r="AC496" s="38"/>
      <c r="AD496" s="38"/>
      <c r="AE496" s="38"/>
      <c r="AT496" s="17" t="s">
        <v>195</v>
      </c>
      <c r="AU496" s="17" t="s">
        <v>82</v>
      </c>
    </row>
    <row r="497" s="14" customFormat="1">
      <c r="A497" s="14"/>
      <c r="B497" s="271"/>
      <c r="C497" s="272"/>
      <c r="D497" s="256" t="s">
        <v>174</v>
      </c>
      <c r="E497" s="273" t="s">
        <v>1</v>
      </c>
      <c r="F497" s="274" t="s">
        <v>1389</v>
      </c>
      <c r="G497" s="272"/>
      <c r="H497" s="275">
        <v>394.221</v>
      </c>
      <c r="I497" s="276"/>
      <c r="J497" s="272"/>
      <c r="K497" s="272"/>
      <c r="L497" s="277"/>
      <c r="M497" s="278"/>
      <c r="N497" s="279"/>
      <c r="O497" s="279"/>
      <c r="P497" s="279"/>
      <c r="Q497" s="279"/>
      <c r="R497" s="279"/>
      <c r="S497" s="279"/>
      <c r="T497" s="280"/>
      <c r="U497" s="14"/>
      <c r="V497" s="14"/>
      <c r="W497" s="14"/>
      <c r="X497" s="14"/>
      <c r="Y497" s="14"/>
      <c r="Z497" s="14"/>
      <c r="AA497" s="14"/>
      <c r="AB497" s="14"/>
      <c r="AC497" s="14"/>
      <c r="AD497" s="14"/>
      <c r="AE497" s="14"/>
      <c r="AT497" s="281" t="s">
        <v>174</v>
      </c>
      <c r="AU497" s="281" t="s">
        <v>82</v>
      </c>
      <c r="AV497" s="14" t="s">
        <v>82</v>
      </c>
      <c r="AW497" s="14" t="s">
        <v>30</v>
      </c>
      <c r="AX497" s="14" t="s">
        <v>80</v>
      </c>
      <c r="AY497" s="281" t="s">
        <v>161</v>
      </c>
    </row>
    <row r="498" s="2" customFormat="1" ht="24" customHeight="1">
      <c r="A498" s="38"/>
      <c r="B498" s="39"/>
      <c r="C498" s="243" t="s">
        <v>661</v>
      </c>
      <c r="D498" s="243" t="s">
        <v>163</v>
      </c>
      <c r="E498" s="244" t="s">
        <v>712</v>
      </c>
      <c r="F498" s="245" t="s">
        <v>713</v>
      </c>
      <c r="G498" s="246" t="s">
        <v>282</v>
      </c>
      <c r="H498" s="247">
        <v>131.40700000000001</v>
      </c>
      <c r="I498" s="248"/>
      <c r="J498" s="249">
        <f>ROUND(I498*H498,2)</f>
        <v>0</v>
      </c>
      <c r="K498" s="245" t="s">
        <v>167</v>
      </c>
      <c r="L498" s="44"/>
      <c r="M498" s="250" t="s">
        <v>1</v>
      </c>
      <c r="N498" s="251" t="s">
        <v>38</v>
      </c>
      <c r="O498" s="91"/>
      <c r="P498" s="252">
        <f>O498*H498</f>
        <v>0</v>
      </c>
      <c r="Q498" s="252">
        <v>0</v>
      </c>
      <c r="R498" s="252">
        <f>Q498*H498</f>
        <v>0</v>
      </c>
      <c r="S498" s="252">
        <v>0</v>
      </c>
      <c r="T498" s="253">
        <f>S498*H498</f>
        <v>0</v>
      </c>
      <c r="U498" s="38"/>
      <c r="V498" s="38"/>
      <c r="W498" s="38"/>
      <c r="X498" s="38"/>
      <c r="Y498" s="38"/>
      <c r="Z498" s="38"/>
      <c r="AA498" s="38"/>
      <c r="AB498" s="38"/>
      <c r="AC498" s="38"/>
      <c r="AD498" s="38"/>
      <c r="AE498" s="38"/>
      <c r="AR498" s="254" t="s">
        <v>168</v>
      </c>
      <c r="AT498" s="254" t="s">
        <v>163</v>
      </c>
      <c r="AU498" s="254" t="s">
        <v>82</v>
      </c>
      <c r="AY498" s="17" t="s">
        <v>161</v>
      </c>
      <c r="BE498" s="255">
        <f>IF(N498="základní",J498,0)</f>
        <v>0</v>
      </c>
      <c r="BF498" s="255">
        <f>IF(N498="snížená",J498,0)</f>
        <v>0</v>
      </c>
      <c r="BG498" s="255">
        <f>IF(N498="zákl. přenesená",J498,0)</f>
        <v>0</v>
      </c>
      <c r="BH498" s="255">
        <f>IF(N498="sníž. přenesená",J498,0)</f>
        <v>0</v>
      </c>
      <c r="BI498" s="255">
        <f>IF(N498="nulová",J498,0)</f>
        <v>0</v>
      </c>
      <c r="BJ498" s="17" t="s">
        <v>80</v>
      </c>
      <c r="BK498" s="255">
        <f>ROUND(I498*H498,2)</f>
        <v>0</v>
      </c>
      <c r="BL498" s="17" t="s">
        <v>168</v>
      </c>
      <c r="BM498" s="254" t="s">
        <v>1390</v>
      </c>
    </row>
    <row r="499" s="2" customFormat="1">
      <c r="A499" s="38"/>
      <c r="B499" s="39"/>
      <c r="C499" s="40"/>
      <c r="D499" s="256" t="s">
        <v>170</v>
      </c>
      <c r="E499" s="40"/>
      <c r="F499" s="257" t="s">
        <v>715</v>
      </c>
      <c r="G499" s="40"/>
      <c r="H499" s="40"/>
      <c r="I499" s="154"/>
      <c r="J499" s="40"/>
      <c r="K499" s="40"/>
      <c r="L499" s="44"/>
      <c r="M499" s="258"/>
      <c r="N499" s="259"/>
      <c r="O499" s="91"/>
      <c r="P499" s="91"/>
      <c r="Q499" s="91"/>
      <c r="R499" s="91"/>
      <c r="S499" s="91"/>
      <c r="T499" s="92"/>
      <c r="U499" s="38"/>
      <c r="V499" s="38"/>
      <c r="W499" s="38"/>
      <c r="X499" s="38"/>
      <c r="Y499" s="38"/>
      <c r="Z499" s="38"/>
      <c r="AA499" s="38"/>
      <c r="AB499" s="38"/>
      <c r="AC499" s="38"/>
      <c r="AD499" s="38"/>
      <c r="AE499" s="38"/>
      <c r="AT499" s="17" t="s">
        <v>170</v>
      </c>
      <c r="AU499" s="17" t="s">
        <v>82</v>
      </c>
    </row>
    <row r="500" s="2" customFormat="1">
      <c r="A500" s="38"/>
      <c r="B500" s="39"/>
      <c r="C500" s="40"/>
      <c r="D500" s="256" t="s">
        <v>172</v>
      </c>
      <c r="E500" s="40"/>
      <c r="F500" s="260" t="s">
        <v>716</v>
      </c>
      <c r="G500" s="40"/>
      <c r="H500" s="40"/>
      <c r="I500" s="154"/>
      <c r="J500" s="40"/>
      <c r="K500" s="40"/>
      <c r="L500" s="44"/>
      <c r="M500" s="258"/>
      <c r="N500" s="259"/>
      <c r="O500" s="91"/>
      <c r="P500" s="91"/>
      <c r="Q500" s="91"/>
      <c r="R500" s="91"/>
      <c r="S500" s="91"/>
      <c r="T500" s="92"/>
      <c r="U500" s="38"/>
      <c r="V500" s="38"/>
      <c r="W500" s="38"/>
      <c r="X500" s="38"/>
      <c r="Y500" s="38"/>
      <c r="Z500" s="38"/>
      <c r="AA500" s="38"/>
      <c r="AB500" s="38"/>
      <c r="AC500" s="38"/>
      <c r="AD500" s="38"/>
      <c r="AE500" s="38"/>
      <c r="AT500" s="17" t="s">
        <v>172</v>
      </c>
      <c r="AU500" s="17" t="s">
        <v>82</v>
      </c>
    </row>
    <row r="501" s="14" customFormat="1">
      <c r="A501" s="14"/>
      <c r="B501" s="271"/>
      <c r="C501" s="272"/>
      <c r="D501" s="256" t="s">
        <v>174</v>
      </c>
      <c r="E501" s="273" t="s">
        <v>1</v>
      </c>
      <c r="F501" s="274" t="s">
        <v>1235</v>
      </c>
      <c r="G501" s="272"/>
      <c r="H501" s="275">
        <v>131.40700000000001</v>
      </c>
      <c r="I501" s="276"/>
      <c r="J501" s="272"/>
      <c r="K501" s="272"/>
      <c r="L501" s="277"/>
      <c r="M501" s="278"/>
      <c r="N501" s="279"/>
      <c r="O501" s="279"/>
      <c r="P501" s="279"/>
      <c r="Q501" s="279"/>
      <c r="R501" s="279"/>
      <c r="S501" s="279"/>
      <c r="T501" s="280"/>
      <c r="U501" s="14"/>
      <c r="V501" s="14"/>
      <c r="W501" s="14"/>
      <c r="X501" s="14"/>
      <c r="Y501" s="14"/>
      <c r="Z501" s="14"/>
      <c r="AA501" s="14"/>
      <c r="AB501" s="14"/>
      <c r="AC501" s="14"/>
      <c r="AD501" s="14"/>
      <c r="AE501" s="14"/>
      <c r="AT501" s="281" t="s">
        <v>174</v>
      </c>
      <c r="AU501" s="281" t="s">
        <v>82</v>
      </c>
      <c r="AV501" s="14" t="s">
        <v>82</v>
      </c>
      <c r="AW501" s="14" t="s">
        <v>30</v>
      </c>
      <c r="AX501" s="14" t="s">
        <v>80</v>
      </c>
      <c r="AY501" s="281" t="s">
        <v>161</v>
      </c>
    </row>
    <row r="502" s="2" customFormat="1" ht="16.5" customHeight="1">
      <c r="A502" s="38"/>
      <c r="B502" s="39"/>
      <c r="C502" s="243" t="s">
        <v>668</v>
      </c>
      <c r="D502" s="243" t="s">
        <v>163</v>
      </c>
      <c r="E502" s="244" t="s">
        <v>720</v>
      </c>
      <c r="F502" s="245" t="s">
        <v>721</v>
      </c>
      <c r="G502" s="246" t="s">
        <v>282</v>
      </c>
      <c r="H502" s="247">
        <v>3547.989</v>
      </c>
      <c r="I502" s="248"/>
      <c r="J502" s="249">
        <f>ROUND(I502*H502,2)</f>
        <v>0</v>
      </c>
      <c r="K502" s="245" t="s">
        <v>167</v>
      </c>
      <c r="L502" s="44"/>
      <c r="M502" s="250" t="s">
        <v>1</v>
      </c>
      <c r="N502" s="251" t="s">
        <v>38</v>
      </c>
      <c r="O502" s="91"/>
      <c r="P502" s="252">
        <f>O502*H502</f>
        <v>0</v>
      </c>
      <c r="Q502" s="252">
        <v>0</v>
      </c>
      <c r="R502" s="252">
        <f>Q502*H502</f>
        <v>0</v>
      </c>
      <c r="S502" s="252">
        <v>0</v>
      </c>
      <c r="T502" s="253">
        <f>S502*H502</f>
        <v>0</v>
      </c>
      <c r="U502" s="38"/>
      <c r="V502" s="38"/>
      <c r="W502" s="38"/>
      <c r="X502" s="38"/>
      <c r="Y502" s="38"/>
      <c r="Z502" s="38"/>
      <c r="AA502" s="38"/>
      <c r="AB502" s="38"/>
      <c r="AC502" s="38"/>
      <c r="AD502" s="38"/>
      <c r="AE502" s="38"/>
      <c r="AR502" s="254" t="s">
        <v>168</v>
      </c>
      <c r="AT502" s="254" t="s">
        <v>163</v>
      </c>
      <c r="AU502" s="254" t="s">
        <v>82</v>
      </c>
      <c r="AY502" s="17" t="s">
        <v>161</v>
      </c>
      <c r="BE502" s="255">
        <f>IF(N502="základní",J502,0)</f>
        <v>0</v>
      </c>
      <c r="BF502" s="255">
        <f>IF(N502="snížená",J502,0)</f>
        <v>0</v>
      </c>
      <c r="BG502" s="255">
        <f>IF(N502="zákl. přenesená",J502,0)</f>
        <v>0</v>
      </c>
      <c r="BH502" s="255">
        <f>IF(N502="sníž. přenesená",J502,0)</f>
        <v>0</v>
      </c>
      <c r="BI502" s="255">
        <f>IF(N502="nulová",J502,0)</f>
        <v>0</v>
      </c>
      <c r="BJ502" s="17" t="s">
        <v>80</v>
      </c>
      <c r="BK502" s="255">
        <f>ROUND(I502*H502,2)</f>
        <v>0</v>
      </c>
      <c r="BL502" s="17" t="s">
        <v>168</v>
      </c>
      <c r="BM502" s="254" t="s">
        <v>1391</v>
      </c>
    </row>
    <row r="503" s="2" customFormat="1">
      <c r="A503" s="38"/>
      <c r="B503" s="39"/>
      <c r="C503" s="40"/>
      <c r="D503" s="256" t="s">
        <v>170</v>
      </c>
      <c r="E503" s="40"/>
      <c r="F503" s="257" t="s">
        <v>723</v>
      </c>
      <c r="G503" s="40"/>
      <c r="H503" s="40"/>
      <c r="I503" s="154"/>
      <c r="J503" s="40"/>
      <c r="K503" s="40"/>
      <c r="L503" s="44"/>
      <c r="M503" s="258"/>
      <c r="N503" s="259"/>
      <c r="O503" s="91"/>
      <c r="P503" s="91"/>
      <c r="Q503" s="91"/>
      <c r="R503" s="91"/>
      <c r="S503" s="91"/>
      <c r="T503" s="92"/>
      <c r="U503" s="38"/>
      <c r="V503" s="38"/>
      <c r="W503" s="38"/>
      <c r="X503" s="38"/>
      <c r="Y503" s="38"/>
      <c r="Z503" s="38"/>
      <c r="AA503" s="38"/>
      <c r="AB503" s="38"/>
      <c r="AC503" s="38"/>
      <c r="AD503" s="38"/>
      <c r="AE503" s="38"/>
      <c r="AT503" s="17" t="s">
        <v>170</v>
      </c>
      <c r="AU503" s="17" t="s">
        <v>82</v>
      </c>
    </row>
    <row r="504" s="2" customFormat="1">
      <c r="A504" s="38"/>
      <c r="B504" s="39"/>
      <c r="C504" s="40"/>
      <c r="D504" s="256" t="s">
        <v>172</v>
      </c>
      <c r="E504" s="40"/>
      <c r="F504" s="260" t="s">
        <v>716</v>
      </c>
      <c r="G504" s="40"/>
      <c r="H504" s="40"/>
      <c r="I504" s="154"/>
      <c r="J504" s="40"/>
      <c r="K504" s="40"/>
      <c r="L504" s="44"/>
      <c r="M504" s="258"/>
      <c r="N504" s="259"/>
      <c r="O504" s="91"/>
      <c r="P504" s="91"/>
      <c r="Q504" s="91"/>
      <c r="R504" s="91"/>
      <c r="S504" s="91"/>
      <c r="T504" s="92"/>
      <c r="U504" s="38"/>
      <c r="V504" s="38"/>
      <c r="W504" s="38"/>
      <c r="X504" s="38"/>
      <c r="Y504" s="38"/>
      <c r="Z504" s="38"/>
      <c r="AA504" s="38"/>
      <c r="AB504" s="38"/>
      <c r="AC504" s="38"/>
      <c r="AD504" s="38"/>
      <c r="AE504" s="38"/>
      <c r="AT504" s="17" t="s">
        <v>172</v>
      </c>
      <c r="AU504" s="17" t="s">
        <v>82</v>
      </c>
    </row>
    <row r="505" s="2" customFormat="1">
      <c r="A505" s="38"/>
      <c r="B505" s="39"/>
      <c r="C505" s="40"/>
      <c r="D505" s="256" t="s">
        <v>195</v>
      </c>
      <c r="E505" s="40"/>
      <c r="F505" s="260" t="s">
        <v>266</v>
      </c>
      <c r="G505" s="40"/>
      <c r="H505" s="40"/>
      <c r="I505" s="154"/>
      <c r="J505" s="40"/>
      <c r="K505" s="40"/>
      <c r="L505" s="44"/>
      <c r="M505" s="258"/>
      <c r="N505" s="259"/>
      <c r="O505" s="91"/>
      <c r="P505" s="91"/>
      <c r="Q505" s="91"/>
      <c r="R505" s="91"/>
      <c r="S505" s="91"/>
      <c r="T505" s="92"/>
      <c r="U505" s="38"/>
      <c r="V505" s="38"/>
      <c r="W505" s="38"/>
      <c r="X505" s="38"/>
      <c r="Y505" s="38"/>
      <c r="Z505" s="38"/>
      <c r="AA505" s="38"/>
      <c r="AB505" s="38"/>
      <c r="AC505" s="38"/>
      <c r="AD505" s="38"/>
      <c r="AE505" s="38"/>
      <c r="AT505" s="17" t="s">
        <v>195</v>
      </c>
      <c r="AU505" s="17" t="s">
        <v>82</v>
      </c>
    </row>
    <row r="506" s="14" customFormat="1">
      <c r="A506" s="14"/>
      <c r="B506" s="271"/>
      <c r="C506" s="272"/>
      <c r="D506" s="256" t="s">
        <v>174</v>
      </c>
      <c r="E506" s="273" t="s">
        <v>1</v>
      </c>
      <c r="F506" s="274" t="s">
        <v>1392</v>
      </c>
      <c r="G506" s="272"/>
      <c r="H506" s="275">
        <v>3547.989</v>
      </c>
      <c r="I506" s="276"/>
      <c r="J506" s="272"/>
      <c r="K506" s="272"/>
      <c r="L506" s="277"/>
      <c r="M506" s="278"/>
      <c r="N506" s="279"/>
      <c r="O506" s="279"/>
      <c r="P506" s="279"/>
      <c r="Q506" s="279"/>
      <c r="R506" s="279"/>
      <c r="S506" s="279"/>
      <c r="T506" s="280"/>
      <c r="U506" s="14"/>
      <c r="V506" s="14"/>
      <c r="W506" s="14"/>
      <c r="X506" s="14"/>
      <c r="Y506" s="14"/>
      <c r="Z506" s="14"/>
      <c r="AA506" s="14"/>
      <c r="AB506" s="14"/>
      <c r="AC506" s="14"/>
      <c r="AD506" s="14"/>
      <c r="AE506" s="14"/>
      <c r="AT506" s="281" t="s">
        <v>174</v>
      </c>
      <c r="AU506" s="281" t="s">
        <v>82</v>
      </c>
      <c r="AV506" s="14" t="s">
        <v>82</v>
      </c>
      <c r="AW506" s="14" t="s">
        <v>30</v>
      </c>
      <c r="AX506" s="14" t="s">
        <v>80</v>
      </c>
      <c r="AY506" s="281" t="s">
        <v>161</v>
      </c>
    </row>
    <row r="507" s="2" customFormat="1" ht="24" customHeight="1">
      <c r="A507" s="38"/>
      <c r="B507" s="39"/>
      <c r="C507" s="243" t="s">
        <v>674</v>
      </c>
      <c r="D507" s="243" t="s">
        <v>163</v>
      </c>
      <c r="E507" s="244" t="s">
        <v>726</v>
      </c>
      <c r="F507" s="245" t="s">
        <v>727</v>
      </c>
      <c r="G507" s="246" t="s">
        <v>282</v>
      </c>
      <c r="H507" s="247">
        <v>262.81400000000002</v>
      </c>
      <c r="I507" s="248"/>
      <c r="J507" s="249">
        <f>ROUND(I507*H507,2)</f>
        <v>0</v>
      </c>
      <c r="K507" s="245" t="s">
        <v>167</v>
      </c>
      <c r="L507" s="44"/>
      <c r="M507" s="250" t="s">
        <v>1</v>
      </c>
      <c r="N507" s="251" t="s">
        <v>38</v>
      </c>
      <c r="O507" s="91"/>
      <c r="P507" s="252">
        <f>O507*H507</f>
        <v>0</v>
      </c>
      <c r="Q507" s="252">
        <v>0</v>
      </c>
      <c r="R507" s="252">
        <f>Q507*H507</f>
        <v>0</v>
      </c>
      <c r="S507" s="252">
        <v>0</v>
      </c>
      <c r="T507" s="253">
        <f>S507*H507</f>
        <v>0</v>
      </c>
      <c r="U507" s="38"/>
      <c r="V507" s="38"/>
      <c r="W507" s="38"/>
      <c r="X507" s="38"/>
      <c r="Y507" s="38"/>
      <c r="Z507" s="38"/>
      <c r="AA507" s="38"/>
      <c r="AB507" s="38"/>
      <c r="AC507" s="38"/>
      <c r="AD507" s="38"/>
      <c r="AE507" s="38"/>
      <c r="AR507" s="254" t="s">
        <v>168</v>
      </c>
      <c r="AT507" s="254" t="s">
        <v>163</v>
      </c>
      <c r="AU507" s="254" t="s">
        <v>82</v>
      </c>
      <c r="AY507" s="17" t="s">
        <v>161</v>
      </c>
      <c r="BE507" s="255">
        <f>IF(N507="základní",J507,0)</f>
        <v>0</v>
      </c>
      <c r="BF507" s="255">
        <f>IF(N507="snížená",J507,0)</f>
        <v>0</v>
      </c>
      <c r="BG507" s="255">
        <f>IF(N507="zákl. přenesená",J507,0)</f>
        <v>0</v>
      </c>
      <c r="BH507" s="255">
        <f>IF(N507="sníž. přenesená",J507,0)</f>
        <v>0</v>
      </c>
      <c r="BI507" s="255">
        <f>IF(N507="nulová",J507,0)</f>
        <v>0</v>
      </c>
      <c r="BJ507" s="17" t="s">
        <v>80</v>
      </c>
      <c r="BK507" s="255">
        <f>ROUND(I507*H507,2)</f>
        <v>0</v>
      </c>
      <c r="BL507" s="17" t="s">
        <v>168</v>
      </c>
      <c r="BM507" s="254" t="s">
        <v>1393</v>
      </c>
    </row>
    <row r="508" s="2" customFormat="1">
      <c r="A508" s="38"/>
      <c r="B508" s="39"/>
      <c r="C508" s="40"/>
      <c r="D508" s="256" t="s">
        <v>170</v>
      </c>
      <c r="E508" s="40"/>
      <c r="F508" s="257" t="s">
        <v>729</v>
      </c>
      <c r="G508" s="40"/>
      <c r="H508" s="40"/>
      <c r="I508" s="154"/>
      <c r="J508" s="40"/>
      <c r="K508" s="40"/>
      <c r="L508" s="44"/>
      <c r="M508" s="258"/>
      <c r="N508" s="259"/>
      <c r="O508" s="91"/>
      <c r="P508" s="91"/>
      <c r="Q508" s="91"/>
      <c r="R508" s="91"/>
      <c r="S508" s="91"/>
      <c r="T508" s="92"/>
      <c r="U508" s="38"/>
      <c r="V508" s="38"/>
      <c r="W508" s="38"/>
      <c r="X508" s="38"/>
      <c r="Y508" s="38"/>
      <c r="Z508" s="38"/>
      <c r="AA508" s="38"/>
      <c r="AB508" s="38"/>
      <c r="AC508" s="38"/>
      <c r="AD508" s="38"/>
      <c r="AE508" s="38"/>
      <c r="AT508" s="17" t="s">
        <v>170</v>
      </c>
      <c r="AU508" s="17" t="s">
        <v>82</v>
      </c>
    </row>
    <row r="509" s="13" customFormat="1">
      <c r="A509" s="13"/>
      <c r="B509" s="261"/>
      <c r="C509" s="262"/>
      <c r="D509" s="256" t="s">
        <v>174</v>
      </c>
      <c r="E509" s="263" t="s">
        <v>1</v>
      </c>
      <c r="F509" s="264" t="s">
        <v>1394</v>
      </c>
      <c r="G509" s="262"/>
      <c r="H509" s="263" t="s">
        <v>1</v>
      </c>
      <c r="I509" s="265"/>
      <c r="J509" s="262"/>
      <c r="K509" s="262"/>
      <c r="L509" s="266"/>
      <c r="M509" s="267"/>
      <c r="N509" s="268"/>
      <c r="O509" s="268"/>
      <c r="P509" s="268"/>
      <c r="Q509" s="268"/>
      <c r="R509" s="268"/>
      <c r="S509" s="268"/>
      <c r="T509" s="269"/>
      <c r="U509" s="13"/>
      <c r="V509" s="13"/>
      <c r="W509" s="13"/>
      <c r="X509" s="13"/>
      <c r="Y509" s="13"/>
      <c r="Z509" s="13"/>
      <c r="AA509" s="13"/>
      <c r="AB509" s="13"/>
      <c r="AC509" s="13"/>
      <c r="AD509" s="13"/>
      <c r="AE509" s="13"/>
      <c r="AT509" s="270" t="s">
        <v>174</v>
      </c>
      <c r="AU509" s="270" t="s">
        <v>82</v>
      </c>
      <c r="AV509" s="13" t="s">
        <v>80</v>
      </c>
      <c r="AW509" s="13" t="s">
        <v>30</v>
      </c>
      <c r="AX509" s="13" t="s">
        <v>73</v>
      </c>
      <c r="AY509" s="270" t="s">
        <v>161</v>
      </c>
    </row>
    <row r="510" s="14" customFormat="1">
      <c r="A510" s="14"/>
      <c r="B510" s="271"/>
      <c r="C510" s="272"/>
      <c r="D510" s="256" t="s">
        <v>174</v>
      </c>
      <c r="E510" s="273" t="s">
        <v>1</v>
      </c>
      <c r="F510" s="274" t="s">
        <v>1395</v>
      </c>
      <c r="G510" s="272"/>
      <c r="H510" s="275">
        <v>262.81400000000002</v>
      </c>
      <c r="I510" s="276"/>
      <c r="J510" s="272"/>
      <c r="K510" s="272"/>
      <c r="L510" s="277"/>
      <c r="M510" s="278"/>
      <c r="N510" s="279"/>
      <c r="O510" s="279"/>
      <c r="P510" s="279"/>
      <c r="Q510" s="279"/>
      <c r="R510" s="279"/>
      <c r="S510" s="279"/>
      <c r="T510" s="280"/>
      <c r="U510" s="14"/>
      <c r="V510" s="14"/>
      <c r="W510" s="14"/>
      <c r="X510" s="14"/>
      <c r="Y510" s="14"/>
      <c r="Z510" s="14"/>
      <c r="AA510" s="14"/>
      <c r="AB510" s="14"/>
      <c r="AC510" s="14"/>
      <c r="AD510" s="14"/>
      <c r="AE510" s="14"/>
      <c r="AT510" s="281" t="s">
        <v>174</v>
      </c>
      <c r="AU510" s="281" t="s">
        <v>82</v>
      </c>
      <c r="AV510" s="14" t="s">
        <v>82</v>
      </c>
      <c r="AW510" s="14" t="s">
        <v>30</v>
      </c>
      <c r="AX510" s="14" t="s">
        <v>80</v>
      </c>
      <c r="AY510" s="281" t="s">
        <v>161</v>
      </c>
    </row>
    <row r="511" s="2" customFormat="1" ht="24" customHeight="1">
      <c r="A511" s="38"/>
      <c r="B511" s="39"/>
      <c r="C511" s="243" t="s">
        <v>681</v>
      </c>
      <c r="D511" s="243" t="s">
        <v>163</v>
      </c>
      <c r="E511" s="244" t="s">
        <v>731</v>
      </c>
      <c r="F511" s="245" t="s">
        <v>732</v>
      </c>
      <c r="G511" s="246" t="s">
        <v>282</v>
      </c>
      <c r="H511" s="247">
        <v>117.857</v>
      </c>
      <c r="I511" s="248"/>
      <c r="J511" s="249">
        <f>ROUND(I511*H511,2)</f>
        <v>0</v>
      </c>
      <c r="K511" s="245" t="s">
        <v>167</v>
      </c>
      <c r="L511" s="44"/>
      <c r="M511" s="250" t="s">
        <v>1</v>
      </c>
      <c r="N511" s="251" t="s">
        <v>38</v>
      </c>
      <c r="O511" s="91"/>
      <c r="P511" s="252">
        <f>O511*H511</f>
        <v>0</v>
      </c>
      <c r="Q511" s="252">
        <v>0</v>
      </c>
      <c r="R511" s="252">
        <f>Q511*H511</f>
        <v>0</v>
      </c>
      <c r="S511" s="252">
        <v>0</v>
      </c>
      <c r="T511" s="253">
        <f>S511*H511</f>
        <v>0</v>
      </c>
      <c r="U511" s="38"/>
      <c r="V511" s="38"/>
      <c r="W511" s="38"/>
      <c r="X511" s="38"/>
      <c r="Y511" s="38"/>
      <c r="Z511" s="38"/>
      <c r="AA511" s="38"/>
      <c r="AB511" s="38"/>
      <c r="AC511" s="38"/>
      <c r="AD511" s="38"/>
      <c r="AE511" s="38"/>
      <c r="AR511" s="254" t="s">
        <v>168</v>
      </c>
      <c r="AT511" s="254" t="s">
        <v>163</v>
      </c>
      <c r="AU511" s="254" t="s">
        <v>82</v>
      </c>
      <c r="AY511" s="17" t="s">
        <v>161</v>
      </c>
      <c r="BE511" s="255">
        <f>IF(N511="základní",J511,0)</f>
        <v>0</v>
      </c>
      <c r="BF511" s="255">
        <f>IF(N511="snížená",J511,0)</f>
        <v>0</v>
      </c>
      <c r="BG511" s="255">
        <f>IF(N511="zákl. přenesená",J511,0)</f>
        <v>0</v>
      </c>
      <c r="BH511" s="255">
        <f>IF(N511="sníž. přenesená",J511,0)</f>
        <v>0</v>
      </c>
      <c r="BI511" s="255">
        <f>IF(N511="nulová",J511,0)</f>
        <v>0</v>
      </c>
      <c r="BJ511" s="17" t="s">
        <v>80</v>
      </c>
      <c r="BK511" s="255">
        <f>ROUND(I511*H511,2)</f>
        <v>0</v>
      </c>
      <c r="BL511" s="17" t="s">
        <v>168</v>
      </c>
      <c r="BM511" s="254" t="s">
        <v>1396</v>
      </c>
    </row>
    <row r="512" s="2" customFormat="1">
      <c r="A512" s="38"/>
      <c r="B512" s="39"/>
      <c r="C512" s="40"/>
      <c r="D512" s="256" t="s">
        <v>170</v>
      </c>
      <c r="E512" s="40"/>
      <c r="F512" s="257" t="s">
        <v>284</v>
      </c>
      <c r="G512" s="40"/>
      <c r="H512" s="40"/>
      <c r="I512" s="154"/>
      <c r="J512" s="40"/>
      <c r="K512" s="40"/>
      <c r="L512" s="44"/>
      <c r="M512" s="258"/>
      <c r="N512" s="259"/>
      <c r="O512" s="91"/>
      <c r="P512" s="91"/>
      <c r="Q512" s="91"/>
      <c r="R512" s="91"/>
      <c r="S512" s="91"/>
      <c r="T512" s="92"/>
      <c r="U512" s="38"/>
      <c r="V512" s="38"/>
      <c r="W512" s="38"/>
      <c r="X512" s="38"/>
      <c r="Y512" s="38"/>
      <c r="Z512" s="38"/>
      <c r="AA512" s="38"/>
      <c r="AB512" s="38"/>
      <c r="AC512" s="38"/>
      <c r="AD512" s="38"/>
      <c r="AE512" s="38"/>
      <c r="AT512" s="17" t="s">
        <v>170</v>
      </c>
      <c r="AU512" s="17" t="s">
        <v>82</v>
      </c>
    </row>
    <row r="513" s="2" customFormat="1">
      <c r="A513" s="38"/>
      <c r="B513" s="39"/>
      <c r="C513" s="40"/>
      <c r="D513" s="256" t="s">
        <v>172</v>
      </c>
      <c r="E513" s="40"/>
      <c r="F513" s="260" t="s">
        <v>734</v>
      </c>
      <c r="G513" s="40"/>
      <c r="H513" s="40"/>
      <c r="I513" s="154"/>
      <c r="J513" s="40"/>
      <c r="K513" s="40"/>
      <c r="L513" s="44"/>
      <c r="M513" s="258"/>
      <c r="N513" s="259"/>
      <c r="O513" s="91"/>
      <c r="P513" s="91"/>
      <c r="Q513" s="91"/>
      <c r="R513" s="91"/>
      <c r="S513" s="91"/>
      <c r="T513" s="92"/>
      <c r="U513" s="38"/>
      <c r="V513" s="38"/>
      <c r="W513" s="38"/>
      <c r="X513" s="38"/>
      <c r="Y513" s="38"/>
      <c r="Z513" s="38"/>
      <c r="AA513" s="38"/>
      <c r="AB513" s="38"/>
      <c r="AC513" s="38"/>
      <c r="AD513" s="38"/>
      <c r="AE513" s="38"/>
      <c r="AT513" s="17" t="s">
        <v>172</v>
      </c>
      <c r="AU513" s="17" t="s">
        <v>82</v>
      </c>
    </row>
    <row r="514" s="13" customFormat="1">
      <c r="A514" s="13"/>
      <c r="B514" s="261"/>
      <c r="C514" s="262"/>
      <c r="D514" s="256" t="s">
        <v>174</v>
      </c>
      <c r="E514" s="263" t="s">
        <v>1</v>
      </c>
      <c r="F514" s="264" t="s">
        <v>735</v>
      </c>
      <c r="G514" s="262"/>
      <c r="H514" s="263" t="s">
        <v>1</v>
      </c>
      <c r="I514" s="265"/>
      <c r="J514" s="262"/>
      <c r="K514" s="262"/>
      <c r="L514" s="266"/>
      <c r="M514" s="267"/>
      <c r="N514" s="268"/>
      <c r="O514" s="268"/>
      <c r="P514" s="268"/>
      <c r="Q514" s="268"/>
      <c r="R514" s="268"/>
      <c r="S514" s="268"/>
      <c r="T514" s="269"/>
      <c r="U514" s="13"/>
      <c r="V514" s="13"/>
      <c r="W514" s="13"/>
      <c r="X514" s="13"/>
      <c r="Y514" s="13"/>
      <c r="Z514" s="13"/>
      <c r="AA514" s="13"/>
      <c r="AB514" s="13"/>
      <c r="AC514" s="13"/>
      <c r="AD514" s="13"/>
      <c r="AE514" s="13"/>
      <c r="AT514" s="270" t="s">
        <v>174</v>
      </c>
      <c r="AU514" s="270" t="s">
        <v>82</v>
      </c>
      <c r="AV514" s="13" t="s">
        <v>80</v>
      </c>
      <c r="AW514" s="13" t="s">
        <v>30</v>
      </c>
      <c r="AX514" s="13" t="s">
        <v>73</v>
      </c>
      <c r="AY514" s="270" t="s">
        <v>161</v>
      </c>
    </row>
    <row r="515" s="14" customFormat="1">
      <c r="A515" s="14"/>
      <c r="B515" s="271"/>
      <c r="C515" s="272"/>
      <c r="D515" s="256" t="s">
        <v>174</v>
      </c>
      <c r="E515" s="273" t="s">
        <v>1</v>
      </c>
      <c r="F515" s="274" t="s">
        <v>1397</v>
      </c>
      <c r="G515" s="272"/>
      <c r="H515" s="275">
        <v>116.202</v>
      </c>
      <c r="I515" s="276"/>
      <c r="J515" s="272"/>
      <c r="K515" s="272"/>
      <c r="L515" s="277"/>
      <c r="M515" s="278"/>
      <c r="N515" s="279"/>
      <c r="O515" s="279"/>
      <c r="P515" s="279"/>
      <c r="Q515" s="279"/>
      <c r="R515" s="279"/>
      <c r="S515" s="279"/>
      <c r="T515" s="280"/>
      <c r="U515" s="14"/>
      <c r="V515" s="14"/>
      <c r="W515" s="14"/>
      <c r="X515" s="14"/>
      <c r="Y515" s="14"/>
      <c r="Z515" s="14"/>
      <c r="AA515" s="14"/>
      <c r="AB515" s="14"/>
      <c r="AC515" s="14"/>
      <c r="AD515" s="14"/>
      <c r="AE515" s="14"/>
      <c r="AT515" s="281" t="s">
        <v>174</v>
      </c>
      <c r="AU515" s="281" t="s">
        <v>82</v>
      </c>
      <c r="AV515" s="14" t="s">
        <v>82</v>
      </c>
      <c r="AW515" s="14" t="s">
        <v>30</v>
      </c>
      <c r="AX515" s="14" t="s">
        <v>73</v>
      </c>
      <c r="AY515" s="281" t="s">
        <v>161</v>
      </c>
    </row>
    <row r="516" s="13" customFormat="1">
      <c r="A516" s="13"/>
      <c r="B516" s="261"/>
      <c r="C516" s="262"/>
      <c r="D516" s="256" t="s">
        <v>174</v>
      </c>
      <c r="E516" s="263" t="s">
        <v>1</v>
      </c>
      <c r="F516" s="264" t="s">
        <v>737</v>
      </c>
      <c r="G516" s="262"/>
      <c r="H516" s="263" t="s">
        <v>1</v>
      </c>
      <c r="I516" s="265"/>
      <c r="J516" s="262"/>
      <c r="K516" s="262"/>
      <c r="L516" s="266"/>
      <c r="M516" s="267"/>
      <c r="N516" s="268"/>
      <c r="O516" s="268"/>
      <c r="P516" s="268"/>
      <c r="Q516" s="268"/>
      <c r="R516" s="268"/>
      <c r="S516" s="268"/>
      <c r="T516" s="269"/>
      <c r="U516" s="13"/>
      <c r="V516" s="13"/>
      <c r="W516" s="13"/>
      <c r="X516" s="13"/>
      <c r="Y516" s="13"/>
      <c r="Z516" s="13"/>
      <c r="AA516" s="13"/>
      <c r="AB516" s="13"/>
      <c r="AC516" s="13"/>
      <c r="AD516" s="13"/>
      <c r="AE516" s="13"/>
      <c r="AT516" s="270" t="s">
        <v>174</v>
      </c>
      <c r="AU516" s="270" t="s">
        <v>82</v>
      </c>
      <c r="AV516" s="13" t="s">
        <v>80</v>
      </c>
      <c r="AW516" s="13" t="s">
        <v>30</v>
      </c>
      <c r="AX516" s="13" t="s">
        <v>73</v>
      </c>
      <c r="AY516" s="270" t="s">
        <v>161</v>
      </c>
    </row>
    <row r="517" s="14" customFormat="1">
      <c r="A517" s="14"/>
      <c r="B517" s="271"/>
      <c r="C517" s="272"/>
      <c r="D517" s="256" t="s">
        <v>174</v>
      </c>
      <c r="E517" s="273" t="s">
        <v>1</v>
      </c>
      <c r="F517" s="274" t="s">
        <v>1398</v>
      </c>
      <c r="G517" s="272"/>
      <c r="H517" s="275">
        <v>1.655</v>
      </c>
      <c r="I517" s="276"/>
      <c r="J517" s="272"/>
      <c r="K517" s="272"/>
      <c r="L517" s="277"/>
      <c r="M517" s="278"/>
      <c r="N517" s="279"/>
      <c r="O517" s="279"/>
      <c r="P517" s="279"/>
      <c r="Q517" s="279"/>
      <c r="R517" s="279"/>
      <c r="S517" s="279"/>
      <c r="T517" s="280"/>
      <c r="U517" s="14"/>
      <c r="V517" s="14"/>
      <c r="W517" s="14"/>
      <c r="X517" s="14"/>
      <c r="Y517" s="14"/>
      <c r="Z517" s="14"/>
      <c r="AA517" s="14"/>
      <c r="AB517" s="14"/>
      <c r="AC517" s="14"/>
      <c r="AD517" s="14"/>
      <c r="AE517" s="14"/>
      <c r="AT517" s="281" t="s">
        <v>174</v>
      </c>
      <c r="AU517" s="281" t="s">
        <v>82</v>
      </c>
      <c r="AV517" s="14" t="s">
        <v>82</v>
      </c>
      <c r="AW517" s="14" t="s">
        <v>30</v>
      </c>
      <c r="AX517" s="14" t="s">
        <v>73</v>
      </c>
      <c r="AY517" s="281" t="s">
        <v>161</v>
      </c>
    </row>
    <row r="518" s="15" customFormat="1">
      <c r="A518" s="15"/>
      <c r="B518" s="282"/>
      <c r="C518" s="283"/>
      <c r="D518" s="256" t="s">
        <v>174</v>
      </c>
      <c r="E518" s="284" t="s">
        <v>1</v>
      </c>
      <c r="F518" s="285" t="s">
        <v>180</v>
      </c>
      <c r="G518" s="283"/>
      <c r="H518" s="286">
        <v>117.857</v>
      </c>
      <c r="I518" s="287"/>
      <c r="J518" s="283"/>
      <c r="K518" s="283"/>
      <c r="L518" s="288"/>
      <c r="M518" s="289"/>
      <c r="N518" s="290"/>
      <c r="O518" s="290"/>
      <c r="P518" s="290"/>
      <c r="Q518" s="290"/>
      <c r="R518" s="290"/>
      <c r="S518" s="290"/>
      <c r="T518" s="291"/>
      <c r="U518" s="15"/>
      <c r="V518" s="15"/>
      <c r="W518" s="15"/>
      <c r="X518" s="15"/>
      <c r="Y518" s="15"/>
      <c r="Z518" s="15"/>
      <c r="AA518" s="15"/>
      <c r="AB518" s="15"/>
      <c r="AC518" s="15"/>
      <c r="AD518" s="15"/>
      <c r="AE518" s="15"/>
      <c r="AT518" s="292" t="s">
        <v>174</v>
      </c>
      <c r="AU518" s="292" t="s">
        <v>82</v>
      </c>
      <c r="AV518" s="15" t="s">
        <v>168</v>
      </c>
      <c r="AW518" s="15" t="s">
        <v>30</v>
      </c>
      <c r="AX518" s="15" t="s">
        <v>80</v>
      </c>
      <c r="AY518" s="292" t="s">
        <v>161</v>
      </c>
    </row>
    <row r="519" s="12" customFormat="1" ht="22.8" customHeight="1">
      <c r="A519" s="12"/>
      <c r="B519" s="227"/>
      <c r="C519" s="228"/>
      <c r="D519" s="229" t="s">
        <v>72</v>
      </c>
      <c r="E519" s="241" t="s">
        <v>739</v>
      </c>
      <c r="F519" s="241" t="s">
        <v>740</v>
      </c>
      <c r="G519" s="228"/>
      <c r="H519" s="228"/>
      <c r="I519" s="231"/>
      <c r="J519" s="242">
        <f>BK519</f>
        <v>0</v>
      </c>
      <c r="K519" s="228"/>
      <c r="L519" s="233"/>
      <c r="M519" s="234"/>
      <c r="N519" s="235"/>
      <c r="O519" s="235"/>
      <c r="P519" s="236">
        <f>SUM(P520:P526)</f>
        <v>0</v>
      </c>
      <c r="Q519" s="235"/>
      <c r="R519" s="236">
        <f>SUM(R520:R526)</f>
        <v>0</v>
      </c>
      <c r="S519" s="235"/>
      <c r="T519" s="237">
        <f>SUM(T520:T526)</f>
        <v>0</v>
      </c>
      <c r="U519" s="12"/>
      <c r="V519" s="12"/>
      <c r="W519" s="12"/>
      <c r="X519" s="12"/>
      <c r="Y519" s="12"/>
      <c r="Z519" s="12"/>
      <c r="AA519" s="12"/>
      <c r="AB519" s="12"/>
      <c r="AC519" s="12"/>
      <c r="AD519" s="12"/>
      <c r="AE519" s="12"/>
      <c r="AR519" s="238" t="s">
        <v>80</v>
      </c>
      <c r="AT519" s="239" t="s">
        <v>72</v>
      </c>
      <c r="AU519" s="239" t="s">
        <v>80</v>
      </c>
      <c r="AY519" s="238" t="s">
        <v>161</v>
      </c>
      <c r="BK519" s="240">
        <f>SUM(BK520:BK526)</f>
        <v>0</v>
      </c>
    </row>
    <row r="520" s="2" customFormat="1" ht="24" customHeight="1">
      <c r="A520" s="38"/>
      <c r="B520" s="39"/>
      <c r="C520" s="243" t="s">
        <v>691</v>
      </c>
      <c r="D520" s="243" t="s">
        <v>163</v>
      </c>
      <c r="E520" s="244" t="s">
        <v>742</v>
      </c>
      <c r="F520" s="245" t="s">
        <v>743</v>
      </c>
      <c r="G520" s="246" t="s">
        <v>282</v>
      </c>
      <c r="H520" s="247">
        <v>347.24000000000001</v>
      </c>
      <c r="I520" s="248"/>
      <c r="J520" s="249">
        <f>ROUND(I520*H520,2)</f>
        <v>0</v>
      </c>
      <c r="K520" s="245" t="s">
        <v>167</v>
      </c>
      <c r="L520" s="44"/>
      <c r="M520" s="250" t="s">
        <v>1</v>
      </c>
      <c r="N520" s="251" t="s">
        <v>38</v>
      </c>
      <c r="O520" s="91"/>
      <c r="P520" s="252">
        <f>O520*H520</f>
        <v>0</v>
      </c>
      <c r="Q520" s="252">
        <v>0</v>
      </c>
      <c r="R520" s="252">
        <f>Q520*H520</f>
        <v>0</v>
      </c>
      <c r="S520" s="252">
        <v>0</v>
      </c>
      <c r="T520" s="253">
        <f>S520*H520</f>
        <v>0</v>
      </c>
      <c r="U520" s="38"/>
      <c r="V520" s="38"/>
      <c r="W520" s="38"/>
      <c r="X520" s="38"/>
      <c r="Y520" s="38"/>
      <c r="Z520" s="38"/>
      <c r="AA520" s="38"/>
      <c r="AB520" s="38"/>
      <c r="AC520" s="38"/>
      <c r="AD520" s="38"/>
      <c r="AE520" s="38"/>
      <c r="AR520" s="254" t="s">
        <v>279</v>
      </c>
      <c r="AT520" s="254" t="s">
        <v>163</v>
      </c>
      <c r="AU520" s="254" t="s">
        <v>82</v>
      </c>
      <c r="AY520" s="17" t="s">
        <v>161</v>
      </c>
      <c r="BE520" s="255">
        <f>IF(N520="základní",J520,0)</f>
        <v>0</v>
      </c>
      <c r="BF520" s="255">
        <f>IF(N520="snížená",J520,0)</f>
        <v>0</v>
      </c>
      <c r="BG520" s="255">
        <f>IF(N520="zákl. přenesená",J520,0)</f>
        <v>0</v>
      </c>
      <c r="BH520" s="255">
        <f>IF(N520="sníž. přenesená",J520,0)</f>
        <v>0</v>
      </c>
      <c r="BI520" s="255">
        <f>IF(N520="nulová",J520,0)</f>
        <v>0</v>
      </c>
      <c r="BJ520" s="17" t="s">
        <v>80</v>
      </c>
      <c r="BK520" s="255">
        <f>ROUND(I520*H520,2)</f>
        <v>0</v>
      </c>
      <c r="BL520" s="17" t="s">
        <v>279</v>
      </c>
      <c r="BM520" s="254" t="s">
        <v>1399</v>
      </c>
    </row>
    <row r="521" s="2" customFormat="1">
      <c r="A521" s="38"/>
      <c r="B521" s="39"/>
      <c r="C521" s="40"/>
      <c r="D521" s="256" t="s">
        <v>170</v>
      </c>
      <c r="E521" s="40"/>
      <c r="F521" s="257" t="s">
        <v>745</v>
      </c>
      <c r="G521" s="40"/>
      <c r="H521" s="40"/>
      <c r="I521" s="154"/>
      <c r="J521" s="40"/>
      <c r="K521" s="40"/>
      <c r="L521" s="44"/>
      <c r="M521" s="258"/>
      <c r="N521" s="259"/>
      <c r="O521" s="91"/>
      <c r="P521" s="91"/>
      <c r="Q521" s="91"/>
      <c r="R521" s="91"/>
      <c r="S521" s="91"/>
      <c r="T521" s="92"/>
      <c r="U521" s="38"/>
      <c r="V521" s="38"/>
      <c r="W521" s="38"/>
      <c r="X521" s="38"/>
      <c r="Y521" s="38"/>
      <c r="Z521" s="38"/>
      <c r="AA521" s="38"/>
      <c r="AB521" s="38"/>
      <c r="AC521" s="38"/>
      <c r="AD521" s="38"/>
      <c r="AE521" s="38"/>
      <c r="AT521" s="17" t="s">
        <v>170</v>
      </c>
      <c r="AU521" s="17" t="s">
        <v>82</v>
      </c>
    </row>
    <row r="522" s="2" customFormat="1">
      <c r="A522" s="38"/>
      <c r="B522" s="39"/>
      <c r="C522" s="40"/>
      <c r="D522" s="256" t="s">
        <v>172</v>
      </c>
      <c r="E522" s="40"/>
      <c r="F522" s="260" t="s">
        <v>746</v>
      </c>
      <c r="G522" s="40"/>
      <c r="H522" s="40"/>
      <c r="I522" s="154"/>
      <c r="J522" s="40"/>
      <c r="K522" s="40"/>
      <c r="L522" s="44"/>
      <c r="M522" s="258"/>
      <c r="N522" s="259"/>
      <c r="O522" s="91"/>
      <c r="P522" s="91"/>
      <c r="Q522" s="91"/>
      <c r="R522" s="91"/>
      <c r="S522" s="91"/>
      <c r="T522" s="92"/>
      <c r="U522" s="38"/>
      <c r="V522" s="38"/>
      <c r="W522" s="38"/>
      <c r="X522" s="38"/>
      <c r="Y522" s="38"/>
      <c r="Z522" s="38"/>
      <c r="AA522" s="38"/>
      <c r="AB522" s="38"/>
      <c r="AC522" s="38"/>
      <c r="AD522" s="38"/>
      <c r="AE522" s="38"/>
      <c r="AT522" s="17" t="s">
        <v>172</v>
      </c>
      <c r="AU522" s="17" t="s">
        <v>82</v>
      </c>
    </row>
    <row r="523" s="2" customFormat="1" ht="24" customHeight="1">
      <c r="A523" s="38"/>
      <c r="B523" s="39"/>
      <c r="C523" s="243" t="s">
        <v>698</v>
      </c>
      <c r="D523" s="243" t="s">
        <v>163</v>
      </c>
      <c r="E523" s="244" t="s">
        <v>1400</v>
      </c>
      <c r="F523" s="245" t="s">
        <v>1401</v>
      </c>
      <c r="G523" s="246" t="s">
        <v>282</v>
      </c>
      <c r="H523" s="247">
        <v>347.166</v>
      </c>
      <c r="I523" s="248"/>
      <c r="J523" s="249">
        <f>ROUND(I523*H523,2)</f>
        <v>0</v>
      </c>
      <c r="K523" s="245" t="s">
        <v>167</v>
      </c>
      <c r="L523" s="44"/>
      <c r="M523" s="250" t="s">
        <v>1</v>
      </c>
      <c r="N523" s="251" t="s">
        <v>38</v>
      </c>
      <c r="O523" s="91"/>
      <c r="P523" s="252">
        <f>O523*H523</f>
        <v>0</v>
      </c>
      <c r="Q523" s="252">
        <v>0</v>
      </c>
      <c r="R523" s="252">
        <f>Q523*H523</f>
        <v>0</v>
      </c>
      <c r="S523" s="252">
        <v>0</v>
      </c>
      <c r="T523" s="253">
        <f>S523*H523</f>
        <v>0</v>
      </c>
      <c r="U523" s="38"/>
      <c r="V523" s="38"/>
      <c r="W523" s="38"/>
      <c r="X523" s="38"/>
      <c r="Y523" s="38"/>
      <c r="Z523" s="38"/>
      <c r="AA523" s="38"/>
      <c r="AB523" s="38"/>
      <c r="AC523" s="38"/>
      <c r="AD523" s="38"/>
      <c r="AE523" s="38"/>
      <c r="AR523" s="254" t="s">
        <v>168</v>
      </c>
      <c r="AT523" s="254" t="s">
        <v>163</v>
      </c>
      <c r="AU523" s="254" t="s">
        <v>82</v>
      </c>
      <c r="AY523" s="17" t="s">
        <v>161</v>
      </c>
      <c r="BE523" s="255">
        <f>IF(N523="základní",J523,0)</f>
        <v>0</v>
      </c>
      <c r="BF523" s="255">
        <f>IF(N523="snížená",J523,0)</f>
        <v>0</v>
      </c>
      <c r="BG523" s="255">
        <f>IF(N523="zákl. přenesená",J523,0)</f>
        <v>0</v>
      </c>
      <c r="BH523" s="255">
        <f>IF(N523="sníž. přenesená",J523,0)</f>
        <v>0</v>
      </c>
      <c r="BI523" s="255">
        <f>IF(N523="nulová",J523,0)</f>
        <v>0</v>
      </c>
      <c r="BJ523" s="17" t="s">
        <v>80</v>
      </c>
      <c r="BK523" s="255">
        <f>ROUND(I523*H523,2)</f>
        <v>0</v>
      </c>
      <c r="BL523" s="17" t="s">
        <v>168</v>
      </c>
      <c r="BM523" s="254" t="s">
        <v>1402</v>
      </c>
    </row>
    <row r="524" s="2" customFormat="1">
      <c r="A524" s="38"/>
      <c r="B524" s="39"/>
      <c r="C524" s="40"/>
      <c r="D524" s="256" t="s">
        <v>170</v>
      </c>
      <c r="E524" s="40"/>
      <c r="F524" s="257" t="s">
        <v>1403</v>
      </c>
      <c r="G524" s="40"/>
      <c r="H524" s="40"/>
      <c r="I524" s="154"/>
      <c r="J524" s="40"/>
      <c r="K524" s="40"/>
      <c r="L524" s="44"/>
      <c r="M524" s="258"/>
      <c r="N524" s="259"/>
      <c r="O524" s="91"/>
      <c r="P524" s="91"/>
      <c r="Q524" s="91"/>
      <c r="R524" s="91"/>
      <c r="S524" s="91"/>
      <c r="T524" s="92"/>
      <c r="U524" s="38"/>
      <c r="V524" s="38"/>
      <c r="W524" s="38"/>
      <c r="X524" s="38"/>
      <c r="Y524" s="38"/>
      <c r="Z524" s="38"/>
      <c r="AA524" s="38"/>
      <c r="AB524" s="38"/>
      <c r="AC524" s="38"/>
      <c r="AD524" s="38"/>
      <c r="AE524" s="38"/>
      <c r="AT524" s="17" t="s">
        <v>170</v>
      </c>
      <c r="AU524" s="17" t="s">
        <v>82</v>
      </c>
    </row>
    <row r="525" s="2" customFormat="1">
      <c r="A525" s="38"/>
      <c r="B525" s="39"/>
      <c r="C525" s="40"/>
      <c r="D525" s="256" t="s">
        <v>172</v>
      </c>
      <c r="E525" s="40"/>
      <c r="F525" s="260" t="s">
        <v>746</v>
      </c>
      <c r="G525" s="40"/>
      <c r="H525" s="40"/>
      <c r="I525" s="154"/>
      <c r="J525" s="40"/>
      <c r="K525" s="40"/>
      <c r="L525" s="44"/>
      <c r="M525" s="258"/>
      <c r="N525" s="259"/>
      <c r="O525" s="91"/>
      <c r="P525" s="91"/>
      <c r="Q525" s="91"/>
      <c r="R525" s="91"/>
      <c r="S525" s="91"/>
      <c r="T525" s="92"/>
      <c r="U525" s="38"/>
      <c r="V525" s="38"/>
      <c r="W525" s="38"/>
      <c r="X525" s="38"/>
      <c r="Y525" s="38"/>
      <c r="Z525" s="38"/>
      <c r="AA525" s="38"/>
      <c r="AB525" s="38"/>
      <c r="AC525" s="38"/>
      <c r="AD525" s="38"/>
      <c r="AE525" s="38"/>
      <c r="AT525" s="17" t="s">
        <v>172</v>
      </c>
      <c r="AU525" s="17" t="s">
        <v>82</v>
      </c>
    </row>
    <row r="526" s="2" customFormat="1">
      <c r="A526" s="38"/>
      <c r="B526" s="39"/>
      <c r="C526" s="40"/>
      <c r="D526" s="256" t="s">
        <v>195</v>
      </c>
      <c r="E526" s="40"/>
      <c r="F526" s="260" t="s">
        <v>1404</v>
      </c>
      <c r="G526" s="40"/>
      <c r="H526" s="40"/>
      <c r="I526" s="154"/>
      <c r="J526" s="40"/>
      <c r="K526" s="40"/>
      <c r="L526" s="44"/>
      <c r="M526" s="258"/>
      <c r="N526" s="259"/>
      <c r="O526" s="91"/>
      <c r="P526" s="91"/>
      <c r="Q526" s="91"/>
      <c r="R526" s="91"/>
      <c r="S526" s="91"/>
      <c r="T526" s="92"/>
      <c r="U526" s="38"/>
      <c r="V526" s="38"/>
      <c r="W526" s="38"/>
      <c r="X526" s="38"/>
      <c r="Y526" s="38"/>
      <c r="Z526" s="38"/>
      <c r="AA526" s="38"/>
      <c r="AB526" s="38"/>
      <c r="AC526" s="38"/>
      <c r="AD526" s="38"/>
      <c r="AE526" s="38"/>
      <c r="AT526" s="17" t="s">
        <v>195</v>
      </c>
      <c r="AU526" s="17" t="s">
        <v>82</v>
      </c>
    </row>
    <row r="527" s="12" customFormat="1" ht="25.92" customHeight="1">
      <c r="A527" s="12"/>
      <c r="B527" s="227"/>
      <c r="C527" s="228"/>
      <c r="D527" s="229" t="s">
        <v>72</v>
      </c>
      <c r="E527" s="230" t="s">
        <v>748</v>
      </c>
      <c r="F527" s="230" t="s">
        <v>749</v>
      </c>
      <c r="G527" s="228"/>
      <c r="H527" s="228"/>
      <c r="I527" s="231"/>
      <c r="J527" s="232">
        <f>BK527</f>
        <v>0</v>
      </c>
      <c r="K527" s="228"/>
      <c r="L527" s="233"/>
      <c r="M527" s="234"/>
      <c r="N527" s="235"/>
      <c r="O527" s="235"/>
      <c r="P527" s="236">
        <f>P528+P552</f>
        <v>0</v>
      </c>
      <c r="Q527" s="235"/>
      <c r="R527" s="236">
        <f>R528+R552</f>
        <v>0.074181009999999992</v>
      </c>
      <c r="S527" s="235"/>
      <c r="T527" s="237">
        <f>T528+T552</f>
        <v>0</v>
      </c>
      <c r="U527" s="12"/>
      <c r="V527" s="12"/>
      <c r="W527" s="12"/>
      <c r="X527" s="12"/>
      <c r="Y527" s="12"/>
      <c r="Z527" s="12"/>
      <c r="AA527" s="12"/>
      <c r="AB527" s="12"/>
      <c r="AC527" s="12"/>
      <c r="AD527" s="12"/>
      <c r="AE527" s="12"/>
      <c r="AR527" s="238" t="s">
        <v>82</v>
      </c>
      <c r="AT527" s="239" t="s">
        <v>72</v>
      </c>
      <c r="AU527" s="239" t="s">
        <v>73</v>
      </c>
      <c r="AY527" s="238" t="s">
        <v>161</v>
      </c>
      <c r="BK527" s="240">
        <f>BK528+BK552</f>
        <v>0</v>
      </c>
    </row>
    <row r="528" s="12" customFormat="1" ht="22.8" customHeight="1">
      <c r="A528" s="12"/>
      <c r="B528" s="227"/>
      <c r="C528" s="228"/>
      <c r="D528" s="229" t="s">
        <v>72</v>
      </c>
      <c r="E528" s="241" t="s">
        <v>750</v>
      </c>
      <c r="F528" s="241" t="s">
        <v>751</v>
      </c>
      <c r="G528" s="228"/>
      <c r="H528" s="228"/>
      <c r="I528" s="231"/>
      <c r="J528" s="242">
        <f>BK528</f>
        <v>0</v>
      </c>
      <c r="K528" s="228"/>
      <c r="L528" s="233"/>
      <c r="M528" s="234"/>
      <c r="N528" s="235"/>
      <c r="O528" s="235"/>
      <c r="P528" s="236">
        <f>SUM(P529:P551)</f>
        <v>0</v>
      </c>
      <c r="Q528" s="235"/>
      <c r="R528" s="236">
        <f>SUM(R529:R551)</f>
        <v>0.021999999999999999</v>
      </c>
      <c r="S528" s="235"/>
      <c r="T528" s="237">
        <f>SUM(T529:T551)</f>
        <v>0</v>
      </c>
      <c r="U528" s="12"/>
      <c r="V528" s="12"/>
      <c r="W528" s="12"/>
      <c r="X528" s="12"/>
      <c r="Y528" s="12"/>
      <c r="Z528" s="12"/>
      <c r="AA528" s="12"/>
      <c r="AB528" s="12"/>
      <c r="AC528" s="12"/>
      <c r="AD528" s="12"/>
      <c r="AE528" s="12"/>
      <c r="AR528" s="238" t="s">
        <v>82</v>
      </c>
      <c r="AT528" s="239" t="s">
        <v>72</v>
      </c>
      <c r="AU528" s="239" t="s">
        <v>80</v>
      </c>
      <c r="AY528" s="238" t="s">
        <v>161</v>
      </c>
      <c r="BK528" s="240">
        <f>SUM(BK529:BK551)</f>
        <v>0</v>
      </c>
    </row>
    <row r="529" s="2" customFormat="1" ht="24" customHeight="1">
      <c r="A529" s="38"/>
      <c r="B529" s="39"/>
      <c r="C529" s="243" t="s">
        <v>704</v>
      </c>
      <c r="D529" s="243" t="s">
        <v>163</v>
      </c>
      <c r="E529" s="244" t="s">
        <v>753</v>
      </c>
      <c r="F529" s="245" t="s">
        <v>754</v>
      </c>
      <c r="G529" s="246" t="s">
        <v>166</v>
      </c>
      <c r="H529" s="247">
        <v>18.984000000000002</v>
      </c>
      <c r="I529" s="248"/>
      <c r="J529" s="249">
        <f>ROUND(I529*H529,2)</f>
        <v>0</v>
      </c>
      <c r="K529" s="245" t="s">
        <v>167</v>
      </c>
      <c r="L529" s="44"/>
      <c r="M529" s="250" t="s">
        <v>1</v>
      </c>
      <c r="N529" s="251" t="s">
        <v>38</v>
      </c>
      <c r="O529" s="91"/>
      <c r="P529" s="252">
        <f>O529*H529</f>
        <v>0</v>
      </c>
      <c r="Q529" s="252">
        <v>0</v>
      </c>
      <c r="R529" s="252">
        <f>Q529*H529</f>
        <v>0</v>
      </c>
      <c r="S529" s="252">
        <v>0</v>
      </c>
      <c r="T529" s="253">
        <f>S529*H529</f>
        <v>0</v>
      </c>
      <c r="U529" s="38"/>
      <c r="V529" s="38"/>
      <c r="W529" s="38"/>
      <c r="X529" s="38"/>
      <c r="Y529" s="38"/>
      <c r="Z529" s="38"/>
      <c r="AA529" s="38"/>
      <c r="AB529" s="38"/>
      <c r="AC529" s="38"/>
      <c r="AD529" s="38"/>
      <c r="AE529" s="38"/>
      <c r="AR529" s="254" t="s">
        <v>279</v>
      </c>
      <c r="AT529" s="254" t="s">
        <v>163</v>
      </c>
      <c r="AU529" s="254" t="s">
        <v>82</v>
      </c>
      <c r="AY529" s="17" t="s">
        <v>161</v>
      </c>
      <c r="BE529" s="255">
        <f>IF(N529="základní",J529,0)</f>
        <v>0</v>
      </c>
      <c r="BF529" s="255">
        <f>IF(N529="snížená",J529,0)</f>
        <v>0</v>
      </c>
      <c r="BG529" s="255">
        <f>IF(N529="zákl. přenesená",J529,0)</f>
        <v>0</v>
      </c>
      <c r="BH529" s="255">
        <f>IF(N529="sníž. přenesená",J529,0)</f>
        <v>0</v>
      </c>
      <c r="BI529" s="255">
        <f>IF(N529="nulová",J529,0)</f>
        <v>0</v>
      </c>
      <c r="BJ529" s="17" t="s">
        <v>80</v>
      </c>
      <c r="BK529" s="255">
        <f>ROUND(I529*H529,2)</f>
        <v>0</v>
      </c>
      <c r="BL529" s="17" t="s">
        <v>279</v>
      </c>
      <c r="BM529" s="254" t="s">
        <v>1405</v>
      </c>
    </row>
    <row r="530" s="2" customFormat="1">
      <c r="A530" s="38"/>
      <c r="B530" s="39"/>
      <c r="C530" s="40"/>
      <c r="D530" s="256" t="s">
        <v>170</v>
      </c>
      <c r="E530" s="40"/>
      <c r="F530" s="257" t="s">
        <v>756</v>
      </c>
      <c r="G530" s="40"/>
      <c r="H530" s="40"/>
      <c r="I530" s="154"/>
      <c r="J530" s="40"/>
      <c r="K530" s="40"/>
      <c r="L530" s="44"/>
      <c r="M530" s="258"/>
      <c r="N530" s="259"/>
      <c r="O530" s="91"/>
      <c r="P530" s="91"/>
      <c r="Q530" s="91"/>
      <c r="R530" s="91"/>
      <c r="S530" s="91"/>
      <c r="T530" s="92"/>
      <c r="U530" s="38"/>
      <c r="V530" s="38"/>
      <c r="W530" s="38"/>
      <c r="X530" s="38"/>
      <c r="Y530" s="38"/>
      <c r="Z530" s="38"/>
      <c r="AA530" s="38"/>
      <c r="AB530" s="38"/>
      <c r="AC530" s="38"/>
      <c r="AD530" s="38"/>
      <c r="AE530" s="38"/>
      <c r="AT530" s="17" t="s">
        <v>170</v>
      </c>
      <c r="AU530" s="17" t="s">
        <v>82</v>
      </c>
    </row>
    <row r="531" s="2" customFormat="1">
      <c r="A531" s="38"/>
      <c r="B531" s="39"/>
      <c r="C531" s="40"/>
      <c r="D531" s="256" t="s">
        <v>172</v>
      </c>
      <c r="E531" s="40"/>
      <c r="F531" s="260" t="s">
        <v>757</v>
      </c>
      <c r="G531" s="40"/>
      <c r="H531" s="40"/>
      <c r="I531" s="154"/>
      <c r="J531" s="40"/>
      <c r="K531" s="40"/>
      <c r="L531" s="44"/>
      <c r="M531" s="258"/>
      <c r="N531" s="259"/>
      <c r="O531" s="91"/>
      <c r="P531" s="91"/>
      <c r="Q531" s="91"/>
      <c r="R531" s="91"/>
      <c r="S531" s="91"/>
      <c r="T531" s="92"/>
      <c r="U531" s="38"/>
      <c r="V531" s="38"/>
      <c r="W531" s="38"/>
      <c r="X531" s="38"/>
      <c r="Y531" s="38"/>
      <c r="Z531" s="38"/>
      <c r="AA531" s="38"/>
      <c r="AB531" s="38"/>
      <c r="AC531" s="38"/>
      <c r="AD531" s="38"/>
      <c r="AE531" s="38"/>
      <c r="AT531" s="17" t="s">
        <v>172</v>
      </c>
      <c r="AU531" s="17" t="s">
        <v>82</v>
      </c>
    </row>
    <row r="532" s="2" customFormat="1">
      <c r="A532" s="38"/>
      <c r="B532" s="39"/>
      <c r="C532" s="40"/>
      <c r="D532" s="256" t="s">
        <v>195</v>
      </c>
      <c r="E532" s="40"/>
      <c r="F532" s="260" t="s">
        <v>758</v>
      </c>
      <c r="G532" s="40"/>
      <c r="H532" s="40"/>
      <c r="I532" s="154"/>
      <c r="J532" s="40"/>
      <c r="K532" s="40"/>
      <c r="L532" s="44"/>
      <c r="M532" s="258"/>
      <c r="N532" s="259"/>
      <c r="O532" s="91"/>
      <c r="P532" s="91"/>
      <c r="Q532" s="91"/>
      <c r="R532" s="91"/>
      <c r="S532" s="91"/>
      <c r="T532" s="92"/>
      <c r="U532" s="38"/>
      <c r="V532" s="38"/>
      <c r="W532" s="38"/>
      <c r="X532" s="38"/>
      <c r="Y532" s="38"/>
      <c r="Z532" s="38"/>
      <c r="AA532" s="38"/>
      <c r="AB532" s="38"/>
      <c r="AC532" s="38"/>
      <c r="AD532" s="38"/>
      <c r="AE532" s="38"/>
      <c r="AT532" s="17" t="s">
        <v>195</v>
      </c>
      <c r="AU532" s="17" t="s">
        <v>82</v>
      </c>
    </row>
    <row r="533" s="14" customFormat="1">
      <c r="A533" s="14"/>
      <c r="B533" s="271"/>
      <c r="C533" s="272"/>
      <c r="D533" s="256" t="s">
        <v>174</v>
      </c>
      <c r="E533" s="273" t="s">
        <v>1</v>
      </c>
      <c r="F533" s="274" t="s">
        <v>1406</v>
      </c>
      <c r="G533" s="272"/>
      <c r="H533" s="275">
        <v>18.984000000000002</v>
      </c>
      <c r="I533" s="276"/>
      <c r="J533" s="272"/>
      <c r="K533" s="272"/>
      <c r="L533" s="277"/>
      <c r="M533" s="278"/>
      <c r="N533" s="279"/>
      <c r="O533" s="279"/>
      <c r="P533" s="279"/>
      <c r="Q533" s="279"/>
      <c r="R533" s="279"/>
      <c r="S533" s="279"/>
      <c r="T533" s="280"/>
      <c r="U533" s="14"/>
      <c r="V533" s="14"/>
      <c r="W533" s="14"/>
      <c r="X533" s="14"/>
      <c r="Y533" s="14"/>
      <c r="Z533" s="14"/>
      <c r="AA533" s="14"/>
      <c r="AB533" s="14"/>
      <c r="AC533" s="14"/>
      <c r="AD533" s="14"/>
      <c r="AE533" s="14"/>
      <c r="AT533" s="281" t="s">
        <v>174</v>
      </c>
      <c r="AU533" s="281" t="s">
        <v>82</v>
      </c>
      <c r="AV533" s="14" t="s">
        <v>82</v>
      </c>
      <c r="AW533" s="14" t="s">
        <v>30</v>
      </c>
      <c r="AX533" s="14" t="s">
        <v>80</v>
      </c>
      <c r="AY533" s="281" t="s">
        <v>161</v>
      </c>
    </row>
    <row r="534" s="2" customFormat="1" ht="16.5" customHeight="1">
      <c r="A534" s="38"/>
      <c r="B534" s="39"/>
      <c r="C534" s="293" t="s">
        <v>711</v>
      </c>
      <c r="D534" s="293" t="s">
        <v>296</v>
      </c>
      <c r="E534" s="294" t="s">
        <v>764</v>
      </c>
      <c r="F534" s="295" t="s">
        <v>765</v>
      </c>
      <c r="G534" s="296" t="s">
        <v>282</v>
      </c>
      <c r="H534" s="297">
        <v>0.0070000000000000001</v>
      </c>
      <c r="I534" s="298"/>
      <c r="J534" s="299">
        <f>ROUND(I534*H534,2)</f>
        <v>0</v>
      </c>
      <c r="K534" s="295" t="s">
        <v>167</v>
      </c>
      <c r="L534" s="300"/>
      <c r="M534" s="301" t="s">
        <v>1</v>
      </c>
      <c r="N534" s="302" t="s">
        <v>38</v>
      </c>
      <c r="O534" s="91"/>
      <c r="P534" s="252">
        <f>O534*H534</f>
        <v>0</v>
      </c>
      <c r="Q534" s="252">
        <v>1</v>
      </c>
      <c r="R534" s="252">
        <f>Q534*H534</f>
        <v>0.0070000000000000001</v>
      </c>
      <c r="S534" s="252">
        <v>0</v>
      </c>
      <c r="T534" s="253">
        <f>S534*H534</f>
        <v>0</v>
      </c>
      <c r="U534" s="38"/>
      <c r="V534" s="38"/>
      <c r="W534" s="38"/>
      <c r="X534" s="38"/>
      <c r="Y534" s="38"/>
      <c r="Z534" s="38"/>
      <c r="AA534" s="38"/>
      <c r="AB534" s="38"/>
      <c r="AC534" s="38"/>
      <c r="AD534" s="38"/>
      <c r="AE534" s="38"/>
      <c r="AR534" s="254" t="s">
        <v>395</v>
      </c>
      <c r="AT534" s="254" t="s">
        <v>296</v>
      </c>
      <c r="AU534" s="254" t="s">
        <v>82</v>
      </c>
      <c r="AY534" s="17" t="s">
        <v>161</v>
      </c>
      <c r="BE534" s="255">
        <f>IF(N534="základní",J534,0)</f>
        <v>0</v>
      </c>
      <c r="BF534" s="255">
        <f>IF(N534="snížená",J534,0)</f>
        <v>0</v>
      </c>
      <c r="BG534" s="255">
        <f>IF(N534="zákl. přenesená",J534,0)</f>
        <v>0</v>
      </c>
      <c r="BH534" s="255">
        <f>IF(N534="sníž. přenesená",J534,0)</f>
        <v>0</v>
      </c>
      <c r="BI534" s="255">
        <f>IF(N534="nulová",J534,0)</f>
        <v>0</v>
      </c>
      <c r="BJ534" s="17" t="s">
        <v>80</v>
      </c>
      <c r="BK534" s="255">
        <f>ROUND(I534*H534,2)</f>
        <v>0</v>
      </c>
      <c r="BL534" s="17" t="s">
        <v>279</v>
      </c>
      <c r="BM534" s="254" t="s">
        <v>1407</v>
      </c>
    </row>
    <row r="535" s="2" customFormat="1">
      <c r="A535" s="38"/>
      <c r="B535" s="39"/>
      <c r="C535" s="40"/>
      <c r="D535" s="256" t="s">
        <v>170</v>
      </c>
      <c r="E535" s="40"/>
      <c r="F535" s="257" t="s">
        <v>765</v>
      </c>
      <c r="G535" s="40"/>
      <c r="H535" s="40"/>
      <c r="I535" s="154"/>
      <c r="J535" s="40"/>
      <c r="K535" s="40"/>
      <c r="L535" s="44"/>
      <c r="M535" s="258"/>
      <c r="N535" s="259"/>
      <c r="O535" s="91"/>
      <c r="P535" s="91"/>
      <c r="Q535" s="91"/>
      <c r="R535" s="91"/>
      <c r="S535" s="91"/>
      <c r="T535" s="92"/>
      <c r="U535" s="38"/>
      <c r="V535" s="38"/>
      <c r="W535" s="38"/>
      <c r="X535" s="38"/>
      <c r="Y535" s="38"/>
      <c r="Z535" s="38"/>
      <c r="AA535" s="38"/>
      <c r="AB535" s="38"/>
      <c r="AC535" s="38"/>
      <c r="AD535" s="38"/>
      <c r="AE535" s="38"/>
      <c r="AT535" s="17" t="s">
        <v>170</v>
      </c>
      <c r="AU535" s="17" t="s">
        <v>82</v>
      </c>
    </row>
    <row r="536" s="2" customFormat="1">
      <c r="A536" s="38"/>
      <c r="B536" s="39"/>
      <c r="C536" s="40"/>
      <c r="D536" s="256" t="s">
        <v>195</v>
      </c>
      <c r="E536" s="40"/>
      <c r="F536" s="260" t="s">
        <v>1408</v>
      </c>
      <c r="G536" s="40"/>
      <c r="H536" s="40"/>
      <c r="I536" s="154"/>
      <c r="J536" s="40"/>
      <c r="K536" s="40"/>
      <c r="L536" s="44"/>
      <c r="M536" s="258"/>
      <c r="N536" s="259"/>
      <c r="O536" s="91"/>
      <c r="P536" s="91"/>
      <c r="Q536" s="91"/>
      <c r="R536" s="91"/>
      <c r="S536" s="91"/>
      <c r="T536" s="92"/>
      <c r="U536" s="38"/>
      <c r="V536" s="38"/>
      <c r="W536" s="38"/>
      <c r="X536" s="38"/>
      <c r="Y536" s="38"/>
      <c r="Z536" s="38"/>
      <c r="AA536" s="38"/>
      <c r="AB536" s="38"/>
      <c r="AC536" s="38"/>
      <c r="AD536" s="38"/>
      <c r="AE536" s="38"/>
      <c r="AT536" s="17" t="s">
        <v>195</v>
      </c>
      <c r="AU536" s="17" t="s">
        <v>82</v>
      </c>
    </row>
    <row r="537" s="14" customFormat="1">
      <c r="A537" s="14"/>
      <c r="B537" s="271"/>
      <c r="C537" s="272"/>
      <c r="D537" s="256" t="s">
        <v>174</v>
      </c>
      <c r="E537" s="273" t="s">
        <v>1</v>
      </c>
      <c r="F537" s="274" t="s">
        <v>1409</v>
      </c>
      <c r="G537" s="272"/>
      <c r="H537" s="275">
        <v>0.0070000000000000001</v>
      </c>
      <c r="I537" s="276"/>
      <c r="J537" s="272"/>
      <c r="K537" s="272"/>
      <c r="L537" s="277"/>
      <c r="M537" s="278"/>
      <c r="N537" s="279"/>
      <c r="O537" s="279"/>
      <c r="P537" s="279"/>
      <c r="Q537" s="279"/>
      <c r="R537" s="279"/>
      <c r="S537" s="279"/>
      <c r="T537" s="280"/>
      <c r="U537" s="14"/>
      <c r="V537" s="14"/>
      <c r="W537" s="14"/>
      <c r="X537" s="14"/>
      <c r="Y537" s="14"/>
      <c r="Z537" s="14"/>
      <c r="AA537" s="14"/>
      <c r="AB537" s="14"/>
      <c r="AC537" s="14"/>
      <c r="AD537" s="14"/>
      <c r="AE537" s="14"/>
      <c r="AT537" s="281" t="s">
        <v>174</v>
      </c>
      <c r="AU537" s="281" t="s">
        <v>82</v>
      </c>
      <c r="AV537" s="14" t="s">
        <v>82</v>
      </c>
      <c r="AW537" s="14" t="s">
        <v>30</v>
      </c>
      <c r="AX537" s="14" t="s">
        <v>80</v>
      </c>
      <c r="AY537" s="281" t="s">
        <v>161</v>
      </c>
    </row>
    <row r="538" s="2" customFormat="1" ht="24" customHeight="1">
      <c r="A538" s="38"/>
      <c r="B538" s="39"/>
      <c r="C538" s="243" t="s">
        <v>719</v>
      </c>
      <c r="D538" s="243" t="s">
        <v>163</v>
      </c>
      <c r="E538" s="244" t="s">
        <v>770</v>
      </c>
      <c r="F538" s="245" t="s">
        <v>771</v>
      </c>
      <c r="G538" s="246" t="s">
        <v>166</v>
      </c>
      <c r="H538" s="247">
        <v>37.968000000000004</v>
      </c>
      <c r="I538" s="248"/>
      <c r="J538" s="249">
        <f>ROUND(I538*H538,2)</f>
        <v>0</v>
      </c>
      <c r="K538" s="245" t="s">
        <v>167</v>
      </c>
      <c r="L538" s="44"/>
      <c r="M538" s="250" t="s">
        <v>1</v>
      </c>
      <c r="N538" s="251" t="s">
        <v>38</v>
      </c>
      <c r="O538" s="91"/>
      <c r="P538" s="252">
        <f>O538*H538</f>
        <v>0</v>
      </c>
      <c r="Q538" s="252">
        <v>0</v>
      </c>
      <c r="R538" s="252">
        <f>Q538*H538</f>
        <v>0</v>
      </c>
      <c r="S538" s="252">
        <v>0</v>
      </c>
      <c r="T538" s="253">
        <f>S538*H538</f>
        <v>0</v>
      </c>
      <c r="U538" s="38"/>
      <c r="V538" s="38"/>
      <c r="W538" s="38"/>
      <c r="X538" s="38"/>
      <c r="Y538" s="38"/>
      <c r="Z538" s="38"/>
      <c r="AA538" s="38"/>
      <c r="AB538" s="38"/>
      <c r="AC538" s="38"/>
      <c r="AD538" s="38"/>
      <c r="AE538" s="38"/>
      <c r="AR538" s="254" t="s">
        <v>279</v>
      </c>
      <c r="AT538" s="254" t="s">
        <v>163</v>
      </c>
      <c r="AU538" s="254" t="s">
        <v>82</v>
      </c>
      <c r="AY538" s="17" t="s">
        <v>161</v>
      </c>
      <c r="BE538" s="255">
        <f>IF(N538="základní",J538,0)</f>
        <v>0</v>
      </c>
      <c r="BF538" s="255">
        <f>IF(N538="snížená",J538,0)</f>
        <v>0</v>
      </c>
      <c r="BG538" s="255">
        <f>IF(N538="zákl. přenesená",J538,0)</f>
        <v>0</v>
      </c>
      <c r="BH538" s="255">
        <f>IF(N538="sníž. přenesená",J538,0)</f>
        <v>0</v>
      </c>
      <c r="BI538" s="255">
        <f>IF(N538="nulová",J538,0)</f>
        <v>0</v>
      </c>
      <c r="BJ538" s="17" t="s">
        <v>80</v>
      </c>
      <c r="BK538" s="255">
        <f>ROUND(I538*H538,2)</f>
        <v>0</v>
      </c>
      <c r="BL538" s="17" t="s">
        <v>279</v>
      </c>
      <c r="BM538" s="254" t="s">
        <v>1410</v>
      </c>
    </row>
    <row r="539" s="2" customFormat="1">
      <c r="A539" s="38"/>
      <c r="B539" s="39"/>
      <c r="C539" s="40"/>
      <c r="D539" s="256" t="s">
        <v>170</v>
      </c>
      <c r="E539" s="40"/>
      <c r="F539" s="257" t="s">
        <v>773</v>
      </c>
      <c r="G539" s="40"/>
      <c r="H539" s="40"/>
      <c r="I539" s="154"/>
      <c r="J539" s="40"/>
      <c r="K539" s="40"/>
      <c r="L539" s="44"/>
      <c r="M539" s="258"/>
      <c r="N539" s="259"/>
      <c r="O539" s="91"/>
      <c r="P539" s="91"/>
      <c r="Q539" s="91"/>
      <c r="R539" s="91"/>
      <c r="S539" s="91"/>
      <c r="T539" s="92"/>
      <c r="U539" s="38"/>
      <c r="V539" s="38"/>
      <c r="W539" s="38"/>
      <c r="X539" s="38"/>
      <c r="Y539" s="38"/>
      <c r="Z539" s="38"/>
      <c r="AA539" s="38"/>
      <c r="AB539" s="38"/>
      <c r="AC539" s="38"/>
      <c r="AD539" s="38"/>
      <c r="AE539" s="38"/>
      <c r="AT539" s="17" t="s">
        <v>170</v>
      </c>
      <c r="AU539" s="17" t="s">
        <v>82</v>
      </c>
    </row>
    <row r="540" s="2" customFormat="1">
      <c r="A540" s="38"/>
      <c r="B540" s="39"/>
      <c r="C540" s="40"/>
      <c r="D540" s="256" t="s">
        <v>172</v>
      </c>
      <c r="E540" s="40"/>
      <c r="F540" s="260" t="s">
        <v>757</v>
      </c>
      <c r="G540" s="40"/>
      <c r="H540" s="40"/>
      <c r="I540" s="154"/>
      <c r="J540" s="40"/>
      <c r="K540" s="40"/>
      <c r="L540" s="44"/>
      <c r="M540" s="258"/>
      <c r="N540" s="259"/>
      <c r="O540" s="91"/>
      <c r="P540" s="91"/>
      <c r="Q540" s="91"/>
      <c r="R540" s="91"/>
      <c r="S540" s="91"/>
      <c r="T540" s="92"/>
      <c r="U540" s="38"/>
      <c r="V540" s="38"/>
      <c r="W540" s="38"/>
      <c r="X540" s="38"/>
      <c r="Y540" s="38"/>
      <c r="Z540" s="38"/>
      <c r="AA540" s="38"/>
      <c r="AB540" s="38"/>
      <c r="AC540" s="38"/>
      <c r="AD540" s="38"/>
      <c r="AE540" s="38"/>
      <c r="AT540" s="17" t="s">
        <v>172</v>
      </c>
      <c r="AU540" s="17" t="s">
        <v>82</v>
      </c>
    </row>
    <row r="541" s="2" customFormat="1">
      <c r="A541" s="38"/>
      <c r="B541" s="39"/>
      <c r="C541" s="40"/>
      <c r="D541" s="256" t="s">
        <v>195</v>
      </c>
      <c r="E541" s="40"/>
      <c r="F541" s="260" t="s">
        <v>774</v>
      </c>
      <c r="G541" s="40"/>
      <c r="H541" s="40"/>
      <c r="I541" s="154"/>
      <c r="J541" s="40"/>
      <c r="K541" s="40"/>
      <c r="L541" s="44"/>
      <c r="M541" s="258"/>
      <c r="N541" s="259"/>
      <c r="O541" s="91"/>
      <c r="P541" s="91"/>
      <c r="Q541" s="91"/>
      <c r="R541" s="91"/>
      <c r="S541" s="91"/>
      <c r="T541" s="92"/>
      <c r="U541" s="38"/>
      <c r="V541" s="38"/>
      <c r="W541" s="38"/>
      <c r="X541" s="38"/>
      <c r="Y541" s="38"/>
      <c r="Z541" s="38"/>
      <c r="AA541" s="38"/>
      <c r="AB541" s="38"/>
      <c r="AC541" s="38"/>
      <c r="AD541" s="38"/>
      <c r="AE541" s="38"/>
      <c r="AT541" s="17" t="s">
        <v>195</v>
      </c>
      <c r="AU541" s="17" t="s">
        <v>82</v>
      </c>
    </row>
    <row r="542" s="14" customFormat="1">
      <c r="A542" s="14"/>
      <c r="B542" s="271"/>
      <c r="C542" s="272"/>
      <c r="D542" s="256" t="s">
        <v>174</v>
      </c>
      <c r="E542" s="273" t="s">
        <v>1</v>
      </c>
      <c r="F542" s="274" t="s">
        <v>1411</v>
      </c>
      <c r="G542" s="272"/>
      <c r="H542" s="275">
        <v>37.968000000000004</v>
      </c>
      <c r="I542" s="276"/>
      <c r="J542" s="272"/>
      <c r="K542" s="272"/>
      <c r="L542" s="277"/>
      <c r="M542" s="278"/>
      <c r="N542" s="279"/>
      <c r="O542" s="279"/>
      <c r="P542" s="279"/>
      <c r="Q542" s="279"/>
      <c r="R542" s="279"/>
      <c r="S542" s="279"/>
      <c r="T542" s="280"/>
      <c r="U542" s="14"/>
      <c r="V542" s="14"/>
      <c r="W542" s="14"/>
      <c r="X542" s="14"/>
      <c r="Y542" s="14"/>
      <c r="Z542" s="14"/>
      <c r="AA542" s="14"/>
      <c r="AB542" s="14"/>
      <c r="AC542" s="14"/>
      <c r="AD542" s="14"/>
      <c r="AE542" s="14"/>
      <c r="AT542" s="281" t="s">
        <v>174</v>
      </c>
      <c r="AU542" s="281" t="s">
        <v>82</v>
      </c>
      <c r="AV542" s="14" t="s">
        <v>82</v>
      </c>
      <c r="AW542" s="14" t="s">
        <v>30</v>
      </c>
      <c r="AX542" s="14" t="s">
        <v>73</v>
      </c>
      <c r="AY542" s="281" t="s">
        <v>161</v>
      </c>
    </row>
    <row r="543" s="15" customFormat="1">
      <c r="A543" s="15"/>
      <c r="B543" s="282"/>
      <c r="C543" s="283"/>
      <c r="D543" s="256" t="s">
        <v>174</v>
      </c>
      <c r="E543" s="284" t="s">
        <v>1</v>
      </c>
      <c r="F543" s="285" t="s">
        <v>180</v>
      </c>
      <c r="G543" s="283"/>
      <c r="H543" s="286">
        <v>37.968000000000004</v>
      </c>
      <c r="I543" s="287"/>
      <c r="J543" s="283"/>
      <c r="K543" s="283"/>
      <c r="L543" s="288"/>
      <c r="M543" s="289"/>
      <c r="N543" s="290"/>
      <c r="O543" s="290"/>
      <c r="P543" s="290"/>
      <c r="Q543" s="290"/>
      <c r="R543" s="290"/>
      <c r="S543" s="290"/>
      <c r="T543" s="291"/>
      <c r="U543" s="15"/>
      <c r="V543" s="15"/>
      <c r="W543" s="15"/>
      <c r="X543" s="15"/>
      <c r="Y543" s="15"/>
      <c r="Z543" s="15"/>
      <c r="AA543" s="15"/>
      <c r="AB543" s="15"/>
      <c r="AC543" s="15"/>
      <c r="AD543" s="15"/>
      <c r="AE543" s="15"/>
      <c r="AT543" s="292" t="s">
        <v>174</v>
      </c>
      <c r="AU543" s="292" t="s">
        <v>82</v>
      </c>
      <c r="AV543" s="15" t="s">
        <v>168</v>
      </c>
      <c r="AW543" s="15" t="s">
        <v>30</v>
      </c>
      <c r="AX543" s="15" t="s">
        <v>80</v>
      </c>
      <c r="AY543" s="292" t="s">
        <v>161</v>
      </c>
    </row>
    <row r="544" s="2" customFormat="1" ht="16.5" customHeight="1">
      <c r="A544" s="38"/>
      <c r="B544" s="39"/>
      <c r="C544" s="293" t="s">
        <v>725</v>
      </c>
      <c r="D544" s="293" t="s">
        <v>296</v>
      </c>
      <c r="E544" s="294" t="s">
        <v>777</v>
      </c>
      <c r="F544" s="295" t="s">
        <v>778</v>
      </c>
      <c r="G544" s="296" t="s">
        <v>282</v>
      </c>
      <c r="H544" s="297">
        <v>0.014999999999999999</v>
      </c>
      <c r="I544" s="298"/>
      <c r="J544" s="299">
        <f>ROUND(I544*H544,2)</f>
        <v>0</v>
      </c>
      <c r="K544" s="295" t="s">
        <v>167</v>
      </c>
      <c r="L544" s="300"/>
      <c r="M544" s="301" t="s">
        <v>1</v>
      </c>
      <c r="N544" s="302" t="s">
        <v>38</v>
      </c>
      <c r="O544" s="91"/>
      <c r="P544" s="252">
        <f>O544*H544</f>
        <v>0</v>
      </c>
      <c r="Q544" s="252">
        <v>1</v>
      </c>
      <c r="R544" s="252">
        <f>Q544*H544</f>
        <v>0.014999999999999999</v>
      </c>
      <c r="S544" s="252">
        <v>0</v>
      </c>
      <c r="T544" s="253">
        <f>S544*H544</f>
        <v>0</v>
      </c>
      <c r="U544" s="38"/>
      <c r="V544" s="38"/>
      <c r="W544" s="38"/>
      <c r="X544" s="38"/>
      <c r="Y544" s="38"/>
      <c r="Z544" s="38"/>
      <c r="AA544" s="38"/>
      <c r="AB544" s="38"/>
      <c r="AC544" s="38"/>
      <c r="AD544" s="38"/>
      <c r="AE544" s="38"/>
      <c r="AR544" s="254" t="s">
        <v>395</v>
      </c>
      <c r="AT544" s="254" t="s">
        <v>296</v>
      </c>
      <c r="AU544" s="254" t="s">
        <v>82</v>
      </c>
      <c r="AY544" s="17" t="s">
        <v>161</v>
      </c>
      <c r="BE544" s="255">
        <f>IF(N544="základní",J544,0)</f>
        <v>0</v>
      </c>
      <c r="BF544" s="255">
        <f>IF(N544="snížená",J544,0)</f>
        <v>0</v>
      </c>
      <c r="BG544" s="255">
        <f>IF(N544="zákl. přenesená",J544,0)</f>
        <v>0</v>
      </c>
      <c r="BH544" s="255">
        <f>IF(N544="sníž. přenesená",J544,0)</f>
        <v>0</v>
      </c>
      <c r="BI544" s="255">
        <f>IF(N544="nulová",J544,0)</f>
        <v>0</v>
      </c>
      <c r="BJ544" s="17" t="s">
        <v>80</v>
      </c>
      <c r="BK544" s="255">
        <f>ROUND(I544*H544,2)</f>
        <v>0</v>
      </c>
      <c r="BL544" s="17" t="s">
        <v>279</v>
      </c>
      <c r="BM544" s="254" t="s">
        <v>1412</v>
      </c>
    </row>
    <row r="545" s="2" customFormat="1">
      <c r="A545" s="38"/>
      <c r="B545" s="39"/>
      <c r="C545" s="40"/>
      <c r="D545" s="256" t="s">
        <v>170</v>
      </c>
      <c r="E545" s="40"/>
      <c r="F545" s="257" t="s">
        <v>778</v>
      </c>
      <c r="G545" s="40"/>
      <c r="H545" s="40"/>
      <c r="I545" s="154"/>
      <c r="J545" s="40"/>
      <c r="K545" s="40"/>
      <c r="L545" s="44"/>
      <c r="M545" s="258"/>
      <c r="N545" s="259"/>
      <c r="O545" s="91"/>
      <c r="P545" s="91"/>
      <c r="Q545" s="91"/>
      <c r="R545" s="91"/>
      <c r="S545" s="91"/>
      <c r="T545" s="92"/>
      <c r="U545" s="38"/>
      <c r="V545" s="38"/>
      <c r="W545" s="38"/>
      <c r="X545" s="38"/>
      <c r="Y545" s="38"/>
      <c r="Z545" s="38"/>
      <c r="AA545" s="38"/>
      <c r="AB545" s="38"/>
      <c r="AC545" s="38"/>
      <c r="AD545" s="38"/>
      <c r="AE545" s="38"/>
      <c r="AT545" s="17" t="s">
        <v>170</v>
      </c>
      <c r="AU545" s="17" t="s">
        <v>82</v>
      </c>
    </row>
    <row r="546" s="2" customFormat="1">
      <c r="A546" s="38"/>
      <c r="B546" s="39"/>
      <c r="C546" s="40"/>
      <c r="D546" s="256" t="s">
        <v>195</v>
      </c>
      <c r="E546" s="40"/>
      <c r="F546" s="260" t="s">
        <v>780</v>
      </c>
      <c r="G546" s="40"/>
      <c r="H546" s="40"/>
      <c r="I546" s="154"/>
      <c r="J546" s="40"/>
      <c r="K546" s="40"/>
      <c r="L546" s="44"/>
      <c r="M546" s="258"/>
      <c r="N546" s="259"/>
      <c r="O546" s="91"/>
      <c r="P546" s="91"/>
      <c r="Q546" s="91"/>
      <c r="R546" s="91"/>
      <c r="S546" s="91"/>
      <c r="T546" s="92"/>
      <c r="U546" s="38"/>
      <c r="V546" s="38"/>
      <c r="W546" s="38"/>
      <c r="X546" s="38"/>
      <c r="Y546" s="38"/>
      <c r="Z546" s="38"/>
      <c r="AA546" s="38"/>
      <c r="AB546" s="38"/>
      <c r="AC546" s="38"/>
      <c r="AD546" s="38"/>
      <c r="AE546" s="38"/>
      <c r="AT546" s="17" t="s">
        <v>195</v>
      </c>
      <c r="AU546" s="17" t="s">
        <v>82</v>
      </c>
    </row>
    <row r="547" s="14" customFormat="1">
      <c r="A547" s="14"/>
      <c r="B547" s="271"/>
      <c r="C547" s="272"/>
      <c r="D547" s="256" t="s">
        <v>174</v>
      </c>
      <c r="E547" s="273" t="s">
        <v>1</v>
      </c>
      <c r="F547" s="274" t="s">
        <v>1413</v>
      </c>
      <c r="G547" s="272"/>
      <c r="H547" s="275">
        <v>0.014999999999999999</v>
      </c>
      <c r="I547" s="276"/>
      <c r="J547" s="272"/>
      <c r="K547" s="272"/>
      <c r="L547" s="277"/>
      <c r="M547" s="278"/>
      <c r="N547" s="279"/>
      <c r="O547" s="279"/>
      <c r="P547" s="279"/>
      <c r="Q547" s="279"/>
      <c r="R547" s="279"/>
      <c r="S547" s="279"/>
      <c r="T547" s="280"/>
      <c r="U547" s="14"/>
      <c r="V547" s="14"/>
      <c r="W547" s="14"/>
      <c r="X547" s="14"/>
      <c r="Y547" s="14"/>
      <c r="Z547" s="14"/>
      <c r="AA547" s="14"/>
      <c r="AB547" s="14"/>
      <c r="AC547" s="14"/>
      <c r="AD547" s="14"/>
      <c r="AE547" s="14"/>
      <c r="AT547" s="281" t="s">
        <v>174</v>
      </c>
      <c r="AU547" s="281" t="s">
        <v>82</v>
      </c>
      <c r="AV547" s="14" t="s">
        <v>82</v>
      </c>
      <c r="AW547" s="14" t="s">
        <v>30</v>
      </c>
      <c r="AX547" s="14" t="s">
        <v>80</v>
      </c>
      <c r="AY547" s="281" t="s">
        <v>161</v>
      </c>
    </row>
    <row r="548" s="2" customFormat="1" ht="24" customHeight="1">
      <c r="A548" s="38"/>
      <c r="B548" s="39"/>
      <c r="C548" s="243" t="s">
        <v>730</v>
      </c>
      <c r="D548" s="243" t="s">
        <v>163</v>
      </c>
      <c r="E548" s="244" t="s">
        <v>1414</v>
      </c>
      <c r="F548" s="245" t="s">
        <v>1415</v>
      </c>
      <c r="G548" s="246" t="s">
        <v>282</v>
      </c>
      <c r="H548" s="247">
        <v>0.021999999999999999</v>
      </c>
      <c r="I548" s="248"/>
      <c r="J548" s="249">
        <f>ROUND(I548*H548,2)</f>
        <v>0</v>
      </c>
      <c r="K548" s="245" t="s">
        <v>167</v>
      </c>
      <c r="L548" s="44"/>
      <c r="M548" s="250" t="s">
        <v>1</v>
      </c>
      <c r="N548" s="251" t="s">
        <v>38</v>
      </c>
      <c r="O548" s="91"/>
      <c r="P548" s="252">
        <f>O548*H548</f>
        <v>0</v>
      </c>
      <c r="Q548" s="252">
        <v>0</v>
      </c>
      <c r="R548" s="252">
        <f>Q548*H548</f>
        <v>0</v>
      </c>
      <c r="S548" s="252">
        <v>0</v>
      </c>
      <c r="T548" s="253">
        <f>S548*H548</f>
        <v>0</v>
      </c>
      <c r="U548" s="38"/>
      <c r="V548" s="38"/>
      <c r="W548" s="38"/>
      <c r="X548" s="38"/>
      <c r="Y548" s="38"/>
      <c r="Z548" s="38"/>
      <c r="AA548" s="38"/>
      <c r="AB548" s="38"/>
      <c r="AC548" s="38"/>
      <c r="AD548" s="38"/>
      <c r="AE548" s="38"/>
      <c r="AR548" s="254" t="s">
        <v>279</v>
      </c>
      <c r="AT548" s="254" t="s">
        <v>163</v>
      </c>
      <c r="AU548" s="254" t="s">
        <v>82</v>
      </c>
      <c r="AY548" s="17" t="s">
        <v>161</v>
      </c>
      <c r="BE548" s="255">
        <f>IF(N548="základní",J548,0)</f>
        <v>0</v>
      </c>
      <c r="BF548" s="255">
        <f>IF(N548="snížená",J548,0)</f>
        <v>0</v>
      </c>
      <c r="BG548" s="255">
        <f>IF(N548="zákl. přenesená",J548,0)</f>
        <v>0</v>
      </c>
      <c r="BH548" s="255">
        <f>IF(N548="sníž. přenesená",J548,0)</f>
        <v>0</v>
      </c>
      <c r="BI548" s="255">
        <f>IF(N548="nulová",J548,0)</f>
        <v>0</v>
      </c>
      <c r="BJ548" s="17" t="s">
        <v>80</v>
      </c>
      <c r="BK548" s="255">
        <f>ROUND(I548*H548,2)</f>
        <v>0</v>
      </c>
      <c r="BL548" s="17" t="s">
        <v>279</v>
      </c>
      <c r="BM548" s="254" t="s">
        <v>1416</v>
      </c>
    </row>
    <row r="549" s="2" customFormat="1">
      <c r="A549" s="38"/>
      <c r="B549" s="39"/>
      <c r="C549" s="40"/>
      <c r="D549" s="256" t="s">
        <v>170</v>
      </c>
      <c r="E549" s="40"/>
      <c r="F549" s="257" t="s">
        <v>1417</v>
      </c>
      <c r="G549" s="40"/>
      <c r="H549" s="40"/>
      <c r="I549" s="154"/>
      <c r="J549" s="40"/>
      <c r="K549" s="40"/>
      <c r="L549" s="44"/>
      <c r="M549" s="258"/>
      <c r="N549" s="259"/>
      <c r="O549" s="91"/>
      <c r="P549" s="91"/>
      <c r="Q549" s="91"/>
      <c r="R549" s="91"/>
      <c r="S549" s="91"/>
      <c r="T549" s="92"/>
      <c r="U549" s="38"/>
      <c r="V549" s="38"/>
      <c r="W549" s="38"/>
      <c r="X549" s="38"/>
      <c r="Y549" s="38"/>
      <c r="Z549" s="38"/>
      <c r="AA549" s="38"/>
      <c r="AB549" s="38"/>
      <c r="AC549" s="38"/>
      <c r="AD549" s="38"/>
      <c r="AE549" s="38"/>
      <c r="AT549" s="17" t="s">
        <v>170</v>
      </c>
      <c r="AU549" s="17" t="s">
        <v>82</v>
      </c>
    </row>
    <row r="550" s="2" customFormat="1">
      <c r="A550" s="38"/>
      <c r="B550" s="39"/>
      <c r="C550" s="40"/>
      <c r="D550" s="256" t="s">
        <v>172</v>
      </c>
      <c r="E550" s="40"/>
      <c r="F550" s="260" t="s">
        <v>793</v>
      </c>
      <c r="G550" s="40"/>
      <c r="H550" s="40"/>
      <c r="I550" s="154"/>
      <c r="J550" s="40"/>
      <c r="K550" s="40"/>
      <c r="L550" s="44"/>
      <c r="M550" s="258"/>
      <c r="N550" s="259"/>
      <c r="O550" s="91"/>
      <c r="P550" s="91"/>
      <c r="Q550" s="91"/>
      <c r="R550" s="91"/>
      <c r="S550" s="91"/>
      <c r="T550" s="92"/>
      <c r="U550" s="38"/>
      <c r="V550" s="38"/>
      <c r="W550" s="38"/>
      <c r="X550" s="38"/>
      <c r="Y550" s="38"/>
      <c r="Z550" s="38"/>
      <c r="AA550" s="38"/>
      <c r="AB550" s="38"/>
      <c r="AC550" s="38"/>
      <c r="AD550" s="38"/>
      <c r="AE550" s="38"/>
      <c r="AT550" s="17" t="s">
        <v>172</v>
      </c>
      <c r="AU550" s="17" t="s">
        <v>82</v>
      </c>
    </row>
    <row r="551" s="2" customFormat="1">
      <c r="A551" s="38"/>
      <c r="B551" s="39"/>
      <c r="C551" s="40"/>
      <c r="D551" s="256" t="s">
        <v>195</v>
      </c>
      <c r="E551" s="40"/>
      <c r="F551" s="260" t="s">
        <v>1384</v>
      </c>
      <c r="G551" s="40"/>
      <c r="H551" s="40"/>
      <c r="I551" s="154"/>
      <c r="J551" s="40"/>
      <c r="K551" s="40"/>
      <c r="L551" s="44"/>
      <c r="M551" s="258"/>
      <c r="N551" s="259"/>
      <c r="O551" s="91"/>
      <c r="P551" s="91"/>
      <c r="Q551" s="91"/>
      <c r="R551" s="91"/>
      <c r="S551" s="91"/>
      <c r="T551" s="92"/>
      <c r="U551" s="38"/>
      <c r="V551" s="38"/>
      <c r="W551" s="38"/>
      <c r="X551" s="38"/>
      <c r="Y551" s="38"/>
      <c r="Z551" s="38"/>
      <c r="AA551" s="38"/>
      <c r="AB551" s="38"/>
      <c r="AC551" s="38"/>
      <c r="AD551" s="38"/>
      <c r="AE551" s="38"/>
      <c r="AT551" s="17" t="s">
        <v>195</v>
      </c>
      <c r="AU551" s="17" t="s">
        <v>82</v>
      </c>
    </row>
    <row r="552" s="12" customFormat="1" ht="22.8" customHeight="1">
      <c r="A552" s="12"/>
      <c r="B552" s="227"/>
      <c r="C552" s="228"/>
      <c r="D552" s="229" t="s">
        <v>72</v>
      </c>
      <c r="E552" s="241" t="s">
        <v>795</v>
      </c>
      <c r="F552" s="241" t="s">
        <v>796</v>
      </c>
      <c r="G552" s="228"/>
      <c r="H552" s="228"/>
      <c r="I552" s="231"/>
      <c r="J552" s="242">
        <f>BK552</f>
        <v>0</v>
      </c>
      <c r="K552" s="228"/>
      <c r="L552" s="233"/>
      <c r="M552" s="234"/>
      <c r="N552" s="235"/>
      <c r="O552" s="235"/>
      <c r="P552" s="236">
        <f>SUM(P553:P561)</f>
        <v>0</v>
      </c>
      <c r="Q552" s="235"/>
      <c r="R552" s="236">
        <f>SUM(R553:R561)</f>
        <v>0.05218101</v>
      </c>
      <c r="S552" s="235"/>
      <c r="T552" s="237">
        <f>SUM(T553:T561)</f>
        <v>0</v>
      </c>
      <c r="U552" s="12"/>
      <c r="V552" s="12"/>
      <c r="W552" s="12"/>
      <c r="X552" s="12"/>
      <c r="Y552" s="12"/>
      <c r="Z552" s="12"/>
      <c r="AA552" s="12"/>
      <c r="AB552" s="12"/>
      <c r="AC552" s="12"/>
      <c r="AD552" s="12"/>
      <c r="AE552" s="12"/>
      <c r="AR552" s="238" t="s">
        <v>82</v>
      </c>
      <c r="AT552" s="239" t="s">
        <v>72</v>
      </c>
      <c r="AU552" s="239" t="s">
        <v>80</v>
      </c>
      <c r="AY552" s="238" t="s">
        <v>161</v>
      </c>
      <c r="BK552" s="240">
        <f>SUM(BK553:BK561)</f>
        <v>0</v>
      </c>
    </row>
    <row r="553" s="2" customFormat="1" ht="24" customHeight="1">
      <c r="A553" s="38"/>
      <c r="B553" s="39"/>
      <c r="C553" s="243" t="s">
        <v>741</v>
      </c>
      <c r="D553" s="243" t="s">
        <v>163</v>
      </c>
      <c r="E553" s="244" t="s">
        <v>798</v>
      </c>
      <c r="F553" s="245" t="s">
        <v>799</v>
      </c>
      <c r="G553" s="246" t="s">
        <v>166</v>
      </c>
      <c r="H553" s="247">
        <v>248.481</v>
      </c>
      <c r="I553" s="248"/>
      <c r="J553" s="249">
        <f>ROUND(I553*H553,2)</f>
        <v>0</v>
      </c>
      <c r="K553" s="245" t="s">
        <v>167</v>
      </c>
      <c r="L553" s="44"/>
      <c r="M553" s="250" t="s">
        <v>1</v>
      </c>
      <c r="N553" s="251" t="s">
        <v>38</v>
      </c>
      <c r="O553" s="91"/>
      <c r="P553" s="252">
        <f>O553*H553</f>
        <v>0</v>
      </c>
      <c r="Q553" s="252">
        <v>0.00021000000000000001</v>
      </c>
      <c r="R553" s="252">
        <f>Q553*H553</f>
        <v>0.05218101</v>
      </c>
      <c r="S553" s="252">
        <v>0</v>
      </c>
      <c r="T553" s="253">
        <f>S553*H553</f>
        <v>0</v>
      </c>
      <c r="U553" s="38"/>
      <c r="V553" s="38"/>
      <c r="W553" s="38"/>
      <c r="X553" s="38"/>
      <c r="Y553" s="38"/>
      <c r="Z553" s="38"/>
      <c r="AA553" s="38"/>
      <c r="AB553" s="38"/>
      <c r="AC553" s="38"/>
      <c r="AD553" s="38"/>
      <c r="AE553" s="38"/>
      <c r="AR553" s="254" t="s">
        <v>279</v>
      </c>
      <c r="AT553" s="254" t="s">
        <v>163</v>
      </c>
      <c r="AU553" s="254" t="s">
        <v>82</v>
      </c>
      <c r="AY553" s="17" t="s">
        <v>161</v>
      </c>
      <c r="BE553" s="255">
        <f>IF(N553="základní",J553,0)</f>
        <v>0</v>
      </c>
      <c r="BF553" s="255">
        <f>IF(N553="snížená",J553,0)</f>
        <v>0</v>
      </c>
      <c r="BG553" s="255">
        <f>IF(N553="zákl. přenesená",J553,0)</f>
        <v>0</v>
      </c>
      <c r="BH553" s="255">
        <f>IF(N553="sníž. přenesená",J553,0)</f>
        <v>0</v>
      </c>
      <c r="BI553" s="255">
        <f>IF(N553="nulová",J553,0)</f>
        <v>0</v>
      </c>
      <c r="BJ553" s="17" t="s">
        <v>80</v>
      </c>
      <c r="BK553" s="255">
        <f>ROUND(I553*H553,2)</f>
        <v>0</v>
      </c>
      <c r="BL553" s="17" t="s">
        <v>279</v>
      </c>
      <c r="BM553" s="254" t="s">
        <v>1418</v>
      </c>
    </row>
    <row r="554" s="2" customFormat="1">
      <c r="A554" s="38"/>
      <c r="B554" s="39"/>
      <c r="C554" s="40"/>
      <c r="D554" s="256" t="s">
        <v>170</v>
      </c>
      <c r="E554" s="40"/>
      <c r="F554" s="257" t="s">
        <v>801</v>
      </c>
      <c r="G554" s="40"/>
      <c r="H554" s="40"/>
      <c r="I554" s="154"/>
      <c r="J554" s="40"/>
      <c r="K554" s="40"/>
      <c r="L554" s="44"/>
      <c r="M554" s="258"/>
      <c r="N554" s="259"/>
      <c r="O554" s="91"/>
      <c r="P554" s="91"/>
      <c r="Q554" s="91"/>
      <c r="R554" s="91"/>
      <c r="S554" s="91"/>
      <c r="T554" s="92"/>
      <c r="U554" s="38"/>
      <c r="V554" s="38"/>
      <c r="W554" s="38"/>
      <c r="X554" s="38"/>
      <c r="Y554" s="38"/>
      <c r="Z554" s="38"/>
      <c r="AA554" s="38"/>
      <c r="AB554" s="38"/>
      <c r="AC554" s="38"/>
      <c r="AD554" s="38"/>
      <c r="AE554" s="38"/>
      <c r="AT554" s="17" t="s">
        <v>170</v>
      </c>
      <c r="AU554" s="17" t="s">
        <v>82</v>
      </c>
    </row>
    <row r="555" s="13" customFormat="1">
      <c r="A555" s="13"/>
      <c r="B555" s="261"/>
      <c r="C555" s="262"/>
      <c r="D555" s="256" t="s">
        <v>174</v>
      </c>
      <c r="E555" s="263" t="s">
        <v>1</v>
      </c>
      <c r="F555" s="264" t="s">
        <v>802</v>
      </c>
      <c r="G555" s="262"/>
      <c r="H555" s="263" t="s">
        <v>1</v>
      </c>
      <c r="I555" s="265"/>
      <c r="J555" s="262"/>
      <c r="K555" s="262"/>
      <c r="L555" s="266"/>
      <c r="M555" s="267"/>
      <c r="N555" s="268"/>
      <c r="O555" s="268"/>
      <c r="P555" s="268"/>
      <c r="Q555" s="268"/>
      <c r="R555" s="268"/>
      <c r="S555" s="268"/>
      <c r="T555" s="269"/>
      <c r="U555" s="13"/>
      <c r="V555" s="13"/>
      <c r="W555" s="13"/>
      <c r="X555" s="13"/>
      <c r="Y555" s="13"/>
      <c r="Z555" s="13"/>
      <c r="AA555" s="13"/>
      <c r="AB555" s="13"/>
      <c r="AC555" s="13"/>
      <c r="AD555" s="13"/>
      <c r="AE555" s="13"/>
      <c r="AT555" s="270" t="s">
        <v>174</v>
      </c>
      <c r="AU555" s="270" t="s">
        <v>82</v>
      </c>
      <c r="AV555" s="13" t="s">
        <v>80</v>
      </c>
      <c r="AW555" s="13" t="s">
        <v>30</v>
      </c>
      <c r="AX555" s="13" t="s">
        <v>73</v>
      </c>
      <c r="AY555" s="270" t="s">
        <v>161</v>
      </c>
    </row>
    <row r="556" s="14" customFormat="1">
      <c r="A556" s="14"/>
      <c r="B556" s="271"/>
      <c r="C556" s="272"/>
      <c r="D556" s="256" t="s">
        <v>174</v>
      </c>
      <c r="E556" s="273" t="s">
        <v>1</v>
      </c>
      <c r="F556" s="274" t="s">
        <v>1352</v>
      </c>
      <c r="G556" s="272"/>
      <c r="H556" s="275">
        <v>94.819000000000003</v>
      </c>
      <c r="I556" s="276"/>
      <c r="J556" s="272"/>
      <c r="K556" s="272"/>
      <c r="L556" s="277"/>
      <c r="M556" s="278"/>
      <c r="N556" s="279"/>
      <c r="O556" s="279"/>
      <c r="P556" s="279"/>
      <c r="Q556" s="279"/>
      <c r="R556" s="279"/>
      <c r="S556" s="279"/>
      <c r="T556" s="280"/>
      <c r="U556" s="14"/>
      <c r="V556" s="14"/>
      <c r="W556" s="14"/>
      <c r="X556" s="14"/>
      <c r="Y556" s="14"/>
      <c r="Z556" s="14"/>
      <c r="AA556" s="14"/>
      <c r="AB556" s="14"/>
      <c r="AC556" s="14"/>
      <c r="AD556" s="14"/>
      <c r="AE556" s="14"/>
      <c r="AT556" s="281" t="s">
        <v>174</v>
      </c>
      <c r="AU556" s="281" t="s">
        <v>82</v>
      </c>
      <c r="AV556" s="14" t="s">
        <v>82</v>
      </c>
      <c r="AW556" s="14" t="s">
        <v>30</v>
      </c>
      <c r="AX556" s="14" t="s">
        <v>73</v>
      </c>
      <c r="AY556" s="281" t="s">
        <v>161</v>
      </c>
    </row>
    <row r="557" s="14" customFormat="1">
      <c r="A557" s="14"/>
      <c r="B557" s="271"/>
      <c r="C557" s="272"/>
      <c r="D557" s="256" t="s">
        <v>174</v>
      </c>
      <c r="E557" s="273" t="s">
        <v>1</v>
      </c>
      <c r="F557" s="274" t="s">
        <v>1353</v>
      </c>
      <c r="G557" s="272"/>
      <c r="H557" s="275">
        <v>48.359000000000002</v>
      </c>
      <c r="I557" s="276"/>
      <c r="J557" s="272"/>
      <c r="K557" s="272"/>
      <c r="L557" s="277"/>
      <c r="M557" s="278"/>
      <c r="N557" s="279"/>
      <c r="O557" s="279"/>
      <c r="P557" s="279"/>
      <c r="Q557" s="279"/>
      <c r="R557" s="279"/>
      <c r="S557" s="279"/>
      <c r="T557" s="280"/>
      <c r="U557" s="14"/>
      <c r="V557" s="14"/>
      <c r="W557" s="14"/>
      <c r="X557" s="14"/>
      <c r="Y557" s="14"/>
      <c r="Z557" s="14"/>
      <c r="AA557" s="14"/>
      <c r="AB557" s="14"/>
      <c r="AC557" s="14"/>
      <c r="AD557" s="14"/>
      <c r="AE557" s="14"/>
      <c r="AT557" s="281" t="s">
        <v>174</v>
      </c>
      <c r="AU557" s="281" t="s">
        <v>82</v>
      </c>
      <c r="AV557" s="14" t="s">
        <v>82</v>
      </c>
      <c r="AW557" s="14" t="s">
        <v>30</v>
      </c>
      <c r="AX557" s="14" t="s">
        <v>73</v>
      </c>
      <c r="AY557" s="281" t="s">
        <v>161</v>
      </c>
    </row>
    <row r="558" s="14" customFormat="1">
      <c r="A558" s="14"/>
      <c r="B558" s="271"/>
      <c r="C558" s="272"/>
      <c r="D558" s="256" t="s">
        <v>174</v>
      </c>
      <c r="E558" s="273" t="s">
        <v>1</v>
      </c>
      <c r="F558" s="274" t="s">
        <v>1354</v>
      </c>
      <c r="G558" s="272"/>
      <c r="H558" s="275">
        <v>68.543999999999997</v>
      </c>
      <c r="I558" s="276"/>
      <c r="J558" s="272"/>
      <c r="K558" s="272"/>
      <c r="L558" s="277"/>
      <c r="M558" s="278"/>
      <c r="N558" s="279"/>
      <c r="O558" s="279"/>
      <c r="P558" s="279"/>
      <c r="Q558" s="279"/>
      <c r="R558" s="279"/>
      <c r="S558" s="279"/>
      <c r="T558" s="280"/>
      <c r="U558" s="14"/>
      <c r="V558" s="14"/>
      <c r="W558" s="14"/>
      <c r="X558" s="14"/>
      <c r="Y558" s="14"/>
      <c r="Z558" s="14"/>
      <c r="AA558" s="14"/>
      <c r="AB558" s="14"/>
      <c r="AC558" s="14"/>
      <c r="AD558" s="14"/>
      <c r="AE558" s="14"/>
      <c r="AT558" s="281" t="s">
        <v>174</v>
      </c>
      <c r="AU558" s="281" t="s">
        <v>82</v>
      </c>
      <c r="AV558" s="14" t="s">
        <v>82</v>
      </c>
      <c r="AW558" s="14" t="s">
        <v>30</v>
      </c>
      <c r="AX558" s="14" t="s">
        <v>73</v>
      </c>
      <c r="AY558" s="281" t="s">
        <v>161</v>
      </c>
    </row>
    <row r="559" s="14" customFormat="1">
      <c r="A559" s="14"/>
      <c r="B559" s="271"/>
      <c r="C559" s="272"/>
      <c r="D559" s="256" t="s">
        <v>174</v>
      </c>
      <c r="E559" s="273" t="s">
        <v>1</v>
      </c>
      <c r="F559" s="274" t="s">
        <v>1355</v>
      </c>
      <c r="G559" s="272"/>
      <c r="H559" s="275">
        <v>18.343</v>
      </c>
      <c r="I559" s="276"/>
      <c r="J559" s="272"/>
      <c r="K559" s="272"/>
      <c r="L559" s="277"/>
      <c r="M559" s="278"/>
      <c r="N559" s="279"/>
      <c r="O559" s="279"/>
      <c r="P559" s="279"/>
      <c r="Q559" s="279"/>
      <c r="R559" s="279"/>
      <c r="S559" s="279"/>
      <c r="T559" s="280"/>
      <c r="U559" s="14"/>
      <c r="V559" s="14"/>
      <c r="W559" s="14"/>
      <c r="X559" s="14"/>
      <c r="Y559" s="14"/>
      <c r="Z559" s="14"/>
      <c r="AA559" s="14"/>
      <c r="AB559" s="14"/>
      <c r="AC559" s="14"/>
      <c r="AD559" s="14"/>
      <c r="AE559" s="14"/>
      <c r="AT559" s="281" t="s">
        <v>174</v>
      </c>
      <c r="AU559" s="281" t="s">
        <v>82</v>
      </c>
      <c r="AV559" s="14" t="s">
        <v>82</v>
      </c>
      <c r="AW559" s="14" t="s">
        <v>30</v>
      </c>
      <c r="AX559" s="14" t="s">
        <v>73</v>
      </c>
      <c r="AY559" s="281" t="s">
        <v>161</v>
      </c>
    </row>
    <row r="560" s="14" customFormat="1">
      <c r="A560" s="14"/>
      <c r="B560" s="271"/>
      <c r="C560" s="272"/>
      <c r="D560" s="256" t="s">
        <v>174</v>
      </c>
      <c r="E560" s="273" t="s">
        <v>1</v>
      </c>
      <c r="F560" s="274" t="s">
        <v>1356</v>
      </c>
      <c r="G560" s="272"/>
      <c r="H560" s="275">
        <v>18.416</v>
      </c>
      <c r="I560" s="276"/>
      <c r="J560" s="272"/>
      <c r="K560" s="272"/>
      <c r="L560" s="277"/>
      <c r="M560" s="278"/>
      <c r="N560" s="279"/>
      <c r="O560" s="279"/>
      <c r="P560" s="279"/>
      <c r="Q560" s="279"/>
      <c r="R560" s="279"/>
      <c r="S560" s="279"/>
      <c r="T560" s="280"/>
      <c r="U560" s="14"/>
      <c r="V560" s="14"/>
      <c r="W560" s="14"/>
      <c r="X560" s="14"/>
      <c r="Y560" s="14"/>
      <c r="Z560" s="14"/>
      <c r="AA560" s="14"/>
      <c r="AB560" s="14"/>
      <c r="AC560" s="14"/>
      <c r="AD560" s="14"/>
      <c r="AE560" s="14"/>
      <c r="AT560" s="281" t="s">
        <v>174</v>
      </c>
      <c r="AU560" s="281" t="s">
        <v>82</v>
      </c>
      <c r="AV560" s="14" t="s">
        <v>82</v>
      </c>
      <c r="AW560" s="14" t="s">
        <v>30</v>
      </c>
      <c r="AX560" s="14" t="s">
        <v>73</v>
      </c>
      <c r="AY560" s="281" t="s">
        <v>161</v>
      </c>
    </row>
    <row r="561" s="15" customFormat="1">
      <c r="A561" s="15"/>
      <c r="B561" s="282"/>
      <c r="C561" s="283"/>
      <c r="D561" s="256" t="s">
        <v>174</v>
      </c>
      <c r="E561" s="284" t="s">
        <v>1</v>
      </c>
      <c r="F561" s="285" t="s">
        <v>180</v>
      </c>
      <c r="G561" s="283"/>
      <c r="H561" s="286">
        <v>248.481</v>
      </c>
      <c r="I561" s="287"/>
      <c r="J561" s="283"/>
      <c r="K561" s="283"/>
      <c r="L561" s="288"/>
      <c r="M561" s="311"/>
      <c r="N561" s="312"/>
      <c r="O561" s="312"/>
      <c r="P561" s="312"/>
      <c r="Q561" s="312"/>
      <c r="R561" s="312"/>
      <c r="S561" s="312"/>
      <c r="T561" s="313"/>
      <c r="U561" s="15"/>
      <c r="V561" s="15"/>
      <c r="W561" s="15"/>
      <c r="X561" s="15"/>
      <c r="Y561" s="15"/>
      <c r="Z561" s="15"/>
      <c r="AA561" s="15"/>
      <c r="AB561" s="15"/>
      <c r="AC561" s="15"/>
      <c r="AD561" s="15"/>
      <c r="AE561" s="15"/>
      <c r="AT561" s="292" t="s">
        <v>174</v>
      </c>
      <c r="AU561" s="292" t="s">
        <v>82</v>
      </c>
      <c r="AV561" s="15" t="s">
        <v>168</v>
      </c>
      <c r="AW561" s="15" t="s">
        <v>30</v>
      </c>
      <c r="AX561" s="15" t="s">
        <v>80</v>
      </c>
      <c r="AY561" s="292" t="s">
        <v>161</v>
      </c>
    </row>
    <row r="562" s="2" customFormat="1" ht="6.96" customHeight="1">
      <c r="A562" s="38"/>
      <c r="B562" s="66"/>
      <c r="C562" s="67"/>
      <c r="D562" s="67"/>
      <c r="E562" s="67"/>
      <c r="F562" s="67"/>
      <c r="G562" s="67"/>
      <c r="H562" s="67"/>
      <c r="I562" s="192"/>
      <c r="J562" s="67"/>
      <c r="K562" s="67"/>
      <c r="L562" s="44"/>
      <c r="M562" s="38"/>
      <c r="O562" s="38"/>
      <c r="P562" s="38"/>
      <c r="Q562" s="38"/>
      <c r="R562" s="38"/>
      <c r="S562" s="38"/>
      <c r="T562" s="38"/>
      <c r="U562" s="38"/>
      <c r="V562" s="38"/>
      <c r="W562" s="38"/>
      <c r="X562" s="38"/>
      <c r="Y562" s="38"/>
      <c r="Z562" s="38"/>
      <c r="AA562" s="38"/>
      <c r="AB562" s="38"/>
      <c r="AC562" s="38"/>
      <c r="AD562" s="38"/>
      <c r="AE562" s="38"/>
    </row>
  </sheetData>
  <sheetProtection sheet="1" autoFilter="0" formatColumns="0" formatRows="0" objects="1" scenarios="1" spinCount="100000" saltValue="bZ9K1kNN6r3NxeV+C9SfQxSG/4aeajoXH0H19e0Y+I8Fqh4JTzM6vNnOmI/Q7HuYB94DOIyMkbaU1GxDkn4MVA==" hashValue="T+p5M3S44DhXPaBRIyxhBnmXxht16+3/xafkwgHBZJSpJdXttJnbCohu18tLkGrFJB9FjpPUvAxwCe+6afiEfw==" algorithmName="SHA-512" password="CC35"/>
  <autoFilter ref="C131:K561"/>
  <mergeCells count="12">
    <mergeCell ref="E7:H7"/>
    <mergeCell ref="E9:H9"/>
    <mergeCell ref="E11:H11"/>
    <mergeCell ref="E20:H20"/>
    <mergeCell ref="E29:H29"/>
    <mergeCell ref="E85:H85"/>
    <mergeCell ref="E87:H87"/>
    <mergeCell ref="E89:H89"/>
    <mergeCell ref="E120:H120"/>
    <mergeCell ref="E122:H122"/>
    <mergeCell ref="E124:H12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6"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6"/>
      <c r="L2" s="1"/>
      <c r="M2" s="1"/>
      <c r="N2" s="1"/>
      <c r="O2" s="1"/>
      <c r="P2" s="1"/>
      <c r="Q2" s="1"/>
      <c r="R2" s="1"/>
      <c r="S2" s="1"/>
      <c r="T2" s="1"/>
      <c r="U2" s="1"/>
      <c r="V2" s="1"/>
      <c r="AT2" s="17" t="s">
        <v>102</v>
      </c>
    </row>
    <row r="3" s="1" customFormat="1" ht="6.96" customHeight="1">
      <c r="B3" s="147"/>
      <c r="C3" s="148"/>
      <c r="D3" s="148"/>
      <c r="E3" s="148"/>
      <c r="F3" s="148"/>
      <c r="G3" s="148"/>
      <c r="H3" s="148"/>
      <c r="I3" s="149"/>
      <c r="J3" s="148"/>
      <c r="K3" s="148"/>
      <c r="L3" s="20"/>
      <c r="AT3" s="17" t="s">
        <v>82</v>
      </c>
    </row>
    <row r="4" s="1" customFormat="1" ht="24.96" customHeight="1">
      <c r="B4" s="20"/>
      <c r="D4" s="150" t="s">
        <v>124</v>
      </c>
      <c r="I4" s="146"/>
      <c r="L4" s="20"/>
      <c r="M4" s="151" t="s">
        <v>10</v>
      </c>
      <c r="AT4" s="17" t="s">
        <v>4</v>
      </c>
    </row>
    <row r="5" s="1" customFormat="1" ht="6.96" customHeight="1">
      <c r="B5" s="20"/>
      <c r="I5" s="146"/>
      <c r="L5" s="20"/>
    </row>
    <row r="6" s="1" customFormat="1" ht="12" customHeight="1">
      <c r="B6" s="20"/>
      <c r="D6" s="152" t="s">
        <v>16</v>
      </c>
      <c r="I6" s="146"/>
      <c r="L6" s="20"/>
    </row>
    <row r="7" s="1" customFormat="1" ht="16.5" customHeight="1">
      <c r="B7" s="20"/>
      <c r="E7" s="153" t="str">
        <f>'Rekapitulace zakázky'!K6</f>
        <v>Oprava MO Petrohrad - Kryry</v>
      </c>
      <c r="F7" s="152"/>
      <c r="G7" s="152"/>
      <c r="H7" s="152"/>
      <c r="I7" s="146"/>
      <c r="L7" s="20"/>
    </row>
    <row r="8" s="1" customFormat="1" ht="12" customHeight="1">
      <c r="B8" s="20"/>
      <c r="D8" s="152" t="s">
        <v>125</v>
      </c>
      <c r="I8" s="146"/>
      <c r="L8" s="20"/>
    </row>
    <row r="9" s="2" customFormat="1" ht="16.5" customHeight="1">
      <c r="A9" s="38"/>
      <c r="B9" s="44"/>
      <c r="C9" s="38"/>
      <c r="D9" s="38"/>
      <c r="E9" s="153" t="s">
        <v>1211</v>
      </c>
      <c r="F9" s="38"/>
      <c r="G9" s="38"/>
      <c r="H9" s="38"/>
      <c r="I9" s="154"/>
      <c r="J9" s="38"/>
      <c r="K9" s="38"/>
      <c r="L9" s="63"/>
      <c r="S9" s="38"/>
      <c r="T9" s="38"/>
      <c r="U9" s="38"/>
      <c r="V9" s="38"/>
      <c r="W9" s="38"/>
      <c r="X9" s="38"/>
      <c r="Y9" s="38"/>
      <c r="Z9" s="38"/>
      <c r="AA9" s="38"/>
      <c r="AB9" s="38"/>
      <c r="AC9" s="38"/>
      <c r="AD9" s="38"/>
      <c r="AE9" s="38"/>
    </row>
    <row r="10" s="2" customFormat="1" ht="12" customHeight="1">
      <c r="A10" s="38"/>
      <c r="B10" s="44"/>
      <c r="C10" s="38"/>
      <c r="D10" s="152" t="s">
        <v>127</v>
      </c>
      <c r="E10" s="38"/>
      <c r="F10" s="38"/>
      <c r="G10" s="38"/>
      <c r="H10" s="38"/>
      <c r="I10" s="154"/>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5" t="s">
        <v>1419</v>
      </c>
      <c r="F11" s="38"/>
      <c r="G11" s="38"/>
      <c r="H11" s="38"/>
      <c r="I11" s="154"/>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154"/>
      <c r="J12" s="38"/>
      <c r="K12" s="38"/>
      <c r="L12" s="63"/>
      <c r="S12" s="38"/>
      <c r="T12" s="38"/>
      <c r="U12" s="38"/>
      <c r="V12" s="38"/>
      <c r="W12" s="38"/>
      <c r="X12" s="38"/>
      <c r="Y12" s="38"/>
      <c r="Z12" s="38"/>
      <c r="AA12" s="38"/>
      <c r="AB12" s="38"/>
      <c r="AC12" s="38"/>
      <c r="AD12" s="38"/>
      <c r="AE12" s="38"/>
    </row>
    <row r="13" s="2" customFormat="1" ht="12" customHeight="1">
      <c r="A13" s="38"/>
      <c r="B13" s="44"/>
      <c r="C13" s="38"/>
      <c r="D13" s="152" t="s">
        <v>18</v>
      </c>
      <c r="E13" s="38"/>
      <c r="F13" s="141" t="s">
        <v>1</v>
      </c>
      <c r="G13" s="38"/>
      <c r="H13" s="38"/>
      <c r="I13" s="156"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2" t="s">
        <v>20</v>
      </c>
      <c r="E14" s="38"/>
      <c r="F14" s="141" t="s">
        <v>21</v>
      </c>
      <c r="G14" s="38"/>
      <c r="H14" s="38"/>
      <c r="I14" s="156" t="s">
        <v>22</v>
      </c>
      <c r="J14" s="157" t="str">
        <f>'Rekapitulace zakázky'!AN8</f>
        <v>16. 8. 2019</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54"/>
      <c r="J15" s="38"/>
      <c r="K15" s="38"/>
      <c r="L15" s="63"/>
      <c r="S15" s="38"/>
      <c r="T15" s="38"/>
      <c r="U15" s="38"/>
      <c r="V15" s="38"/>
      <c r="W15" s="38"/>
      <c r="X15" s="38"/>
      <c r="Y15" s="38"/>
      <c r="Z15" s="38"/>
      <c r="AA15" s="38"/>
      <c r="AB15" s="38"/>
      <c r="AC15" s="38"/>
      <c r="AD15" s="38"/>
      <c r="AE15" s="38"/>
    </row>
    <row r="16" s="2" customFormat="1" ht="12" customHeight="1">
      <c r="A16" s="38"/>
      <c r="B16" s="44"/>
      <c r="C16" s="38"/>
      <c r="D16" s="152" t="s">
        <v>24</v>
      </c>
      <c r="E16" s="38"/>
      <c r="F16" s="38"/>
      <c r="G16" s="38"/>
      <c r="H16" s="38"/>
      <c r="I16" s="156" t="s">
        <v>25</v>
      </c>
      <c r="J16" s="141" t="str">
        <f>IF('Rekapitulace zakázky'!AN10="","",'Rekapitulace zakázky'!AN10)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zakázky'!E11="","",'Rekapitulace zakázky'!E11)</f>
        <v xml:space="preserve"> </v>
      </c>
      <c r="F17" s="38"/>
      <c r="G17" s="38"/>
      <c r="H17" s="38"/>
      <c r="I17" s="156" t="s">
        <v>26</v>
      </c>
      <c r="J17" s="141" t="str">
        <f>IF('Rekapitulace zakázky'!AN11="","",'Rekapitulace zakázky'!AN11)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54"/>
      <c r="J18" s="38"/>
      <c r="K18" s="38"/>
      <c r="L18" s="63"/>
      <c r="S18" s="38"/>
      <c r="T18" s="38"/>
      <c r="U18" s="38"/>
      <c r="V18" s="38"/>
      <c r="W18" s="38"/>
      <c r="X18" s="38"/>
      <c r="Y18" s="38"/>
      <c r="Z18" s="38"/>
      <c r="AA18" s="38"/>
      <c r="AB18" s="38"/>
      <c r="AC18" s="38"/>
      <c r="AD18" s="38"/>
      <c r="AE18" s="38"/>
    </row>
    <row r="19" s="2" customFormat="1" ht="12" customHeight="1">
      <c r="A19" s="38"/>
      <c r="B19" s="44"/>
      <c r="C19" s="38"/>
      <c r="D19" s="152" t="s">
        <v>27</v>
      </c>
      <c r="E19" s="38"/>
      <c r="F19" s="38"/>
      <c r="G19" s="38"/>
      <c r="H19" s="38"/>
      <c r="I19" s="156" t="s">
        <v>25</v>
      </c>
      <c r="J19" s="33" t="str">
        <f>'Rekapitulace zakázky'!AN13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41"/>
      <c r="G20" s="141"/>
      <c r="H20" s="141"/>
      <c r="I20" s="156" t="s">
        <v>26</v>
      </c>
      <c r="J20" s="33" t="str">
        <f>'Rekapitulace zakázky'!AN14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54"/>
      <c r="J21" s="38"/>
      <c r="K21" s="38"/>
      <c r="L21" s="63"/>
      <c r="S21" s="38"/>
      <c r="T21" s="38"/>
      <c r="U21" s="38"/>
      <c r="V21" s="38"/>
      <c r="W21" s="38"/>
      <c r="X21" s="38"/>
      <c r="Y21" s="38"/>
      <c r="Z21" s="38"/>
      <c r="AA21" s="38"/>
      <c r="AB21" s="38"/>
      <c r="AC21" s="38"/>
      <c r="AD21" s="38"/>
      <c r="AE21" s="38"/>
    </row>
    <row r="22" s="2" customFormat="1" ht="12" customHeight="1">
      <c r="A22" s="38"/>
      <c r="B22" s="44"/>
      <c r="C22" s="38"/>
      <c r="D22" s="152" t="s">
        <v>29</v>
      </c>
      <c r="E22" s="38"/>
      <c r="F22" s="38"/>
      <c r="G22" s="38"/>
      <c r="H22" s="38"/>
      <c r="I22" s="156" t="s">
        <v>25</v>
      </c>
      <c r="J22" s="141" t="str">
        <f>IF('Rekapitulace zakázky'!AN16="","",'Rekapitulace zakázky'!AN16)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zakázky'!E17="","",'Rekapitulace zakázky'!E17)</f>
        <v xml:space="preserve"> </v>
      </c>
      <c r="F23" s="38"/>
      <c r="G23" s="38"/>
      <c r="H23" s="38"/>
      <c r="I23" s="156" t="s">
        <v>26</v>
      </c>
      <c r="J23" s="141" t="str">
        <f>IF('Rekapitulace zakázky'!AN17="","",'Rekapitulace zakázky'!AN17)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54"/>
      <c r="J24" s="38"/>
      <c r="K24" s="38"/>
      <c r="L24" s="63"/>
      <c r="S24" s="38"/>
      <c r="T24" s="38"/>
      <c r="U24" s="38"/>
      <c r="V24" s="38"/>
      <c r="W24" s="38"/>
      <c r="X24" s="38"/>
      <c r="Y24" s="38"/>
      <c r="Z24" s="38"/>
      <c r="AA24" s="38"/>
      <c r="AB24" s="38"/>
      <c r="AC24" s="38"/>
      <c r="AD24" s="38"/>
      <c r="AE24" s="38"/>
    </row>
    <row r="25" s="2" customFormat="1" ht="12" customHeight="1">
      <c r="A25" s="38"/>
      <c r="B25" s="44"/>
      <c r="C25" s="38"/>
      <c r="D25" s="152" t="s">
        <v>31</v>
      </c>
      <c r="E25" s="38"/>
      <c r="F25" s="38"/>
      <c r="G25" s="38"/>
      <c r="H25" s="38"/>
      <c r="I25" s="156" t="s">
        <v>25</v>
      </c>
      <c r="J25" s="141" t="str">
        <f>IF('Rekapitulace zakázky'!AN19="","",'Rekapitulace zakázky'!AN19)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zakázky'!E20="","",'Rekapitulace zakázky'!E20)</f>
        <v xml:space="preserve"> </v>
      </c>
      <c r="F26" s="38"/>
      <c r="G26" s="38"/>
      <c r="H26" s="38"/>
      <c r="I26" s="156" t="s">
        <v>26</v>
      </c>
      <c r="J26" s="141" t="str">
        <f>IF('Rekapitulace zakázky'!AN20="","",'Rekapitulace zakázky'!AN20)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54"/>
      <c r="J27" s="38"/>
      <c r="K27" s="38"/>
      <c r="L27" s="63"/>
      <c r="S27" s="38"/>
      <c r="T27" s="38"/>
      <c r="U27" s="38"/>
      <c r="V27" s="38"/>
      <c r="W27" s="38"/>
      <c r="X27" s="38"/>
      <c r="Y27" s="38"/>
      <c r="Z27" s="38"/>
      <c r="AA27" s="38"/>
      <c r="AB27" s="38"/>
      <c r="AC27" s="38"/>
      <c r="AD27" s="38"/>
      <c r="AE27" s="38"/>
    </row>
    <row r="28" s="2" customFormat="1" ht="12" customHeight="1">
      <c r="A28" s="38"/>
      <c r="B28" s="44"/>
      <c r="C28" s="38"/>
      <c r="D28" s="152" t="s">
        <v>32</v>
      </c>
      <c r="E28" s="38"/>
      <c r="F28" s="38"/>
      <c r="G28" s="38"/>
      <c r="H28" s="38"/>
      <c r="I28" s="154"/>
      <c r="J28" s="38"/>
      <c r="K28" s="38"/>
      <c r="L28" s="63"/>
      <c r="S28" s="38"/>
      <c r="T28" s="38"/>
      <c r="U28" s="38"/>
      <c r="V28" s="38"/>
      <c r="W28" s="38"/>
      <c r="X28" s="38"/>
      <c r="Y28" s="38"/>
      <c r="Z28" s="38"/>
      <c r="AA28" s="38"/>
      <c r="AB28" s="38"/>
      <c r="AC28" s="38"/>
      <c r="AD28" s="38"/>
      <c r="AE28" s="38"/>
    </row>
    <row r="29" s="8" customFormat="1" ht="16.5" customHeight="1">
      <c r="A29" s="158"/>
      <c r="B29" s="159"/>
      <c r="C29" s="158"/>
      <c r="D29" s="158"/>
      <c r="E29" s="160" t="s">
        <v>1</v>
      </c>
      <c r="F29" s="160"/>
      <c r="G29" s="160"/>
      <c r="H29" s="160"/>
      <c r="I29" s="161"/>
      <c r="J29" s="158"/>
      <c r="K29" s="158"/>
      <c r="L29" s="162"/>
      <c r="S29" s="158"/>
      <c r="T29" s="158"/>
      <c r="U29" s="158"/>
      <c r="V29" s="158"/>
      <c r="W29" s="158"/>
      <c r="X29" s="158"/>
      <c r="Y29" s="158"/>
      <c r="Z29" s="158"/>
      <c r="AA29" s="158"/>
      <c r="AB29" s="158"/>
      <c r="AC29" s="158"/>
      <c r="AD29" s="158"/>
      <c r="AE29" s="158"/>
    </row>
    <row r="30" s="2" customFormat="1" ht="6.96" customHeight="1">
      <c r="A30" s="38"/>
      <c r="B30" s="44"/>
      <c r="C30" s="38"/>
      <c r="D30" s="38"/>
      <c r="E30" s="38"/>
      <c r="F30" s="38"/>
      <c r="G30" s="38"/>
      <c r="H30" s="38"/>
      <c r="I30" s="154"/>
      <c r="J30" s="38"/>
      <c r="K30" s="38"/>
      <c r="L30" s="63"/>
      <c r="S30" s="38"/>
      <c r="T30" s="38"/>
      <c r="U30" s="38"/>
      <c r="V30" s="38"/>
      <c r="W30" s="38"/>
      <c r="X30" s="38"/>
      <c r="Y30" s="38"/>
      <c r="Z30" s="38"/>
      <c r="AA30" s="38"/>
      <c r="AB30" s="38"/>
      <c r="AC30" s="38"/>
      <c r="AD30" s="38"/>
      <c r="AE30" s="38"/>
    </row>
    <row r="3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s="2" customFormat="1" ht="25.44" customHeight="1">
      <c r="A32" s="38"/>
      <c r="B32" s="44"/>
      <c r="C32" s="38"/>
      <c r="D32" s="165" t="s">
        <v>33</v>
      </c>
      <c r="E32" s="38"/>
      <c r="F32" s="38"/>
      <c r="G32" s="38"/>
      <c r="H32" s="38"/>
      <c r="I32" s="154"/>
      <c r="J32" s="166">
        <f>ROUND(J125, 2)</f>
        <v>0</v>
      </c>
      <c r="K32" s="38"/>
      <c r="L32" s="63"/>
      <c r="S32" s="38"/>
      <c r="T32" s="38"/>
      <c r="U32" s="38"/>
      <c r="V32" s="38"/>
      <c r="W32" s="38"/>
      <c r="X32" s="38"/>
      <c r="Y32" s="38"/>
      <c r="Z32" s="38"/>
      <c r="AA32" s="38"/>
      <c r="AB32" s="38"/>
      <c r="AC32" s="38"/>
      <c r="AD32" s="38"/>
      <c r="AE32" s="38"/>
    </row>
    <row r="33" s="2" customFormat="1" ht="6.96" customHeight="1">
      <c r="A33" s="38"/>
      <c r="B33" s="44"/>
      <c r="C33" s="38"/>
      <c r="D33" s="163"/>
      <c r="E33" s="163"/>
      <c r="F33" s="163"/>
      <c r="G33" s="163"/>
      <c r="H33" s="163"/>
      <c r="I33" s="164"/>
      <c r="J33" s="163"/>
      <c r="K33" s="163"/>
      <c r="L33" s="63"/>
      <c r="S33" s="38"/>
      <c r="T33" s="38"/>
      <c r="U33" s="38"/>
      <c r="V33" s="38"/>
      <c r="W33" s="38"/>
      <c r="X33" s="38"/>
      <c r="Y33" s="38"/>
      <c r="Z33" s="38"/>
      <c r="AA33" s="38"/>
      <c r="AB33" s="38"/>
      <c r="AC33" s="38"/>
      <c r="AD33" s="38"/>
      <c r="AE33" s="38"/>
    </row>
    <row r="34" s="2" customFormat="1" ht="14.4" customHeight="1">
      <c r="A34" s="38"/>
      <c r="B34" s="44"/>
      <c r="C34" s="38"/>
      <c r="D34" s="38"/>
      <c r="E34" s="38"/>
      <c r="F34" s="167" t="s">
        <v>35</v>
      </c>
      <c r="G34" s="38"/>
      <c r="H34" s="38"/>
      <c r="I34" s="168" t="s">
        <v>34</v>
      </c>
      <c r="J34" s="167" t="s">
        <v>36</v>
      </c>
      <c r="K34" s="38"/>
      <c r="L34" s="63"/>
      <c r="S34" s="38"/>
      <c r="T34" s="38"/>
      <c r="U34" s="38"/>
      <c r="V34" s="38"/>
      <c r="W34" s="38"/>
      <c r="X34" s="38"/>
      <c r="Y34" s="38"/>
      <c r="Z34" s="38"/>
      <c r="AA34" s="38"/>
      <c r="AB34" s="38"/>
      <c r="AC34" s="38"/>
      <c r="AD34" s="38"/>
      <c r="AE34" s="38"/>
    </row>
    <row r="35" s="2" customFormat="1" ht="14.4" customHeight="1">
      <c r="A35" s="38"/>
      <c r="B35" s="44"/>
      <c r="C35" s="38"/>
      <c r="D35" s="169" t="s">
        <v>37</v>
      </c>
      <c r="E35" s="152" t="s">
        <v>38</v>
      </c>
      <c r="F35" s="170">
        <f>ROUND((SUM(BE125:BE145)),  2)</f>
        <v>0</v>
      </c>
      <c r="G35" s="38"/>
      <c r="H35" s="38"/>
      <c r="I35" s="171">
        <v>0.20999999999999999</v>
      </c>
      <c r="J35" s="170">
        <f>ROUND(((SUM(BE125:BE145))*I35),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2" t="s">
        <v>39</v>
      </c>
      <c r="F36" s="170">
        <f>ROUND((SUM(BF125:BF145)),  2)</f>
        <v>0</v>
      </c>
      <c r="G36" s="38"/>
      <c r="H36" s="38"/>
      <c r="I36" s="171">
        <v>0.14999999999999999</v>
      </c>
      <c r="J36" s="170">
        <f>ROUND(((SUM(BF125:BF145))*I36),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40</v>
      </c>
      <c r="F37" s="170">
        <f>ROUND((SUM(BG125:BG145)),  2)</f>
        <v>0</v>
      </c>
      <c r="G37" s="38"/>
      <c r="H37" s="38"/>
      <c r="I37" s="171">
        <v>0.20999999999999999</v>
      </c>
      <c r="J37" s="170">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2" t="s">
        <v>41</v>
      </c>
      <c r="F38" s="170">
        <f>ROUND((SUM(BH125:BH145)),  2)</f>
        <v>0</v>
      </c>
      <c r="G38" s="38"/>
      <c r="H38" s="38"/>
      <c r="I38" s="171">
        <v>0.14999999999999999</v>
      </c>
      <c r="J38" s="170">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2" t="s">
        <v>42</v>
      </c>
      <c r="F39" s="170">
        <f>ROUND((SUM(BI125:BI145)),  2)</f>
        <v>0</v>
      </c>
      <c r="G39" s="38"/>
      <c r="H39" s="38"/>
      <c r="I39" s="171">
        <v>0</v>
      </c>
      <c r="J39" s="170">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s="2" customFormat="1" ht="25.44" customHeight="1">
      <c r="A41" s="38"/>
      <c r="B41" s="44"/>
      <c r="C41" s="172"/>
      <c r="D41" s="173" t="s">
        <v>43</v>
      </c>
      <c r="E41" s="174"/>
      <c r="F41" s="174"/>
      <c r="G41" s="175" t="s">
        <v>44</v>
      </c>
      <c r="H41" s="176" t="s">
        <v>45</v>
      </c>
      <c r="I41" s="177"/>
      <c r="J41" s="178">
        <f>SUM(J32:J39)</f>
        <v>0</v>
      </c>
      <c r="K41" s="179"/>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154"/>
      <c r="J42" s="38"/>
      <c r="K42" s="38"/>
      <c r="L42" s="63"/>
      <c r="S42" s="38"/>
      <c r="T42" s="38"/>
      <c r="U42" s="38"/>
      <c r="V42" s="38"/>
      <c r="W42" s="38"/>
      <c r="X42" s="38"/>
      <c r="Y42" s="38"/>
      <c r="Z42" s="38"/>
      <c r="AA42" s="38"/>
      <c r="AB42" s="38"/>
      <c r="AC42" s="38"/>
      <c r="AD42" s="38"/>
      <c r="AE42" s="38"/>
    </row>
    <row r="43" s="1" customFormat="1" ht="14.4" customHeight="1">
      <c r="B43" s="20"/>
      <c r="I43" s="146"/>
      <c r="L43" s="20"/>
    </row>
    <row r="44" s="1" customFormat="1" ht="14.4" customHeight="1">
      <c r="B44" s="20"/>
      <c r="I44" s="146"/>
      <c r="L44" s="20"/>
    </row>
    <row r="45" s="1" customFormat="1" ht="14.4" customHeight="1">
      <c r="B45" s="20"/>
      <c r="I45" s="146"/>
      <c r="L45" s="20"/>
    </row>
    <row r="46" s="1" customFormat="1" ht="14.4" customHeight="1">
      <c r="B46" s="20"/>
      <c r="I46" s="146"/>
      <c r="L46" s="20"/>
    </row>
    <row r="47" s="1" customFormat="1" ht="14.4" customHeight="1">
      <c r="B47" s="20"/>
      <c r="I47" s="146"/>
      <c r="L47" s="20"/>
    </row>
    <row r="48" s="1" customFormat="1" ht="14.4" customHeight="1">
      <c r="B48" s="20"/>
      <c r="I48" s="146"/>
      <c r="L48" s="20"/>
    </row>
    <row r="49" s="1" customFormat="1" ht="14.4" customHeight="1">
      <c r="B49" s="20"/>
      <c r="I49" s="146"/>
      <c r="L49" s="20"/>
    </row>
    <row r="50" s="2" customFormat="1" ht="14.4" customHeight="1">
      <c r="B50" s="63"/>
      <c r="D50" s="180" t="s">
        <v>46</v>
      </c>
      <c r="E50" s="181"/>
      <c r="F50" s="181"/>
      <c r="G50" s="180" t="s">
        <v>47</v>
      </c>
      <c r="H50" s="181"/>
      <c r="I50" s="182"/>
      <c r="J50" s="181"/>
      <c r="K50" s="181"/>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83" t="s">
        <v>48</v>
      </c>
      <c r="E61" s="184"/>
      <c r="F61" s="185" t="s">
        <v>49</v>
      </c>
      <c r="G61" s="183" t="s">
        <v>48</v>
      </c>
      <c r="H61" s="184"/>
      <c r="I61" s="186"/>
      <c r="J61" s="187" t="s">
        <v>49</v>
      </c>
      <c r="K61" s="184"/>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80" t="s">
        <v>50</v>
      </c>
      <c r="E65" s="188"/>
      <c r="F65" s="188"/>
      <c r="G65" s="180" t="s">
        <v>51</v>
      </c>
      <c r="H65" s="188"/>
      <c r="I65" s="189"/>
      <c r="J65" s="188"/>
      <c r="K65" s="18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83" t="s">
        <v>48</v>
      </c>
      <c r="E76" s="184"/>
      <c r="F76" s="185" t="s">
        <v>49</v>
      </c>
      <c r="G76" s="183" t="s">
        <v>48</v>
      </c>
      <c r="H76" s="184"/>
      <c r="I76" s="186"/>
      <c r="J76" s="187" t="s">
        <v>49</v>
      </c>
      <c r="K76" s="184"/>
      <c r="L76" s="63"/>
      <c r="S76" s="38"/>
      <c r="T76" s="38"/>
      <c r="U76" s="38"/>
      <c r="V76" s="38"/>
      <c r="W76" s="38"/>
      <c r="X76" s="38"/>
      <c r="Y76" s="38"/>
      <c r="Z76" s="38"/>
      <c r="AA76" s="38"/>
      <c r="AB76" s="38"/>
      <c r="AC76" s="38"/>
      <c r="AD76" s="38"/>
      <c r="AE76" s="38"/>
    </row>
    <row r="77"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8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s="2" customFormat="1" ht="24.96" customHeight="1">
      <c r="A82" s="38"/>
      <c r="B82" s="39"/>
      <c r="C82" s="23" t="s">
        <v>129</v>
      </c>
      <c r="D82" s="40"/>
      <c r="E82" s="40"/>
      <c r="F82" s="40"/>
      <c r="G82" s="40"/>
      <c r="H82" s="40"/>
      <c r="I82" s="15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96" t="str">
        <f>E7</f>
        <v>Oprava MO Petrohrad - Kryry</v>
      </c>
      <c r="F85" s="32"/>
      <c r="G85" s="32"/>
      <c r="H85" s="32"/>
      <c r="I85" s="154"/>
      <c r="J85" s="40"/>
      <c r="K85" s="40"/>
      <c r="L85" s="63"/>
      <c r="S85" s="38"/>
      <c r="T85" s="38"/>
      <c r="U85" s="38"/>
      <c r="V85" s="38"/>
      <c r="W85" s="38"/>
      <c r="X85" s="38"/>
      <c r="Y85" s="38"/>
      <c r="Z85" s="38"/>
      <c r="AA85" s="38"/>
      <c r="AB85" s="38"/>
      <c r="AC85" s="38"/>
      <c r="AD85" s="38"/>
      <c r="AE85" s="38"/>
    </row>
    <row r="86" s="1" customFormat="1" ht="12" customHeight="1">
      <c r="B86" s="21"/>
      <c r="C86" s="32" t="s">
        <v>125</v>
      </c>
      <c r="D86" s="22"/>
      <c r="E86" s="22"/>
      <c r="F86" s="22"/>
      <c r="G86" s="22"/>
      <c r="H86" s="22"/>
      <c r="I86" s="146"/>
      <c r="J86" s="22"/>
      <c r="K86" s="22"/>
      <c r="L86" s="20"/>
    </row>
    <row r="87" s="2" customFormat="1" ht="16.5" customHeight="1">
      <c r="A87" s="38"/>
      <c r="B87" s="39"/>
      <c r="C87" s="40"/>
      <c r="D87" s="40"/>
      <c r="E87" s="196" t="s">
        <v>1211</v>
      </c>
      <c r="F87" s="40"/>
      <c r="G87" s="40"/>
      <c r="H87" s="40"/>
      <c r="I87" s="154"/>
      <c r="J87" s="40"/>
      <c r="K87" s="40"/>
      <c r="L87" s="63"/>
      <c r="S87" s="38"/>
      <c r="T87" s="38"/>
      <c r="U87" s="38"/>
      <c r="V87" s="38"/>
      <c r="W87" s="38"/>
      <c r="X87" s="38"/>
      <c r="Y87" s="38"/>
      <c r="Z87" s="38"/>
      <c r="AA87" s="38"/>
      <c r="AB87" s="38"/>
      <c r="AC87" s="38"/>
      <c r="AD87" s="38"/>
      <c r="AE87" s="38"/>
    </row>
    <row r="88" s="2" customFormat="1" ht="12" customHeight="1">
      <c r="A88" s="38"/>
      <c r="B88" s="39"/>
      <c r="C88" s="32" t="s">
        <v>127</v>
      </c>
      <c r="D88" s="40"/>
      <c r="E88" s="40"/>
      <c r="F88" s="40"/>
      <c r="G88" s="40"/>
      <c r="H88" s="40"/>
      <c r="I88" s="154"/>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002 - VRN - most km 164,648</v>
      </c>
      <c r="F89" s="40"/>
      <c r="G89" s="40"/>
      <c r="H89" s="40"/>
      <c r="I89" s="154"/>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156" t="s">
        <v>22</v>
      </c>
      <c r="J91" s="79" t="str">
        <f>IF(J14="","",J14)</f>
        <v>16. 8. 2019</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154"/>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156"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156"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s="2" customFormat="1" ht="29.28" customHeight="1">
      <c r="A96" s="38"/>
      <c r="B96" s="39"/>
      <c r="C96" s="197" t="s">
        <v>130</v>
      </c>
      <c r="D96" s="198"/>
      <c r="E96" s="198"/>
      <c r="F96" s="198"/>
      <c r="G96" s="198"/>
      <c r="H96" s="198"/>
      <c r="I96" s="199"/>
      <c r="J96" s="200" t="s">
        <v>131</v>
      </c>
      <c r="K96" s="198"/>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154"/>
      <c r="J97" s="40"/>
      <c r="K97" s="40"/>
      <c r="L97" s="63"/>
      <c r="S97" s="38"/>
      <c r="T97" s="38"/>
      <c r="U97" s="38"/>
      <c r="V97" s="38"/>
      <c r="W97" s="38"/>
      <c r="X97" s="38"/>
      <c r="Y97" s="38"/>
      <c r="Z97" s="38"/>
      <c r="AA97" s="38"/>
      <c r="AB97" s="38"/>
      <c r="AC97" s="38"/>
      <c r="AD97" s="38"/>
      <c r="AE97" s="38"/>
    </row>
    <row r="98" s="2" customFormat="1" ht="22.8" customHeight="1">
      <c r="A98" s="38"/>
      <c r="B98" s="39"/>
      <c r="C98" s="201" t="s">
        <v>132</v>
      </c>
      <c r="D98" s="40"/>
      <c r="E98" s="40"/>
      <c r="F98" s="40"/>
      <c r="G98" s="40"/>
      <c r="H98" s="40"/>
      <c r="I98" s="154"/>
      <c r="J98" s="110">
        <f>J125</f>
        <v>0</v>
      </c>
      <c r="K98" s="40"/>
      <c r="L98" s="63"/>
      <c r="S98" s="38"/>
      <c r="T98" s="38"/>
      <c r="U98" s="38"/>
      <c r="V98" s="38"/>
      <c r="W98" s="38"/>
      <c r="X98" s="38"/>
      <c r="Y98" s="38"/>
      <c r="Z98" s="38"/>
      <c r="AA98" s="38"/>
      <c r="AB98" s="38"/>
      <c r="AC98" s="38"/>
      <c r="AD98" s="38"/>
      <c r="AE98" s="38"/>
      <c r="AU98" s="17" t="s">
        <v>133</v>
      </c>
    </row>
    <row r="99" s="9" customFormat="1" ht="24.96" customHeight="1">
      <c r="A99" s="9"/>
      <c r="B99" s="202"/>
      <c r="C99" s="203"/>
      <c r="D99" s="204" t="s">
        <v>805</v>
      </c>
      <c r="E99" s="205"/>
      <c r="F99" s="205"/>
      <c r="G99" s="205"/>
      <c r="H99" s="205"/>
      <c r="I99" s="206"/>
      <c r="J99" s="207">
        <f>J126</f>
        <v>0</v>
      </c>
      <c r="K99" s="203"/>
      <c r="L99" s="208"/>
      <c r="S99" s="9"/>
      <c r="T99" s="9"/>
      <c r="U99" s="9"/>
      <c r="V99" s="9"/>
      <c r="W99" s="9"/>
      <c r="X99" s="9"/>
      <c r="Y99" s="9"/>
      <c r="Z99" s="9"/>
      <c r="AA99" s="9"/>
      <c r="AB99" s="9"/>
      <c r="AC99" s="9"/>
      <c r="AD99" s="9"/>
      <c r="AE99" s="9"/>
    </row>
    <row r="100" s="10" customFormat="1" ht="19.92" customHeight="1">
      <c r="A100" s="10"/>
      <c r="B100" s="209"/>
      <c r="C100" s="133"/>
      <c r="D100" s="210" t="s">
        <v>806</v>
      </c>
      <c r="E100" s="211"/>
      <c r="F100" s="211"/>
      <c r="G100" s="211"/>
      <c r="H100" s="211"/>
      <c r="I100" s="212"/>
      <c r="J100" s="213">
        <f>J127</f>
        <v>0</v>
      </c>
      <c r="K100" s="133"/>
      <c r="L100" s="214"/>
      <c r="S100" s="10"/>
      <c r="T100" s="10"/>
      <c r="U100" s="10"/>
      <c r="V100" s="10"/>
      <c r="W100" s="10"/>
      <c r="X100" s="10"/>
      <c r="Y100" s="10"/>
      <c r="Z100" s="10"/>
      <c r="AA100" s="10"/>
      <c r="AB100" s="10"/>
      <c r="AC100" s="10"/>
      <c r="AD100" s="10"/>
      <c r="AE100" s="10"/>
    </row>
    <row r="101" s="10" customFormat="1" ht="19.92" customHeight="1">
      <c r="A101" s="10"/>
      <c r="B101" s="209"/>
      <c r="C101" s="133"/>
      <c r="D101" s="210" t="s">
        <v>807</v>
      </c>
      <c r="E101" s="211"/>
      <c r="F101" s="211"/>
      <c r="G101" s="211"/>
      <c r="H101" s="211"/>
      <c r="I101" s="212"/>
      <c r="J101" s="213">
        <f>J134</f>
        <v>0</v>
      </c>
      <c r="K101" s="133"/>
      <c r="L101" s="214"/>
      <c r="S101" s="10"/>
      <c r="T101" s="10"/>
      <c r="U101" s="10"/>
      <c r="V101" s="10"/>
      <c r="W101" s="10"/>
      <c r="X101" s="10"/>
      <c r="Y101" s="10"/>
      <c r="Z101" s="10"/>
      <c r="AA101" s="10"/>
      <c r="AB101" s="10"/>
      <c r="AC101" s="10"/>
      <c r="AD101" s="10"/>
      <c r="AE101" s="10"/>
    </row>
    <row r="102" s="10" customFormat="1" ht="19.92" customHeight="1">
      <c r="A102" s="10"/>
      <c r="B102" s="209"/>
      <c r="C102" s="133"/>
      <c r="D102" s="210" t="s">
        <v>808</v>
      </c>
      <c r="E102" s="211"/>
      <c r="F102" s="211"/>
      <c r="G102" s="211"/>
      <c r="H102" s="211"/>
      <c r="I102" s="212"/>
      <c r="J102" s="213">
        <f>J138</f>
        <v>0</v>
      </c>
      <c r="K102" s="133"/>
      <c r="L102" s="214"/>
      <c r="S102" s="10"/>
      <c r="T102" s="10"/>
      <c r="U102" s="10"/>
      <c r="V102" s="10"/>
      <c r="W102" s="10"/>
      <c r="X102" s="10"/>
      <c r="Y102" s="10"/>
      <c r="Z102" s="10"/>
      <c r="AA102" s="10"/>
      <c r="AB102" s="10"/>
      <c r="AC102" s="10"/>
      <c r="AD102" s="10"/>
      <c r="AE102" s="10"/>
    </row>
    <row r="103" s="10" customFormat="1" ht="19.92" customHeight="1">
      <c r="A103" s="10"/>
      <c r="B103" s="209"/>
      <c r="C103" s="133"/>
      <c r="D103" s="210" t="s">
        <v>1184</v>
      </c>
      <c r="E103" s="211"/>
      <c r="F103" s="211"/>
      <c r="G103" s="211"/>
      <c r="H103" s="211"/>
      <c r="I103" s="212"/>
      <c r="J103" s="213">
        <f>J142</f>
        <v>0</v>
      </c>
      <c r="K103" s="133"/>
      <c r="L103" s="214"/>
      <c r="S103" s="10"/>
      <c r="T103" s="10"/>
      <c r="U103" s="10"/>
      <c r="V103" s="10"/>
      <c r="W103" s="10"/>
      <c r="X103" s="10"/>
      <c r="Y103" s="10"/>
      <c r="Z103" s="10"/>
      <c r="AA103" s="10"/>
      <c r="AB103" s="10"/>
      <c r="AC103" s="10"/>
      <c r="AD103" s="10"/>
      <c r="AE103" s="10"/>
    </row>
    <row r="104" s="2" customFormat="1" ht="21.84" customHeight="1">
      <c r="A104" s="38"/>
      <c r="B104" s="39"/>
      <c r="C104" s="40"/>
      <c r="D104" s="40"/>
      <c r="E104" s="40"/>
      <c r="F104" s="40"/>
      <c r="G104" s="40"/>
      <c r="H104" s="40"/>
      <c r="I104" s="154"/>
      <c r="J104" s="40"/>
      <c r="K104" s="40"/>
      <c r="L104" s="63"/>
      <c r="S104" s="38"/>
      <c r="T104" s="38"/>
      <c r="U104" s="38"/>
      <c r="V104" s="38"/>
      <c r="W104" s="38"/>
      <c r="X104" s="38"/>
      <c r="Y104" s="38"/>
      <c r="Z104" s="38"/>
      <c r="AA104" s="38"/>
      <c r="AB104" s="38"/>
      <c r="AC104" s="38"/>
      <c r="AD104" s="38"/>
      <c r="AE104" s="38"/>
    </row>
    <row r="105" s="2" customFormat="1" ht="6.96" customHeight="1">
      <c r="A105" s="38"/>
      <c r="B105" s="66"/>
      <c r="C105" s="67"/>
      <c r="D105" s="67"/>
      <c r="E105" s="67"/>
      <c r="F105" s="67"/>
      <c r="G105" s="67"/>
      <c r="H105" s="67"/>
      <c r="I105" s="192"/>
      <c r="J105" s="67"/>
      <c r="K105" s="67"/>
      <c r="L105" s="63"/>
      <c r="S105" s="38"/>
      <c r="T105" s="38"/>
      <c r="U105" s="38"/>
      <c r="V105" s="38"/>
      <c r="W105" s="38"/>
      <c r="X105" s="38"/>
      <c r="Y105" s="38"/>
      <c r="Z105" s="38"/>
      <c r="AA105" s="38"/>
      <c r="AB105" s="38"/>
      <c r="AC105" s="38"/>
      <c r="AD105" s="38"/>
      <c r="AE105" s="38"/>
    </row>
    <row r="109" s="2" customFormat="1" ht="6.96" customHeight="1">
      <c r="A109" s="38"/>
      <c r="B109" s="68"/>
      <c r="C109" s="69"/>
      <c r="D109" s="69"/>
      <c r="E109" s="69"/>
      <c r="F109" s="69"/>
      <c r="G109" s="69"/>
      <c r="H109" s="69"/>
      <c r="I109" s="195"/>
      <c r="J109" s="69"/>
      <c r="K109" s="69"/>
      <c r="L109" s="63"/>
      <c r="S109" s="38"/>
      <c r="T109" s="38"/>
      <c r="U109" s="38"/>
      <c r="V109" s="38"/>
      <c r="W109" s="38"/>
      <c r="X109" s="38"/>
      <c r="Y109" s="38"/>
      <c r="Z109" s="38"/>
      <c r="AA109" s="38"/>
      <c r="AB109" s="38"/>
      <c r="AC109" s="38"/>
      <c r="AD109" s="38"/>
      <c r="AE109" s="38"/>
    </row>
    <row r="110" s="2" customFormat="1" ht="24.96" customHeight="1">
      <c r="A110" s="38"/>
      <c r="B110" s="39"/>
      <c r="C110" s="23" t="s">
        <v>146</v>
      </c>
      <c r="D110" s="40"/>
      <c r="E110" s="40"/>
      <c r="F110" s="40"/>
      <c r="G110" s="40"/>
      <c r="H110" s="40"/>
      <c r="I110" s="154"/>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15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16</v>
      </c>
      <c r="D112" s="40"/>
      <c r="E112" s="40"/>
      <c r="F112" s="40"/>
      <c r="G112" s="40"/>
      <c r="H112" s="40"/>
      <c r="I112" s="15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196" t="str">
        <f>E7</f>
        <v>Oprava MO Petrohrad - Kryry</v>
      </c>
      <c r="F113" s="32"/>
      <c r="G113" s="32"/>
      <c r="H113" s="32"/>
      <c r="I113" s="154"/>
      <c r="J113" s="40"/>
      <c r="K113" s="40"/>
      <c r="L113" s="63"/>
      <c r="S113" s="38"/>
      <c r="T113" s="38"/>
      <c r="U113" s="38"/>
      <c r="V113" s="38"/>
      <c r="W113" s="38"/>
      <c r="X113" s="38"/>
      <c r="Y113" s="38"/>
      <c r="Z113" s="38"/>
      <c r="AA113" s="38"/>
      <c r="AB113" s="38"/>
      <c r="AC113" s="38"/>
      <c r="AD113" s="38"/>
      <c r="AE113" s="38"/>
    </row>
    <row r="114" s="1" customFormat="1" ht="12" customHeight="1">
      <c r="B114" s="21"/>
      <c r="C114" s="32" t="s">
        <v>125</v>
      </c>
      <c r="D114" s="22"/>
      <c r="E114" s="22"/>
      <c r="F114" s="22"/>
      <c r="G114" s="22"/>
      <c r="H114" s="22"/>
      <c r="I114" s="146"/>
      <c r="J114" s="22"/>
      <c r="K114" s="22"/>
      <c r="L114" s="20"/>
    </row>
    <row r="115" s="2" customFormat="1" ht="16.5" customHeight="1">
      <c r="A115" s="38"/>
      <c r="B115" s="39"/>
      <c r="C115" s="40"/>
      <c r="D115" s="40"/>
      <c r="E115" s="196" t="s">
        <v>1211</v>
      </c>
      <c r="F115" s="40"/>
      <c r="G115" s="40"/>
      <c r="H115" s="40"/>
      <c r="I115" s="15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127</v>
      </c>
      <c r="D116" s="40"/>
      <c r="E116" s="40"/>
      <c r="F116" s="40"/>
      <c r="G116" s="40"/>
      <c r="H116" s="40"/>
      <c r="I116" s="154"/>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E11</f>
        <v>002 - VRN - most km 164,648</v>
      </c>
      <c r="F117" s="40"/>
      <c r="G117" s="40"/>
      <c r="H117" s="40"/>
      <c r="I117" s="154"/>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154"/>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20</v>
      </c>
      <c r="D119" s="40"/>
      <c r="E119" s="40"/>
      <c r="F119" s="27" t="str">
        <f>F14</f>
        <v xml:space="preserve"> </v>
      </c>
      <c r="G119" s="40"/>
      <c r="H119" s="40"/>
      <c r="I119" s="156" t="s">
        <v>22</v>
      </c>
      <c r="J119" s="79" t="str">
        <f>IF(J14="","",J14)</f>
        <v>16. 8. 2019</v>
      </c>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154"/>
      <c r="J120" s="40"/>
      <c r="K120" s="40"/>
      <c r="L120" s="63"/>
      <c r="S120" s="38"/>
      <c r="T120" s="38"/>
      <c r="U120" s="38"/>
      <c r="V120" s="38"/>
      <c r="W120" s="38"/>
      <c r="X120" s="38"/>
      <c r="Y120" s="38"/>
      <c r="Z120" s="38"/>
      <c r="AA120" s="38"/>
      <c r="AB120" s="38"/>
      <c r="AC120" s="38"/>
      <c r="AD120" s="38"/>
      <c r="AE120" s="38"/>
    </row>
    <row r="121" s="2" customFormat="1" ht="15.15" customHeight="1">
      <c r="A121" s="38"/>
      <c r="B121" s="39"/>
      <c r="C121" s="32" t="s">
        <v>24</v>
      </c>
      <c r="D121" s="40"/>
      <c r="E121" s="40"/>
      <c r="F121" s="27" t="str">
        <f>E17</f>
        <v xml:space="preserve"> </v>
      </c>
      <c r="G121" s="40"/>
      <c r="H121" s="40"/>
      <c r="I121" s="156" t="s">
        <v>29</v>
      </c>
      <c r="J121" s="36" t="str">
        <f>E23</f>
        <v xml:space="preserve"> </v>
      </c>
      <c r="K121" s="40"/>
      <c r="L121" s="63"/>
      <c r="S121" s="38"/>
      <c r="T121" s="38"/>
      <c r="U121" s="38"/>
      <c r="V121" s="38"/>
      <c r="W121" s="38"/>
      <c r="X121" s="38"/>
      <c r="Y121" s="38"/>
      <c r="Z121" s="38"/>
      <c r="AA121" s="38"/>
      <c r="AB121" s="38"/>
      <c r="AC121" s="38"/>
      <c r="AD121" s="38"/>
      <c r="AE121" s="38"/>
    </row>
    <row r="122" s="2" customFormat="1" ht="15.15" customHeight="1">
      <c r="A122" s="38"/>
      <c r="B122" s="39"/>
      <c r="C122" s="32" t="s">
        <v>27</v>
      </c>
      <c r="D122" s="40"/>
      <c r="E122" s="40"/>
      <c r="F122" s="27" t="str">
        <f>IF(E20="","",E20)</f>
        <v>Vyplň údaj</v>
      </c>
      <c r="G122" s="40"/>
      <c r="H122" s="40"/>
      <c r="I122" s="156" t="s">
        <v>31</v>
      </c>
      <c r="J122" s="36" t="str">
        <f>E26</f>
        <v xml:space="preserve"> </v>
      </c>
      <c r="K122" s="40"/>
      <c r="L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154"/>
      <c r="J123" s="40"/>
      <c r="K123" s="40"/>
      <c r="L123" s="63"/>
      <c r="S123" s="38"/>
      <c r="T123" s="38"/>
      <c r="U123" s="38"/>
      <c r="V123" s="38"/>
      <c r="W123" s="38"/>
      <c r="X123" s="38"/>
      <c r="Y123" s="38"/>
      <c r="Z123" s="38"/>
      <c r="AA123" s="38"/>
      <c r="AB123" s="38"/>
      <c r="AC123" s="38"/>
      <c r="AD123" s="38"/>
      <c r="AE123" s="38"/>
    </row>
    <row r="124" s="11" customFormat="1" ht="29.28" customHeight="1">
      <c r="A124" s="215"/>
      <c r="B124" s="216"/>
      <c r="C124" s="217" t="s">
        <v>147</v>
      </c>
      <c r="D124" s="218" t="s">
        <v>58</v>
      </c>
      <c r="E124" s="218" t="s">
        <v>54</v>
      </c>
      <c r="F124" s="218" t="s">
        <v>55</v>
      </c>
      <c r="G124" s="218" t="s">
        <v>148</v>
      </c>
      <c r="H124" s="218" t="s">
        <v>149</v>
      </c>
      <c r="I124" s="219" t="s">
        <v>150</v>
      </c>
      <c r="J124" s="218" t="s">
        <v>131</v>
      </c>
      <c r="K124" s="220" t="s">
        <v>151</v>
      </c>
      <c r="L124" s="221"/>
      <c r="M124" s="100" t="s">
        <v>1</v>
      </c>
      <c r="N124" s="101" t="s">
        <v>37</v>
      </c>
      <c r="O124" s="101" t="s">
        <v>152</v>
      </c>
      <c r="P124" s="101" t="s">
        <v>153</v>
      </c>
      <c r="Q124" s="101" t="s">
        <v>154</v>
      </c>
      <c r="R124" s="101" t="s">
        <v>155</v>
      </c>
      <c r="S124" s="101" t="s">
        <v>156</v>
      </c>
      <c r="T124" s="102" t="s">
        <v>157</v>
      </c>
      <c r="U124" s="215"/>
      <c r="V124" s="215"/>
      <c r="W124" s="215"/>
      <c r="X124" s="215"/>
      <c r="Y124" s="215"/>
      <c r="Z124" s="215"/>
      <c r="AA124" s="215"/>
      <c r="AB124" s="215"/>
      <c r="AC124" s="215"/>
      <c r="AD124" s="215"/>
      <c r="AE124" s="215"/>
    </row>
    <row r="125" s="2" customFormat="1" ht="22.8" customHeight="1">
      <c r="A125" s="38"/>
      <c r="B125" s="39"/>
      <c r="C125" s="107" t="s">
        <v>158</v>
      </c>
      <c r="D125" s="40"/>
      <c r="E125" s="40"/>
      <c r="F125" s="40"/>
      <c r="G125" s="40"/>
      <c r="H125" s="40"/>
      <c r="I125" s="154"/>
      <c r="J125" s="222">
        <f>BK125</f>
        <v>0</v>
      </c>
      <c r="K125" s="40"/>
      <c r="L125" s="44"/>
      <c r="M125" s="103"/>
      <c r="N125" s="223"/>
      <c r="O125" s="104"/>
      <c r="P125" s="224">
        <f>P126</f>
        <v>0</v>
      </c>
      <c r="Q125" s="104"/>
      <c r="R125" s="224">
        <f>R126</f>
        <v>0</v>
      </c>
      <c r="S125" s="104"/>
      <c r="T125" s="225">
        <f>T126</f>
        <v>0</v>
      </c>
      <c r="U125" s="38"/>
      <c r="V125" s="38"/>
      <c r="W125" s="38"/>
      <c r="X125" s="38"/>
      <c r="Y125" s="38"/>
      <c r="Z125" s="38"/>
      <c r="AA125" s="38"/>
      <c r="AB125" s="38"/>
      <c r="AC125" s="38"/>
      <c r="AD125" s="38"/>
      <c r="AE125" s="38"/>
      <c r="AT125" s="17" t="s">
        <v>72</v>
      </c>
      <c r="AU125" s="17" t="s">
        <v>133</v>
      </c>
      <c r="BK125" s="226">
        <f>BK126</f>
        <v>0</v>
      </c>
    </row>
    <row r="126" s="12" customFormat="1" ht="25.92" customHeight="1">
      <c r="A126" s="12"/>
      <c r="B126" s="227"/>
      <c r="C126" s="228"/>
      <c r="D126" s="229" t="s">
        <v>72</v>
      </c>
      <c r="E126" s="230" t="s">
        <v>809</v>
      </c>
      <c r="F126" s="230" t="s">
        <v>810</v>
      </c>
      <c r="G126" s="228"/>
      <c r="H126" s="228"/>
      <c r="I126" s="231"/>
      <c r="J126" s="232">
        <f>BK126</f>
        <v>0</v>
      </c>
      <c r="K126" s="228"/>
      <c r="L126" s="233"/>
      <c r="M126" s="234"/>
      <c r="N126" s="235"/>
      <c r="O126" s="235"/>
      <c r="P126" s="236">
        <f>P127+P134+P138+P142</f>
        <v>0</v>
      </c>
      <c r="Q126" s="235"/>
      <c r="R126" s="236">
        <f>R127+R134+R138+R142</f>
        <v>0</v>
      </c>
      <c r="S126" s="235"/>
      <c r="T126" s="237">
        <f>T127+T134+T138+T142</f>
        <v>0</v>
      </c>
      <c r="U126" s="12"/>
      <c r="V126" s="12"/>
      <c r="W126" s="12"/>
      <c r="X126" s="12"/>
      <c r="Y126" s="12"/>
      <c r="Z126" s="12"/>
      <c r="AA126" s="12"/>
      <c r="AB126" s="12"/>
      <c r="AC126" s="12"/>
      <c r="AD126" s="12"/>
      <c r="AE126" s="12"/>
      <c r="AR126" s="238" t="s">
        <v>203</v>
      </c>
      <c r="AT126" s="239" t="s">
        <v>72</v>
      </c>
      <c r="AU126" s="239" t="s">
        <v>73</v>
      </c>
      <c r="AY126" s="238" t="s">
        <v>161</v>
      </c>
      <c r="BK126" s="240">
        <f>BK127+BK134+BK138+BK142</f>
        <v>0</v>
      </c>
    </row>
    <row r="127" s="12" customFormat="1" ht="22.8" customHeight="1">
      <c r="A127" s="12"/>
      <c r="B127" s="227"/>
      <c r="C127" s="228"/>
      <c r="D127" s="229" t="s">
        <v>72</v>
      </c>
      <c r="E127" s="241" t="s">
        <v>811</v>
      </c>
      <c r="F127" s="241" t="s">
        <v>812</v>
      </c>
      <c r="G127" s="228"/>
      <c r="H127" s="228"/>
      <c r="I127" s="231"/>
      <c r="J127" s="242">
        <f>BK127</f>
        <v>0</v>
      </c>
      <c r="K127" s="228"/>
      <c r="L127" s="233"/>
      <c r="M127" s="234"/>
      <c r="N127" s="235"/>
      <c r="O127" s="235"/>
      <c r="P127" s="236">
        <f>SUM(P128:P133)</f>
        <v>0</v>
      </c>
      <c r="Q127" s="235"/>
      <c r="R127" s="236">
        <f>SUM(R128:R133)</f>
        <v>0</v>
      </c>
      <c r="S127" s="235"/>
      <c r="T127" s="237">
        <f>SUM(T128:T133)</f>
        <v>0</v>
      </c>
      <c r="U127" s="12"/>
      <c r="V127" s="12"/>
      <c r="W127" s="12"/>
      <c r="X127" s="12"/>
      <c r="Y127" s="12"/>
      <c r="Z127" s="12"/>
      <c r="AA127" s="12"/>
      <c r="AB127" s="12"/>
      <c r="AC127" s="12"/>
      <c r="AD127" s="12"/>
      <c r="AE127" s="12"/>
      <c r="AR127" s="238" t="s">
        <v>203</v>
      </c>
      <c r="AT127" s="239" t="s">
        <v>72</v>
      </c>
      <c r="AU127" s="239" t="s">
        <v>80</v>
      </c>
      <c r="AY127" s="238" t="s">
        <v>161</v>
      </c>
      <c r="BK127" s="240">
        <f>SUM(BK128:BK133)</f>
        <v>0</v>
      </c>
    </row>
    <row r="128" s="2" customFormat="1" ht="16.5" customHeight="1">
      <c r="A128" s="38"/>
      <c r="B128" s="39"/>
      <c r="C128" s="243" t="s">
        <v>80</v>
      </c>
      <c r="D128" s="243" t="s">
        <v>163</v>
      </c>
      <c r="E128" s="244" t="s">
        <v>813</v>
      </c>
      <c r="F128" s="245" t="s">
        <v>814</v>
      </c>
      <c r="G128" s="246" t="s">
        <v>815</v>
      </c>
      <c r="H128" s="247">
        <v>1</v>
      </c>
      <c r="I128" s="248"/>
      <c r="J128" s="249">
        <f>ROUND(I128*H128,2)</f>
        <v>0</v>
      </c>
      <c r="K128" s="245" t="s">
        <v>167</v>
      </c>
      <c r="L128" s="44"/>
      <c r="M128" s="250" t="s">
        <v>1</v>
      </c>
      <c r="N128" s="251" t="s">
        <v>38</v>
      </c>
      <c r="O128" s="91"/>
      <c r="P128" s="252">
        <f>O128*H128</f>
        <v>0</v>
      </c>
      <c r="Q128" s="252">
        <v>0</v>
      </c>
      <c r="R128" s="252">
        <f>Q128*H128</f>
        <v>0</v>
      </c>
      <c r="S128" s="252">
        <v>0</v>
      </c>
      <c r="T128" s="253">
        <f>S128*H128</f>
        <v>0</v>
      </c>
      <c r="U128" s="38"/>
      <c r="V128" s="38"/>
      <c r="W128" s="38"/>
      <c r="X128" s="38"/>
      <c r="Y128" s="38"/>
      <c r="Z128" s="38"/>
      <c r="AA128" s="38"/>
      <c r="AB128" s="38"/>
      <c r="AC128" s="38"/>
      <c r="AD128" s="38"/>
      <c r="AE128" s="38"/>
      <c r="AR128" s="254" t="s">
        <v>816</v>
      </c>
      <c r="AT128" s="254" t="s">
        <v>163</v>
      </c>
      <c r="AU128" s="254" t="s">
        <v>82</v>
      </c>
      <c r="AY128" s="17" t="s">
        <v>161</v>
      </c>
      <c r="BE128" s="255">
        <f>IF(N128="základní",J128,0)</f>
        <v>0</v>
      </c>
      <c r="BF128" s="255">
        <f>IF(N128="snížená",J128,0)</f>
        <v>0</v>
      </c>
      <c r="BG128" s="255">
        <f>IF(N128="zákl. přenesená",J128,0)</f>
        <v>0</v>
      </c>
      <c r="BH128" s="255">
        <f>IF(N128="sníž. přenesená",J128,0)</f>
        <v>0</v>
      </c>
      <c r="BI128" s="255">
        <f>IF(N128="nulová",J128,0)</f>
        <v>0</v>
      </c>
      <c r="BJ128" s="17" t="s">
        <v>80</v>
      </c>
      <c r="BK128" s="255">
        <f>ROUND(I128*H128,2)</f>
        <v>0</v>
      </c>
      <c r="BL128" s="17" t="s">
        <v>816</v>
      </c>
      <c r="BM128" s="254" t="s">
        <v>1420</v>
      </c>
    </row>
    <row r="129" s="2" customFormat="1">
      <c r="A129" s="38"/>
      <c r="B129" s="39"/>
      <c r="C129" s="40"/>
      <c r="D129" s="256" t="s">
        <v>170</v>
      </c>
      <c r="E129" s="40"/>
      <c r="F129" s="257" t="s">
        <v>814</v>
      </c>
      <c r="G129" s="40"/>
      <c r="H129" s="40"/>
      <c r="I129" s="154"/>
      <c r="J129" s="40"/>
      <c r="K129" s="40"/>
      <c r="L129" s="44"/>
      <c r="M129" s="258"/>
      <c r="N129" s="259"/>
      <c r="O129" s="91"/>
      <c r="P129" s="91"/>
      <c r="Q129" s="91"/>
      <c r="R129" s="91"/>
      <c r="S129" s="91"/>
      <c r="T129" s="92"/>
      <c r="U129" s="38"/>
      <c r="V129" s="38"/>
      <c r="W129" s="38"/>
      <c r="X129" s="38"/>
      <c r="Y129" s="38"/>
      <c r="Z129" s="38"/>
      <c r="AA129" s="38"/>
      <c r="AB129" s="38"/>
      <c r="AC129" s="38"/>
      <c r="AD129" s="38"/>
      <c r="AE129" s="38"/>
      <c r="AT129" s="17" t="s">
        <v>170</v>
      </c>
      <c r="AU129" s="17" t="s">
        <v>82</v>
      </c>
    </row>
    <row r="130" s="2" customFormat="1">
      <c r="A130" s="38"/>
      <c r="B130" s="39"/>
      <c r="C130" s="40"/>
      <c r="D130" s="256" t="s">
        <v>195</v>
      </c>
      <c r="E130" s="40"/>
      <c r="F130" s="260" t="s">
        <v>818</v>
      </c>
      <c r="G130" s="40"/>
      <c r="H130" s="40"/>
      <c r="I130" s="154"/>
      <c r="J130" s="40"/>
      <c r="K130" s="40"/>
      <c r="L130" s="44"/>
      <c r="M130" s="258"/>
      <c r="N130" s="259"/>
      <c r="O130" s="91"/>
      <c r="P130" s="91"/>
      <c r="Q130" s="91"/>
      <c r="R130" s="91"/>
      <c r="S130" s="91"/>
      <c r="T130" s="92"/>
      <c r="U130" s="38"/>
      <c r="V130" s="38"/>
      <c r="W130" s="38"/>
      <c r="X130" s="38"/>
      <c r="Y130" s="38"/>
      <c r="Z130" s="38"/>
      <c r="AA130" s="38"/>
      <c r="AB130" s="38"/>
      <c r="AC130" s="38"/>
      <c r="AD130" s="38"/>
      <c r="AE130" s="38"/>
      <c r="AT130" s="17" t="s">
        <v>195</v>
      </c>
      <c r="AU130" s="17" t="s">
        <v>82</v>
      </c>
    </row>
    <row r="131" s="2" customFormat="1" ht="16.5" customHeight="1">
      <c r="A131" s="38"/>
      <c r="B131" s="39"/>
      <c r="C131" s="243" t="s">
        <v>82</v>
      </c>
      <c r="D131" s="243" t="s">
        <v>163</v>
      </c>
      <c r="E131" s="244" t="s">
        <v>819</v>
      </c>
      <c r="F131" s="245" t="s">
        <v>820</v>
      </c>
      <c r="G131" s="246" t="s">
        <v>815</v>
      </c>
      <c r="H131" s="247">
        <v>1</v>
      </c>
      <c r="I131" s="248"/>
      <c r="J131" s="249">
        <f>ROUND(I131*H131,2)</f>
        <v>0</v>
      </c>
      <c r="K131" s="245" t="s">
        <v>167</v>
      </c>
      <c r="L131" s="44"/>
      <c r="M131" s="250" t="s">
        <v>1</v>
      </c>
      <c r="N131" s="251" t="s">
        <v>38</v>
      </c>
      <c r="O131" s="91"/>
      <c r="P131" s="252">
        <f>O131*H131</f>
        <v>0</v>
      </c>
      <c r="Q131" s="252">
        <v>0</v>
      </c>
      <c r="R131" s="252">
        <f>Q131*H131</f>
        <v>0</v>
      </c>
      <c r="S131" s="252">
        <v>0</v>
      </c>
      <c r="T131" s="253">
        <f>S131*H131</f>
        <v>0</v>
      </c>
      <c r="U131" s="38"/>
      <c r="V131" s="38"/>
      <c r="W131" s="38"/>
      <c r="X131" s="38"/>
      <c r="Y131" s="38"/>
      <c r="Z131" s="38"/>
      <c r="AA131" s="38"/>
      <c r="AB131" s="38"/>
      <c r="AC131" s="38"/>
      <c r="AD131" s="38"/>
      <c r="AE131" s="38"/>
      <c r="AR131" s="254" t="s">
        <v>816</v>
      </c>
      <c r="AT131" s="254" t="s">
        <v>163</v>
      </c>
      <c r="AU131" s="254" t="s">
        <v>82</v>
      </c>
      <c r="AY131" s="17" t="s">
        <v>161</v>
      </c>
      <c r="BE131" s="255">
        <f>IF(N131="základní",J131,0)</f>
        <v>0</v>
      </c>
      <c r="BF131" s="255">
        <f>IF(N131="snížená",J131,0)</f>
        <v>0</v>
      </c>
      <c r="BG131" s="255">
        <f>IF(N131="zákl. přenesená",J131,0)</f>
        <v>0</v>
      </c>
      <c r="BH131" s="255">
        <f>IF(N131="sníž. přenesená",J131,0)</f>
        <v>0</v>
      </c>
      <c r="BI131" s="255">
        <f>IF(N131="nulová",J131,0)</f>
        <v>0</v>
      </c>
      <c r="BJ131" s="17" t="s">
        <v>80</v>
      </c>
      <c r="BK131" s="255">
        <f>ROUND(I131*H131,2)</f>
        <v>0</v>
      </c>
      <c r="BL131" s="17" t="s">
        <v>816</v>
      </c>
      <c r="BM131" s="254" t="s">
        <v>1421</v>
      </c>
    </row>
    <row r="132" s="2" customFormat="1">
      <c r="A132" s="38"/>
      <c r="B132" s="39"/>
      <c r="C132" s="40"/>
      <c r="D132" s="256" t="s">
        <v>170</v>
      </c>
      <c r="E132" s="40"/>
      <c r="F132" s="257" t="s">
        <v>820</v>
      </c>
      <c r="G132" s="40"/>
      <c r="H132" s="40"/>
      <c r="I132" s="154"/>
      <c r="J132" s="40"/>
      <c r="K132" s="40"/>
      <c r="L132" s="44"/>
      <c r="M132" s="258"/>
      <c r="N132" s="259"/>
      <c r="O132" s="91"/>
      <c r="P132" s="91"/>
      <c r="Q132" s="91"/>
      <c r="R132" s="91"/>
      <c r="S132" s="91"/>
      <c r="T132" s="92"/>
      <c r="U132" s="38"/>
      <c r="V132" s="38"/>
      <c r="W132" s="38"/>
      <c r="X132" s="38"/>
      <c r="Y132" s="38"/>
      <c r="Z132" s="38"/>
      <c r="AA132" s="38"/>
      <c r="AB132" s="38"/>
      <c r="AC132" s="38"/>
      <c r="AD132" s="38"/>
      <c r="AE132" s="38"/>
      <c r="AT132" s="17" t="s">
        <v>170</v>
      </c>
      <c r="AU132" s="17" t="s">
        <v>82</v>
      </c>
    </row>
    <row r="133" s="2" customFormat="1">
      <c r="A133" s="38"/>
      <c r="B133" s="39"/>
      <c r="C133" s="40"/>
      <c r="D133" s="256" t="s">
        <v>195</v>
      </c>
      <c r="E133" s="40"/>
      <c r="F133" s="260" t="s">
        <v>822</v>
      </c>
      <c r="G133" s="40"/>
      <c r="H133" s="40"/>
      <c r="I133" s="154"/>
      <c r="J133" s="40"/>
      <c r="K133" s="40"/>
      <c r="L133" s="44"/>
      <c r="M133" s="258"/>
      <c r="N133" s="259"/>
      <c r="O133" s="91"/>
      <c r="P133" s="91"/>
      <c r="Q133" s="91"/>
      <c r="R133" s="91"/>
      <c r="S133" s="91"/>
      <c r="T133" s="92"/>
      <c r="U133" s="38"/>
      <c r="V133" s="38"/>
      <c r="W133" s="38"/>
      <c r="X133" s="38"/>
      <c r="Y133" s="38"/>
      <c r="Z133" s="38"/>
      <c r="AA133" s="38"/>
      <c r="AB133" s="38"/>
      <c r="AC133" s="38"/>
      <c r="AD133" s="38"/>
      <c r="AE133" s="38"/>
      <c r="AT133" s="17" t="s">
        <v>195</v>
      </c>
      <c r="AU133" s="17" t="s">
        <v>82</v>
      </c>
    </row>
    <row r="134" s="12" customFormat="1" ht="22.8" customHeight="1">
      <c r="A134" s="12"/>
      <c r="B134" s="227"/>
      <c r="C134" s="228"/>
      <c r="D134" s="229" t="s">
        <v>72</v>
      </c>
      <c r="E134" s="241" t="s">
        <v>823</v>
      </c>
      <c r="F134" s="241" t="s">
        <v>824</v>
      </c>
      <c r="G134" s="228"/>
      <c r="H134" s="228"/>
      <c r="I134" s="231"/>
      <c r="J134" s="242">
        <f>BK134</f>
        <v>0</v>
      </c>
      <c r="K134" s="228"/>
      <c r="L134" s="233"/>
      <c r="M134" s="234"/>
      <c r="N134" s="235"/>
      <c r="O134" s="235"/>
      <c r="P134" s="236">
        <f>SUM(P135:P137)</f>
        <v>0</v>
      </c>
      <c r="Q134" s="235"/>
      <c r="R134" s="236">
        <f>SUM(R135:R137)</f>
        <v>0</v>
      </c>
      <c r="S134" s="235"/>
      <c r="T134" s="237">
        <f>SUM(T135:T137)</f>
        <v>0</v>
      </c>
      <c r="U134" s="12"/>
      <c r="V134" s="12"/>
      <c r="W134" s="12"/>
      <c r="X134" s="12"/>
      <c r="Y134" s="12"/>
      <c r="Z134" s="12"/>
      <c r="AA134" s="12"/>
      <c r="AB134" s="12"/>
      <c r="AC134" s="12"/>
      <c r="AD134" s="12"/>
      <c r="AE134" s="12"/>
      <c r="AR134" s="238" t="s">
        <v>203</v>
      </c>
      <c r="AT134" s="239" t="s">
        <v>72</v>
      </c>
      <c r="AU134" s="239" t="s">
        <v>80</v>
      </c>
      <c r="AY134" s="238" t="s">
        <v>161</v>
      </c>
      <c r="BK134" s="240">
        <f>SUM(BK135:BK137)</f>
        <v>0</v>
      </c>
    </row>
    <row r="135" s="2" customFormat="1" ht="16.5" customHeight="1">
      <c r="A135" s="38"/>
      <c r="B135" s="39"/>
      <c r="C135" s="243" t="s">
        <v>188</v>
      </c>
      <c r="D135" s="243" t="s">
        <v>163</v>
      </c>
      <c r="E135" s="244" t="s">
        <v>825</v>
      </c>
      <c r="F135" s="245" t="s">
        <v>824</v>
      </c>
      <c r="G135" s="246" t="s">
        <v>815</v>
      </c>
      <c r="H135" s="247">
        <v>1</v>
      </c>
      <c r="I135" s="248"/>
      <c r="J135" s="249">
        <f>ROUND(I135*H135,2)</f>
        <v>0</v>
      </c>
      <c r="K135" s="245" t="s">
        <v>167</v>
      </c>
      <c r="L135" s="44"/>
      <c r="M135" s="250" t="s">
        <v>1</v>
      </c>
      <c r="N135" s="251" t="s">
        <v>38</v>
      </c>
      <c r="O135" s="91"/>
      <c r="P135" s="252">
        <f>O135*H135</f>
        <v>0</v>
      </c>
      <c r="Q135" s="252">
        <v>0</v>
      </c>
      <c r="R135" s="252">
        <f>Q135*H135</f>
        <v>0</v>
      </c>
      <c r="S135" s="252">
        <v>0</v>
      </c>
      <c r="T135" s="253">
        <f>S135*H135</f>
        <v>0</v>
      </c>
      <c r="U135" s="38"/>
      <c r="V135" s="38"/>
      <c r="W135" s="38"/>
      <c r="X135" s="38"/>
      <c r="Y135" s="38"/>
      <c r="Z135" s="38"/>
      <c r="AA135" s="38"/>
      <c r="AB135" s="38"/>
      <c r="AC135" s="38"/>
      <c r="AD135" s="38"/>
      <c r="AE135" s="38"/>
      <c r="AR135" s="254" t="s">
        <v>816</v>
      </c>
      <c r="AT135" s="254" t="s">
        <v>163</v>
      </c>
      <c r="AU135" s="254" t="s">
        <v>82</v>
      </c>
      <c r="AY135" s="17" t="s">
        <v>161</v>
      </c>
      <c r="BE135" s="255">
        <f>IF(N135="základní",J135,0)</f>
        <v>0</v>
      </c>
      <c r="BF135" s="255">
        <f>IF(N135="snížená",J135,0)</f>
        <v>0</v>
      </c>
      <c r="BG135" s="255">
        <f>IF(N135="zákl. přenesená",J135,0)</f>
        <v>0</v>
      </c>
      <c r="BH135" s="255">
        <f>IF(N135="sníž. přenesená",J135,0)</f>
        <v>0</v>
      </c>
      <c r="BI135" s="255">
        <f>IF(N135="nulová",J135,0)</f>
        <v>0</v>
      </c>
      <c r="BJ135" s="17" t="s">
        <v>80</v>
      </c>
      <c r="BK135" s="255">
        <f>ROUND(I135*H135,2)</f>
        <v>0</v>
      </c>
      <c r="BL135" s="17" t="s">
        <v>816</v>
      </c>
      <c r="BM135" s="254" t="s">
        <v>1422</v>
      </c>
    </row>
    <row r="136" s="2" customFormat="1">
      <c r="A136" s="38"/>
      <c r="B136" s="39"/>
      <c r="C136" s="40"/>
      <c r="D136" s="256" t="s">
        <v>170</v>
      </c>
      <c r="E136" s="40"/>
      <c r="F136" s="257" t="s">
        <v>824</v>
      </c>
      <c r="G136" s="40"/>
      <c r="H136" s="40"/>
      <c r="I136" s="154"/>
      <c r="J136" s="40"/>
      <c r="K136" s="40"/>
      <c r="L136" s="44"/>
      <c r="M136" s="258"/>
      <c r="N136" s="259"/>
      <c r="O136" s="91"/>
      <c r="P136" s="91"/>
      <c r="Q136" s="91"/>
      <c r="R136" s="91"/>
      <c r="S136" s="91"/>
      <c r="T136" s="92"/>
      <c r="U136" s="38"/>
      <c r="V136" s="38"/>
      <c r="W136" s="38"/>
      <c r="X136" s="38"/>
      <c r="Y136" s="38"/>
      <c r="Z136" s="38"/>
      <c r="AA136" s="38"/>
      <c r="AB136" s="38"/>
      <c r="AC136" s="38"/>
      <c r="AD136" s="38"/>
      <c r="AE136" s="38"/>
      <c r="AT136" s="17" t="s">
        <v>170</v>
      </c>
      <c r="AU136" s="17" t="s">
        <v>82</v>
      </c>
    </row>
    <row r="137" s="2" customFormat="1">
      <c r="A137" s="38"/>
      <c r="B137" s="39"/>
      <c r="C137" s="40"/>
      <c r="D137" s="256" t="s">
        <v>195</v>
      </c>
      <c r="E137" s="40"/>
      <c r="F137" s="260" t="s">
        <v>1423</v>
      </c>
      <c r="G137" s="40"/>
      <c r="H137" s="40"/>
      <c r="I137" s="154"/>
      <c r="J137" s="40"/>
      <c r="K137" s="40"/>
      <c r="L137" s="44"/>
      <c r="M137" s="258"/>
      <c r="N137" s="259"/>
      <c r="O137" s="91"/>
      <c r="P137" s="91"/>
      <c r="Q137" s="91"/>
      <c r="R137" s="91"/>
      <c r="S137" s="91"/>
      <c r="T137" s="92"/>
      <c r="U137" s="38"/>
      <c r="V137" s="38"/>
      <c r="W137" s="38"/>
      <c r="X137" s="38"/>
      <c r="Y137" s="38"/>
      <c r="Z137" s="38"/>
      <c r="AA137" s="38"/>
      <c r="AB137" s="38"/>
      <c r="AC137" s="38"/>
      <c r="AD137" s="38"/>
      <c r="AE137" s="38"/>
      <c r="AT137" s="17" t="s">
        <v>195</v>
      </c>
      <c r="AU137" s="17" t="s">
        <v>82</v>
      </c>
    </row>
    <row r="138" s="12" customFormat="1" ht="22.8" customHeight="1">
      <c r="A138" s="12"/>
      <c r="B138" s="227"/>
      <c r="C138" s="228"/>
      <c r="D138" s="229" t="s">
        <v>72</v>
      </c>
      <c r="E138" s="241" t="s">
        <v>828</v>
      </c>
      <c r="F138" s="241" t="s">
        <v>829</v>
      </c>
      <c r="G138" s="228"/>
      <c r="H138" s="228"/>
      <c r="I138" s="231"/>
      <c r="J138" s="242">
        <f>BK138</f>
        <v>0</v>
      </c>
      <c r="K138" s="228"/>
      <c r="L138" s="233"/>
      <c r="M138" s="234"/>
      <c r="N138" s="235"/>
      <c r="O138" s="235"/>
      <c r="P138" s="236">
        <f>SUM(P139:P141)</f>
        <v>0</v>
      </c>
      <c r="Q138" s="235"/>
      <c r="R138" s="236">
        <f>SUM(R139:R141)</f>
        <v>0</v>
      </c>
      <c r="S138" s="235"/>
      <c r="T138" s="237">
        <f>SUM(T139:T141)</f>
        <v>0</v>
      </c>
      <c r="U138" s="12"/>
      <c r="V138" s="12"/>
      <c r="W138" s="12"/>
      <c r="X138" s="12"/>
      <c r="Y138" s="12"/>
      <c r="Z138" s="12"/>
      <c r="AA138" s="12"/>
      <c r="AB138" s="12"/>
      <c r="AC138" s="12"/>
      <c r="AD138" s="12"/>
      <c r="AE138" s="12"/>
      <c r="AR138" s="238" t="s">
        <v>203</v>
      </c>
      <c r="AT138" s="239" t="s">
        <v>72</v>
      </c>
      <c r="AU138" s="239" t="s">
        <v>80</v>
      </c>
      <c r="AY138" s="238" t="s">
        <v>161</v>
      </c>
      <c r="BK138" s="240">
        <f>SUM(BK139:BK141)</f>
        <v>0</v>
      </c>
    </row>
    <row r="139" s="2" customFormat="1" ht="16.5" customHeight="1">
      <c r="A139" s="38"/>
      <c r="B139" s="39"/>
      <c r="C139" s="243" t="s">
        <v>168</v>
      </c>
      <c r="D139" s="243" t="s">
        <v>163</v>
      </c>
      <c r="E139" s="244" t="s">
        <v>830</v>
      </c>
      <c r="F139" s="245" t="s">
        <v>831</v>
      </c>
      <c r="G139" s="246" t="s">
        <v>815</v>
      </c>
      <c r="H139" s="247">
        <v>1</v>
      </c>
      <c r="I139" s="248"/>
      <c r="J139" s="249">
        <f>ROUND(I139*H139,2)</f>
        <v>0</v>
      </c>
      <c r="K139" s="245" t="s">
        <v>167</v>
      </c>
      <c r="L139" s="44"/>
      <c r="M139" s="250" t="s">
        <v>1</v>
      </c>
      <c r="N139" s="251" t="s">
        <v>38</v>
      </c>
      <c r="O139" s="91"/>
      <c r="P139" s="252">
        <f>O139*H139</f>
        <v>0</v>
      </c>
      <c r="Q139" s="252">
        <v>0</v>
      </c>
      <c r="R139" s="252">
        <f>Q139*H139</f>
        <v>0</v>
      </c>
      <c r="S139" s="252">
        <v>0</v>
      </c>
      <c r="T139" s="253">
        <f>S139*H139</f>
        <v>0</v>
      </c>
      <c r="U139" s="38"/>
      <c r="V139" s="38"/>
      <c r="W139" s="38"/>
      <c r="X139" s="38"/>
      <c r="Y139" s="38"/>
      <c r="Z139" s="38"/>
      <c r="AA139" s="38"/>
      <c r="AB139" s="38"/>
      <c r="AC139" s="38"/>
      <c r="AD139" s="38"/>
      <c r="AE139" s="38"/>
      <c r="AR139" s="254" t="s">
        <v>816</v>
      </c>
      <c r="AT139" s="254" t="s">
        <v>163</v>
      </c>
      <c r="AU139" s="254" t="s">
        <v>82</v>
      </c>
      <c r="AY139" s="17" t="s">
        <v>161</v>
      </c>
      <c r="BE139" s="255">
        <f>IF(N139="základní",J139,0)</f>
        <v>0</v>
      </c>
      <c r="BF139" s="255">
        <f>IF(N139="snížená",J139,0)</f>
        <v>0</v>
      </c>
      <c r="BG139" s="255">
        <f>IF(N139="zákl. přenesená",J139,0)</f>
        <v>0</v>
      </c>
      <c r="BH139" s="255">
        <f>IF(N139="sníž. přenesená",J139,0)</f>
        <v>0</v>
      </c>
      <c r="BI139" s="255">
        <f>IF(N139="nulová",J139,0)</f>
        <v>0</v>
      </c>
      <c r="BJ139" s="17" t="s">
        <v>80</v>
      </c>
      <c r="BK139" s="255">
        <f>ROUND(I139*H139,2)</f>
        <v>0</v>
      </c>
      <c r="BL139" s="17" t="s">
        <v>816</v>
      </c>
      <c r="BM139" s="254" t="s">
        <v>1424</v>
      </c>
    </row>
    <row r="140" s="2" customFormat="1">
      <c r="A140" s="38"/>
      <c r="B140" s="39"/>
      <c r="C140" s="40"/>
      <c r="D140" s="256" t="s">
        <v>170</v>
      </c>
      <c r="E140" s="40"/>
      <c r="F140" s="257" t="s">
        <v>831</v>
      </c>
      <c r="G140" s="40"/>
      <c r="H140" s="40"/>
      <c r="I140" s="154"/>
      <c r="J140" s="40"/>
      <c r="K140" s="40"/>
      <c r="L140" s="44"/>
      <c r="M140" s="258"/>
      <c r="N140" s="259"/>
      <c r="O140" s="91"/>
      <c r="P140" s="91"/>
      <c r="Q140" s="91"/>
      <c r="R140" s="91"/>
      <c r="S140" s="91"/>
      <c r="T140" s="92"/>
      <c r="U140" s="38"/>
      <c r="V140" s="38"/>
      <c r="W140" s="38"/>
      <c r="X140" s="38"/>
      <c r="Y140" s="38"/>
      <c r="Z140" s="38"/>
      <c r="AA140" s="38"/>
      <c r="AB140" s="38"/>
      <c r="AC140" s="38"/>
      <c r="AD140" s="38"/>
      <c r="AE140" s="38"/>
      <c r="AT140" s="17" t="s">
        <v>170</v>
      </c>
      <c r="AU140" s="17" t="s">
        <v>82</v>
      </c>
    </row>
    <row r="141" s="2" customFormat="1">
      <c r="A141" s="38"/>
      <c r="B141" s="39"/>
      <c r="C141" s="40"/>
      <c r="D141" s="256" t="s">
        <v>195</v>
      </c>
      <c r="E141" s="40"/>
      <c r="F141" s="260" t="s">
        <v>833</v>
      </c>
      <c r="G141" s="40"/>
      <c r="H141" s="40"/>
      <c r="I141" s="154"/>
      <c r="J141" s="40"/>
      <c r="K141" s="40"/>
      <c r="L141" s="44"/>
      <c r="M141" s="258"/>
      <c r="N141" s="259"/>
      <c r="O141" s="91"/>
      <c r="P141" s="91"/>
      <c r="Q141" s="91"/>
      <c r="R141" s="91"/>
      <c r="S141" s="91"/>
      <c r="T141" s="92"/>
      <c r="U141" s="38"/>
      <c r="V141" s="38"/>
      <c r="W141" s="38"/>
      <c r="X141" s="38"/>
      <c r="Y141" s="38"/>
      <c r="Z141" s="38"/>
      <c r="AA141" s="38"/>
      <c r="AB141" s="38"/>
      <c r="AC141" s="38"/>
      <c r="AD141" s="38"/>
      <c r="AE141" s="38"/>
      <c r="AT141" s="17" t="s">
        <v>195</v>
      </c>
      <c r="AU141" s="17" t="s">
        <v>82</v>
      </c>
    </row>
    <row r="142" s="12" customFormat="1" ht="22.8" customHeight="1">
      <c r="A142" s="12"/>
      <c r="B142" s="227"/>
      <c r="C142" s="228"/>
      <c r="D142" s="229" t="s">
        <v>72</v>
      </c>
      <c r="E142" s="241" t="s">
        <v>1200</v>
      </c>
      <c r="F142" s="241" t="s">
        <v>1201</v>
      </c>
      <c r="G142" s="228"/>
      <c r="H142" s="228"/>
      <c r="I142" s="231"/>
      <c r="J142" s="242">
        <f>BK142</f>
        <v>0</v>
      </c>
      <c r="K142" s="228"/>
      <c r="L142" s="233"/>
      <c r="M142" s="234"/>
      <c r="N142" s="235"/>
      <c r="O142" s="235"/>
      <c r="P142" s="236">
        <f>SUM(P143:P145)</f>
        <v>0</v>
      </c>
      <c r="Q142" s="235"/>
      <c r="R142" s="236">
        <f>SUM(R143:R145)</f>
        <v>0</v>
      </c>
      <c r="S142" s="235"/>
      <c r="T142" s="237">
        <f>SUM(T143:T145)</f>
        <v>0</v>
      </c>
      <c r="U142" s="12"/>
      <c r="V142" s="12"/>
      <c r="W142" s="12"/>
      <c r="X142" s="12"/>
      <c r="Y142" s="12"/>
      <c r="Z142" s="12"/>
      <c r="AA142" s="12"/>
      <c r="AB142" s="12"/>
      <c r="AC142" s="12"/>
      <c r="AD142" s="12"/>
      <c r="AE142" s="12"/>
      <c r="AR142" s="238" t="s">
        <v>203</v>
      </c>
      <c r="AT142" s="239" t="s">
        <v>72</v>
      </c>
      <c r="AU142" s="239" t="s">
        <v>80</v>
      </c>
      <c r="AY142" s="238" t="s">
        <v>161</v>
      </c>
      <c r="BK142" s="240">
        <f>SUM(BK143:BK145)</f>
        <v>0</v>
      </c>
    </row>
    <row r="143" s="2" customFormat="1" ht="16.5" customHeight="1">
      <c r="A143" s="38"/>
      <c r="B143" s="39"/>
      <c r="C143" s="243" t="s">
        <v>203</v>
      </c>
      <c r="D143" s="243" t="s">
        <v>163</v>
      </c>
      <c r="E143" s="244" t="s">
        <v>1202</v>
      </c>
      <c r="F143" s="245" t="s">
        <v>1201</v>
      </c>
      <c r="G143" s="246" t="s">
        <v>815</v>
      </c>
      <c r="H143" s="247">
        <v>1</v>
      </c>
      <c r="I143" s="248"/>
      <c r="J143" s="249">
        <f>ROUND(I143*H143,2)</f>
        <v>0</v>
      </c>
      <c r="K143" s="245" t="s">
        <v>167</v>
      </c>
      <c r="L143" s="44"/>
      <c r="M143" s="250" t="s">
        <v>1</v>
      </c>
      <c r="N143" s="251" t="s">
        <v>38</v>
      </c>
      <c r="O143" s="91"/>
      <c r="P143" s="252">
        <f>O143*H143</f>
        <v>0</v>
      </c>
      <c r="Q143" s="252">
        <v>0</v>
      </c>
      <c r="R143" s="252">
        <f>Q143*H143</f>
        <v>0</v>
      </c>
      <c r="S143" s="252">
        <v>0</v>
      </c>
      <c r="T143" s="253">
        <f>S143*H143</f>
        <v>0</v>
      </c>
      <c r="U143" s="38"/>
      <c r="V143" s="38"/>
      <c r="W143" s="38"/>
      <c r="X143" s="38"/>
      <c r="Y143" s="38"/>
      <c r="Z143" s="38"/>
      <c r="AA143" s="38"/>
      <c r="AB143" s="38"/>
      <c r="AC143" s="38"/>
      <c r="AD143" s="38"/>
      <c r="AE143" s="38"/>
      <c r="AR143" s="254" t="s">
        <v>816</v>
      </c>
      <c r="AT143" s="254" t="s">
        <v>163</v>
      </c>
      <c r="AU143" s="254" t="s">
        <v>82</v>
      </c>
      <c r="AY143" s="17" t="s">
        <v>161</v>
      </c>
      <c r="BE143" s="255">
        <f>IF(N143="základní",J143,0)</f>
        <v>0</v>
      </c>
      <c r="BF143" s="255">
        <f>IF(N143="snížená",J143,0)</f>
        <v>0</v>
      </c>
      <c r="BG143" s="255">
        <f>IF(N143="zákl. přenesená",J143,0)</f>
        <v>0</v>
      </c>
      <c r="BH143" s="255">
        <f>IF(N143="sníž. přenesená",J143,0)</f>
        <v>0</v>
      </c>
      <c r="BI143" s="255">
        <f>IF(N143="nulová",J143,0)</f>
        <v>0</v>
      </c>
      <c r="BJ143" s="17" t="s">
        <v>80</v>
      </c>
      <c r="BK143" s="255">
        <f>ROUND(I143*H143,2)</f>
        <v>0</v>
      </c>
      <c r="BL143" s="17" t="s">
        <v>816</v>
      </c>
      <c r="BM143" s="254" t="s">
        <v>1425</v>
      </c>
    </row>
    <row r="144" s="2" customFormat="1">
      <c r="A144" s="38"/>
      <c r="B144" s="39"/>
      <c r="C144" s="40"/>
      <c r="D144" s="256" t="s">
        <v>170</v>
      </c>
      <c r="E144" s="40"/>
      <c r="F144" s="257" t="s">
        <v>1201</v>
      </c>
      <c r="G144" s="40"/>
      <c r="H144" s="40"/>
      <c r="I144" s="154"/>
      <c r="J144" s="40"/>
      <c r="K144" s="40"/>
      <c r="L144" s="44"/>
      <c r="M144" s="258"/>
      <c r="N144" s="259"/>
      <c r="O144" s="91"/>
      <c r="P144" s="91"/>
      <c r="Q144" s="91"/>
      <c r="R144" s="91"/>
      <c r="S144" s="91"/>
      <c r="T144" s="92"/>
      <c r="U144" s="38"/>
      <c r="V144" s="38"/>
      <c r="W144" s="38"/>
      <c r="X144" s="38"/>
      <c r="Y144" s="38"/>
      <c r="Z144" s="38"/>
      <c r="AA144" s="38"/>
      <c r="AB144" s="38"/>
      <c r="AC144" s="38"/>
      <c r="AD144" s="38"/>
      <c r="AE144" s="38"/>
      <c r="AT144" s="17" t="s">
        <v>170</v>
      </c>
      <c r="AU144" s="17" t="s">
        <v>82</v>
      </c>
    </row>
    <row r="145" s="2" customFormat="1">
      <c r="A145" s="38"/>
      <c r="B145" s="39"/>
      <c r="C145" s="40"/>
      <c r="D145" s="256" t="s">
        <v>195</v>
      </c>
      <c r="E145" s="40"/>
      <c r="F145" s="260" t="s">
        <v>1404</v>
      </c>
      <c r="G145" s="40"/>
      <c r="H145" s="40"/>
      <c r="I145" s="154"/>
      <c r="J145" s="40"/>
      <c r="K145" s="40"/>
      <c r="L145" s="44"/>
      <c r="M145" s="306"/>
      <c r="N145" s="307"/>
      <c r="O145" s="308"/>
      <c r="P145" s="308"/>
      <c r="Q145" s="308"/>
      <c r="R145" s="308"/>
      <c r="S145" s="308"/>
      <c r="T145" s="309"/>
      <c r="U145" s="38"/>
      <c r="V145" s="38"/>
      <c r="W145" s="38"/>
      <c r="X145" s="38"/>
      <c r="Y145" s="38"/>
      <c r="Z145" s="38"/>
      <c r="AA145" s="38"/>
      <c r="AB145" s="38"/>
      <c r="AC145" s="38"/>
      <c r="AD145" s="38"/>
      <c r="AE145" s="38"/>
      <c r="AT145" s="17" t="s">
        <v>195</v>
      </c>
      <c r="AU145" s="17" t="s">
        <v>82</v>
      </c>
    </row>
    <row r="146" s="2" customFormat="1" ht="6.96" customHeight="1">
      <c r="A146" s="38"/>
      <c r="B146" s="66"/>
      <c r="C146" s="67"/>
      <c r="D146" s="67"/>
      <c r="E146" s="67"/>
      <c r="F146" s="67"/>
      <c r="G146" s="67"/>
      <c r="H146" s="67"/>
      <c r="I146" s="192"/>
      <c r="J146" s="67"/>
      <c r="K146" s="67"/>
      <c r="L146" s="44"/>
      <c r="M146" s="38"/>
      <c r="O146" s="38"/>
      <c r="P146" s="38"/>
      <c r="Q146" s="38"/>
      <c r="R146" s="38"/>
      <c r="S146" s="38"/>
      <c r="T146" s="38"/>
      <c r="U146" s="38"/>
      <c r="V146" s="38"/>
      <c r="W146" s="38"/>
      <c r="X146" s="38"/>
      <c r="Y146" s="38"/>
      <c r="Z146" s="38"/>
      <c r="AA146" s="38"/>
      <c r="AB146" s="38"/>
      <c r="AC146" s="38"/>
      <c r="AD146" s="38"/>
      <c r="AE146" s="38"/>
    </row>
  </sheetData>
  <sheetProtection sheet="1" autoFilter="0" formatColumns="0" formatRows="0" objects="1" scenarios="1" spinCount="100000" saltValue="kSmOwsF9q8K59gPr8XXNcDyxU+8xHUr5hmK9Mj5lMBi65a5TQ/Vc5aq1w2Bxq49Lj3JldRmAwK1tB1gipBK+Lg==" hashValue="ZQC5xCJ5xksPUYQthh4Jkt982mWpu8/5ownYYj1VUibzq/7FLASHkDCDn5fDkPL4uT75NcRFByxm342I7W8Y1w==" algorithmName="SHA-512" password="CC35"/>
  <autoFilter ref="C124:K145"/>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6"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6"/>
      <c r="L2" s="1"/>
      <c r="M2" s="1"/>
      <c r="N2" s="1"/>
      <c r="O2" s="1"/>
      <c r="P2" s="1"/>
      <c r="Q2" s="1"/>
      <c r="R2" s="1"/>
      <c r="S2" s="1"/>
      <c r="T2" s="1"/>
      <c r="U2" s="1"/>
      <c r="V2" s="1"/>
      <c r="AT2" s="17" t="s">
        <v>107</v>
      </c>
    </row>
    <row r="3" s="1" customFormat="1" ht="6.96" customHeight="1">
      <c r="B3" s="147"/>
      <c r="C3" s="148"/>
      <c r="D3" s="148"/>
      <c r="E3" s="148"/>
      <c r="F3" s="148"/>
      <c r="G3" s="148"/>
      <c r="H3" s="148"/>
      <c r="I3" s="149"/>
      <c r="J3" s="148"/>
      <c r="K3" s="148"/>
      <c r="L3" s="20"/>
      <c r="AT3" s="17" t="s">
        <v>82</v>
      </c>
    </row>
    <row r="4" s="1" customFormat="1" ht="24.96" customHeight="1">
      <c r="B4" s="20"/>
      <c r="D4" s="150" t="s">
        <v>124</v>
      </c>
      <c r="I4" s="146"/>
      <c r="L4" s="20"/>
      <c r="M4" s="151" t="s">
        <v>10</v>
      </c>
      <c r="AT4" s="17" t="s">
        <v>4</v>
      </c>
    </row>
    <row r="5" s="1" customFormat="1" ht="6.96" customHeight="1">
      <c r="B5" s="20"/>
      <c r="I5" s="146"/>
      <c r="L5" s="20"/>
    </row>
    <row r="6" s="1" customFormat="1" ht="12" customHeight="1">
      <c r="B6" s="20"/>
      <c r="D6" s="152" t="s">
        <v>16</v>
      </c>
      <c r="I6" s="146"/>
      <c r="L6" s="20"/>
    </row>
    <row r="7" s="1" customFormat="1" ht="16.5" customHeight="1">
      <c r="B7" s="20"/>
      <c r="E7" s="153" t="str">
        <f>'Rekapitulace zakázky'!K6</f>
        <v>Oprava MO Petrohrad - Kryry</v>
      </c>
      <c r="F7" s="152"/>
      <c r="G7" s="152"/>
      <c r="H7" s="152"/>
      <c r="I7" s="146"/>
      <c r="L7" s="20"/>
    </row>
    <row r="8" s="1" customFormat="1" ht="12" customHeight="1">
      <c r="B8" s="20"/>
      <c r="D8" s="152" t="s">
        <v>125</v>
      </c>
      <c r="I8" s="146"/>
      <c r="L8" s="20"/>
    </row>
    <row r="9" s="2" customFormat="1" ht="16.5" customHeight="1">
      <c r="A9" s="38"/>
      <c r="B9" s="44"/>
      <c r="C9" s="38"/>
      <c r="D9" s="38"/>
      <c r="E9" s="153" t="s">
        <v>1426</v>
      </c>
      <c r="F9" s="38"/>
      <c r="G9" s="38"/>
      <c r="H9" s="38"/>
      <c r="I9" s="154"/>
      <c r="J9" s="38"/>
      <c r="K9" s="38"/>
      <c r="L9" s="63"/>
      <c r="S9" s="38"/>
      <c r="T9" s="38"/>
      <c r="U9" s="38"/>
      <c r="V9" s="38"/>
      <c r="W9" s="38"/>
      <c r="X9" s="38"/>
      <c r="Y9" s="38"/>
      <c r="Z9" s="38"/>
      <c r="AA9" s="38"/>
      <c r="AB9" s="38"/>
      <c r="AC9" s="38"/>
      <c r="AD9" s="38"/>
      <c r="AE9" s="38"/>
    </row>
    <row r="10" s="2" customFormat="1" ht="12" customHeight="1">
      <c r="A10" s="38"/>
      <c r="B10" s="44"/>
      <c r="C10" s="38"/>
      <c r="D10" s="152" t="s">
        <v>127</v>
      </c>
      <c r="E10" s="38"/>
      <c r="F10" s="38"/>
      <c r="G10" s="38"/>
      <c r="H10" s="38"/>
      <c r="I10" s="154"/>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5" t="s">
        <v>1427</v>
      </c>
      <c r="F11" s="38"/>
      <c r="G11" s="38"/>
      <c r="H11" s="38"/>
      <c r="I11" s="154"/>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154"/>
      <c r="J12" s="38"/>
      <c r="K12" s="38"/>
      <c r="L12" s="63"/>
      <c r="S12" s="38"/>
      <c r="T12" s="38"/>
      <c r="U12" s="38"/>
      <c r="V12" s="38"/>
      <c r="W12" s="38"/>
      <c r="X12" s="38"/>
      <c r="Y12" s="38"/>
      <c r="Z12" s="38"/>
      <c r="AA12" s="38"/>
      <c r="AB12" s="38"/>
      <c r="AC12" s="38"/>
      <c r="AD12" s="38"/>
      <c r="AE12" s="38"/>
    </row>
    <row r="13" s="2" customFormat="1" ht="12" customHeight="1">
      <c r="A13" s="38"/>
      <c r="B13" s="44"/>
      <c r="C13" s="38"/>
      <c r="D13" s="152" t="s">
        <v>18</v>
      </c>
      <c r="E13" s="38"/>
      <c r="F13" s="141" t="s">
        <v>1</v>
      </c>
      <c r="G13" s="38"/>
      <c r="H13" s="38"/>
      <c r="I13" s="156"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2" t="s">
        <v>20</v>
      </c>
      <c r="E14" s="38"/>
      <c r="F14" s="141" t="s">
        <v>21</v>
      </c>
      <c r="G14" s="38"/>
      <c r="H14" s="38"/>
      <c r="I14" s="156" t="s">
        <v>22</v>
      </c>
      <c r="J14" s="157" t="str">
        <f>'Rekapitulace zakázky'!AN8</f>
        <v>16. 8. 2019</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54"/>
      <c r="J15" s="38"/>
      <c r="K15" s="38"/>
      <c r="L15" s="63"/>
      <c r="S15" s="38"/>
      <c r="T15" s="38"/>
      <c r="U15" s="38"/>
      <c r="V15" s="38"/>
      <c r="W15" s="38"/>
      <c r="X15" s="38"/>
      <c r="Y15" s="38"/>
      <c r="Z15" s="38"/>
      <c r="AA15" s="38"/>
      <c r="AB15" s="38"/>
      <c r="AC15" s="38"/>
      <c r="AD15" s="38"/>
      <c r="AE15" s="38"/>
    </row>
    <row r="16" s="2" customFormat="1" ht="12" customHeight="1">
      <c r="A16" s="38"/>
      <c r="B16" s="44"/>
      <c r="C16" s="38"/>
      <c r="D16" s="152" t="s">
        <v>24</v>
      </c>
      <c r="E16" s="38"/>
      <c r="F16" s="38"/>
      <c r="G16" s="38"/>
      <c r="H16" s="38"/>
      <c r="I16" s="156" t="s">
        <v>25</v>
      </c>
      <c r="J16" s="141" t="str">
        <f>IF('Rekapitulace zakázky'!AN10="","",'Rekapitulace zakázky'!AN10)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zakázky'!E11="","",'Rekapitulace zakázky'!E11)</f>
        <v xml:space="preserve"> </v>
      </c>
      <c r="F17" s="38"/>
      <c r="G17" s="38"/>
      <c r="H17" s="38"/>
      <c r="I17" s="156" t="s">
        <v>26</v>
      </c>
      <c r="J17" s="141" t="str">
        <f>IF('Rekapitulace zakázky'!AN11="","",'Rekapitulace zakázky'!AN11)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54"/>
      <c r="J18" s="38"/>
      <c r="K18" s="38"/>
      <c r="L18" s="63"/>
      <c r="S18" s="38"/>
      <c r="T18" s="38"/>
      <c r="U18" s="38"/>
      <c r="V18" s="38"/>
      <c r="W18" s="38"/>
      <c r="X18" s="38"/>
      <c r="Y18" s="38"/>
      <c r="Z18" s="38"/>
      <c r="AA18" s="38"/>
      <c r="AB18" s="38"/>
      <c r="AC18" s="38"/>
      <c r="AD18" s="38"/>
      <c r="AE18" s="38"/>
    </row>
    <row r="19" s="2" customFormat="1" ht="12" customHeight="1">
      <c r="A19" s="38"/>
      <c r="B19" s="44"/>
      <c r="C19" s="38"/>
      <c r="D19" s="152" t="s">
        <v>27</v>
      </c>
      <c r="E19" s="38"/>
      <c r="F19" s="38"/>
      <c r="G19" s="38"/>
      <c r="H19" s="38"/>
      <c r="I19" s="156" t="s">
        <v>25</v>
      </c>
      <c r="J19" s="33" t="str">
        <f>'Rekapitulace zakázky'!AN13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41"/>
      <c r="G20" s="141"/>
      <c r="H20" s="141"/>
      <c r="I20" s="156" t="s">
        <v>26</v>
      </c>
      <c r="J20" s="33" t="str">
        <f>'Rekapitulace zakázky'!AN14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54"/>
      <c r="J21" s="38"/>
      <c r="K21" s="38"/>
      <c r="L21" s="63"/>
      <c r="S21" s="38"/>
      <c r="T21" s="38"/>
      <c r="U21" s="38"/>
      <c r="V21" s="38"/>
      <c r="W21" s="38"/>
      <c r="X21" s="38"/>
      <c r="Y21" s="38"/>
      <c r="Z21" s="38"/>
      <c r="AA21" s="38"/>
      <c r="AB21" s="38"/>
      <c r="AC21" s="38"/>
      <c r="AD21" s="38"/>
      <c r="AE21" s="38"/>
    </row>
    <row r="22" s="2" customFormat="1" ht="12" customHeight="1">
      <c r="A22" s="38"/>
      <c r="B22" s="44"/>
      <c r="C22" s="38"/>
      <c r="D22" s="152" t="s">
        <v>29</v>
      </c>
      <c r="E22" s="38"/>
      <c r="F22" s="38"/>
      <c r="G22" s="38"/>
      <c r="H22" s="38"/>
      <c r="I22" s="156" t="s">
        <v>25</v>
      </c>
      <c r="J22" s="141" t="str">
        <f>IF('Rekapitulace zakázky'!AN16="","",'Rekapitulace zakázky'!AN16)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zakázky'!E17="","",'Rekapitulace zakázky'!E17)</f>
        <v xml:space="preserve"> </v>
      </c>
      <c r="F23" s="38"/>
      <c r="G23" s="38"/>
      <c r="H23" s="38"/>
      <c r="I23" s="156" t="s">
        <v>26</v>
      </c>
      <c r="J23" s="141" t="str">
        <f>IF('Rekapitulace zakázky'!AN17="","",'Rekapitulace zakázky'!AN17)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54"/>
      <c r="J24" s="38"/>
      <c r="K24" s="38"/>
      <c r="L24" s="63"/>
      <c r="S24" s="38"/>
      <c r="T24" s="38"/>
      <c r="U24" s="38"/>
      <c r="V24" s="38"/>
      <c r="W24" s="38"/>
      <c r="X24" s="38"/>
      <c r="Y24" s="38"/>
      <c r="Z24" s="38"/>
      <c r="AA24" s="38"/>
      <c r="AB24" s="38"/>
      <c r="AC24" s="38"/>
      <c r="AD24" s="38"/>
      <c r="AE24" s="38"/>
    </row>
    <row r="25" s="2" customFormat="1" ht="12" customHeight="1">
      <c r="A25" s="38"/>
      <c r="B25" s="44"/>
      <c r="C25" s="38"/>
      <c r="D25" s="152" t="s">
        <v>31</v>
      </c>
      <c r="E25" s="38"/>
      <c r="F25" s="38"/>
      <c r="G25" s="38"/>
      <c r="H25" s="38"/>
      <c r="I25" s="156" t="s">
        <v>25</v>
      </c>
      <c r="J25" s="141" t="str">
        <f>IF('Rekapitulace zakázky'!AN19="","",'Rekapitulace zakázky'!AN19)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zakázky'!E20="","",'Rekapitulace zakázky'!E20)</f>
        <v xml:space="preserve"> </v>
      </c>
      <c r="F26" s="38"/>
      <c r="G26" s="38"/>
      <c r="H26" s="38"/>
      <c r="I26" s="156" t="s">
        <v>26</v>
      </c>
      <c r="J26" s="141" t="str">
        <f>IF('Rekapitulace zakázky'!AN20="","",'Rekapitulace zakázky'!AN20)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54"/>
      <c r="J27" s="38"/>
      <c r="K27" s="38"/>
      <c r="L27" s="63"/>
      <c r="S27" s="38"/>
      <c r="T27" s="38"/>
      <c r="U27" s="38"/>
      <c r="V27" s="38"/>
      <c r="W27" s="38"/>
      <c r="X27" s="38"/>
      <c r="Y27" s="38"/>
      <c r="Z27" s="38"/>
      <c r="AA27" s="38"/>
      <c r="AB27" s="38"/>
      <c r="AC27" s="38"/>
      <c r="AD27" s="38"/>
      <c r="AE27" s="38"/>
    </row>
    <row r="28" s="2" customFormat="1" ht="12" customHeight="1">
      <c r="A28" s="38"/>
      <c r="B28" s="44"/>
      <c r="C28" s="38"/>
      <c r="D28" s="152" t="s">
        <v>32</v>
      </c>
      <c r="E28" s="38"/>
      <c r="F28" s="38"/>
      <c r="G28" s="38"/>
      <c r="H28" s="38"/>
      <c r="I28" s="154"/>
      <c r="J28" s="38"/>
      <c r="K28" s="38"/>
      <c r="L28" s="63"/>
      <c r="S28" s="38"/>
      <c r="T28" s="38"/>
      <c r="U28" s="38"/>
      <c r="V28" s="38"/>
      <c r="W28" s="38"/>
      <c r="X28" s="38"/>
      <c r="Y28" s="38"/>
      <c r="Z28" s="38"/>
      <c r="AA28" s="38"/>
      <c r="AB28" s="38"/>
      <c r="AC28" s="38"/>
      <c r="AD28" s="38"/>
      <c r="AE28" s="38"/>
    </row>
    <row r="29" s="8" customFormat="1" ht="16.5" customHeight="1">
      <c r="A29" s="158"/>
      <c r="B29" s="159"/>
      <c r="C29" s="158"/>
      <c r="D29" s="158"/>
      <c r="E29" s="160" t="s">
        <v>1</v>
      </c>
      <c r="F29" s="160"/>
      <c r="G29" s="160"/>
      <c r="H29" s="160"/>
      <c r="I29" s="161"/>
      <c r="J29" s="158"/>
      <c r="K29" s="158"/>
      <c r="L29" s="162"/>
      <c r="S29" s="158"/>
      <c r="T29" s="158"/>
      <c r="U29" s="158"/>
      <c r="V29" s="158"/>
      <c r="W29" s="158"/>
      <c r="X29" s="158"/>
      <c r="Y29" s="158"/>
      <c r="Z29" s="158"/>
      <c r="AA29" s="158"/>
      <c r="AB29" s="158"/>
      <c r="AC29" s="158"/>
      <c r="AD29" s="158"/>
      <c r="AE29" s="158"/>
    </row>
    <row r="30" s="2" customFormat="1" ht="6.96" customHeight="1">
      <c r="A30" s="38"/>
      <c r="B30" s="44"/>
      <c r="C30" s="38"/>
      <c r="D30" s="38"/>
      <c r="E30" s="38"/>
      <c r="F30" s="38"/>
      <c r="G30" s="38"/>
      <c r="H30" s="38"/>
      <c r="I30" s="154"/>
      <c r="J30" s="38"/>
      <c r="K30" s="38"/>
      <c r="L30" s="63"/>
      <c r="S30" s="38"/>
      <c r="T30" s="38"/>
      <c r="U30" s="38"/>
      <c r="V30" s="38"/>
      <c r="W30" s="38"/>
      <c r="X30" s="38"/>
      <c r="Y30" s="38"/>
      <c r="Z30" s="38"/>
      <c r="AA30" s="38"/>
      <c r="AB30" s="38"/>
      <c r="AC30" s="38"/>
      <c r="AD30" s="38"/>
      <c r="AE30" s="38"/>
    </row>
    <row r="3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s="2" customFormat="1" ht="25.44" customHeight="1">
      <c r="A32" s="38"/>
      <c r="B32" s="44"/>
      <c r="C32" s="38"/>
      <c r="D32" s="165" t="s">
        <v>33</v>
      </c>
      <c r="E32" s="38"/>
      <c r="F32" s="38"/>
      <c r="G32" s="38"/>
      <c r="H32" s="38"/>
      <c r="I32" s="154"/>
      <c r="J32" s="166">
        <f>ROUND(J132, 2)</f>
        <v>0</v>
      </c>
      <c r="K32" s="38"/>
      <c r="L32" s="63"/>
      <c r="S32" s="38"/>
      <c r="T32" s="38"/>
      <c r="U32" s="38"/>
      <c r="V32" s="38"/>
      <c r="W32" s="38"/>
      <c r="X32" s="38"/>
      <c r="Y32" s="38"/>
      <c r="Z32" s="38"/>
      <c r="AA32" s="38"/>
      <c r="AB32" s="38"/>
      <c r="AC32" s="38"/>
      <c r="AD32" s="38"/>
      <c r="AE32" s="38"/>
    </row>
    <row r="33" s="2" customFormat="1" ht="6.96" customHeight="1">
      <c r="A33" s="38"/>
      <c r="B33" s="44"/>
      <c r="C33" s="38"/>
      <c r="D33" s="163"/>
      <c r="E33" s="163"/>
      <c r="F33" s="163"/>
      <c r="G33" s="163"/>
      <c r="H33" s="163"/>
      <c r="I33" s="164"/>
      <c r="J33" s="163"/>
      <c r="K33" s="163"/>
      <c r="L33" s="63"/>
      <c r="S33" s="38"/>
      <c r="T33" s="38"/>
      <c r="U33" s="38"/>
      <c r="V33" s="38"/>
      <c r="W33" s="38"/>
      <c r="X33" s="38"/>
      <c r="Y33" s="38"/>
      <c r="Z33" s="38"/>
      <c r="AA33" s="38"/>
      <c r="AB33" s="38"/>
      <c r="AC33" s="38"/>
      <c r="AD33" s="38"/>
      <c r="AE33" s="38"/>
    </row>
    <row r="34" s="2" customFormat="1" ht="14.4" customHeight="1">
      <c r="A34" s="38"/>
      <c r="B34" s="44"/>
      <c r="C34" s="38"/>
      <c r="D34" s="38"/>
      <c r="E34" s="38"/>
      <c r="F34" s="167" t="s">
        <v>35</v>
      </c>
      <c r="G34" s="38"/>
      <c r="H34" s="38"/>
      <c r="I34" s="168" t="s">
        <v>34</v>
      </c>
      <c r="J34" s="167" t="s">
        <v>36</v>
      </c>
      <c r="K34" s="38"/>
      <c r="L34" s="63"/>
      <c r="S34" s="38"/>
      <c r="T34" s="38"/>
      <c r="U34" s="38"/>
      <c r="V34" s="38"/>
      <c r="W34" s="38"/>
      <c r="X34" s="38"/>
      <c r="Y34" s="38"/>
      <c r="Z34" s="38"/>
      <c r="AA34" s="38"/>
      <c r="AB34" s="38"/>
      <c r="AC34" s="38"/>
      <c r="AD34" s="38"/>
      <c r="AE34" s="38"/>
    </row>
    <row r="35" s="2" customFormat="1" ht="14.4" customHeight="1">
      <c r="A35" s="38"/>
      <c r="B35" s="44"/>
      <c r="C35" s="38"/>
      <c r="D35" s="169" t="s">
        <v>37</v>
      </c>
      <c r="E35" s="152" t="s">
        <v>38</v>
      </c>
      <c r="F35" s="170">
        <f>ROUND((SUM(BE132:BE545)),  2)</f>
        <v>0</v>
      </c>
      <c r="G35" s="38"/>
      <c r="H35" s="38"/>
      <c r="I35" s="171">
        <v>0.20999999999999999</v>
      </c>
      <c r="J35" s="170">
        <f>ROUND(((SUM(BE132:BE545))*I35),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2" t="s">
        <v>39</v>
      </c>
      <c r="F36" s="170">
        <f>ROUND((SUM(BF132:BF545)),  2)</f>
        <v>0</v>
      </c>
      <c r="G36" s="38"/>
      <c r="H36" s="38"/>
      <c r="I36" s="171">
        <v>0.14999999999999999</v>
      </c>
      <c r="J36" s="170">
        <f>ROUND(((SUM(BF132:BF545))*I36),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40</v>
      </c>
      <c r="F37" s="170">
        <f>ROUND((SUM(BG132:BG545)),  2)</f>
        <v>0</v>
      </c>
      <c r="G37" s="38"/>
      <c r="H37" s="38"/>
      <c r="I37" s="171">
        <v>0.20999999999999999</v>
      </c>
      <c r="J37" s="170">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2" t="s">
        <v>41</v>
      </c>
      <c r="F38" s="170">
        <f>ROUND((SUM(BH132:BH545)),  2)</f>
        <v>0</v>
      </c>
      <c r="G38" s="38"/>
      <c r="H38" s="38"/>
      <c r="I38" s="171">
        <v>0.14999999999999999</v>
      </c>
      <c r="J38" s="170">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2" t="s">
        <v>42</v>
      </c>
      <c r="F39" s="170">
        <f>ROUND((SUM(BI132:BI545)),  2)</f>
        <v>0</v>
      </c>
      <c r="G39" s="38"/>
      <c r="H39" s="38"/>
      <c r="I39" s="171">
        <v>0</v>
      </c>
      <c r="J39" s="170">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s="2" customFormat="1" ht="25.44" customHeight="1">
      <c r="A41" s="38"/>
      <c r="B41" s="44"/>
      <c r="C41" s="172"/>
      <c r="D41" s="173" t="s">
        <v>43</v>
      </c>
      <c r="E41" s="174"/>
      <c r="F41" s="174"/>
      <c r="G41" s="175" t="s">
        <v>44</v>
      </c>
      <c r="H41" s="176" t="s">
        <v>45</v>
      </c>
      <c r="I41" s="177"/>
      <c r="J41" s="178">
        <f>SUM(J32:J39)</f>
        <v>0</v>
      </c>
      <c r="K41" s="179"/>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154"/>
      <c r="J42" s="38"/>
      <c r="K42" s="38"/>
      <c r="L42" s="63"/>
      <c r="S42" s="38"/>
      <c r="T42" s="38"/>
      <c r="U42" s="38"/>
      <c r="V42" s="38"/>
      <c r="W42" s="38"/>
      <c r="X42" s="38"/>
      <c r="Y42" s="38"/>
      <c r="Z42" s="38"/>
      <c r="AA42" s="38"/>
      <c r="AB42" s="38"/>
      <c r="AC42" s="38"/>
      <c r="AD42" s="38"/>
      <c r="AE42" s="38"/>
    </row>
    <row r="43" s="1" customFormat="1" ht="14.4" customHeight="1">
      <c r="B43" s="20"/>
      <c r="I43" s="146"/>
      <c r="L43" s="20"/>
    </row>
    <row r="44" s="1" customFormat="1" ht="14.4" customHeight="1">
      <c r="B44" s="20"/>
      <c r="I44" s="146"/>
      <c r="L44" s="20"/>
    </row>
    <row r="45" s="1" customFormat="1" ht="14.4" customHeight="1">
      <c r="B45" s="20"/>
      <c r="I45" s="146"/>
      <c r="L45" s="20"/>
    </row>
    <row r="46" s="1" customFormat="1" ht="14.4" customHeight="1">
      <c r="B46" s="20"/>
      <c r="I46" s="146"/>
      <c r="L46" s="20"/>
    </row>
    <row r="47" s="1" customFormat="1" ht="14.4" customHeight="1">
      <c r="B47" s="20"/>
      <c r="I47" s="146"/>
      <c r="L47" s="20"/>
    </row>
    <row r="48" s="1" customFormat="1" ht="14.4" customHeight="1">
      <c r="B48" s="20"/>
      <c r="I48" s="146"/>
      <c r="L48" s="20"/>
    </row>
    <row r="49" s="1" customFormat="1" ht="14.4" customHeight="1">
      <c r="B49" s="20"/>
      <c r="I49" s="146"/>
      <c r="L49" s="20"/>
    </row>
    <row r="50" s="2" customFormat="1" ht="14.4" customHeight="1">
      <c r="B50" s="63"/>
      <c r="D50" s="180" t="s">
        <v>46</v>
      </c>
      <c r="E50" s="181"/>
      <c r="F50" s="181"/>
      <c r="G50" s="180" t="s">
        <v>47</v>
      </c>
      <c r="H50" s="181"/>
      <c r="I50" s="182"/>
      <c r="J50" s="181"/>
      <c r="K50" s="181"/>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83" t="s">
        <v>48</v>
      </c>
      <c r="E61" s="184"/>
      <c r="F61" s="185" t="s">
        <v>49</v>
      </c>
      <c r="G61" s="183" t="s">
        <v>48</v>
      </c>
      <c r="H61" s="184"/>
      <c r="I61" s="186"/>
      <c r="J61" s="187" t="s">
        <v>49</v>
      </c>
      <c r="K61" s="184"/>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80" t="s">
        <v>50</v>
      </c>
      <c r="E65" s="188"/>
      <c r="F65" s="188"/>
      <c r="G65" s="180" t="s">
        <v>51</v>
      </c>
      <c r="H65" s="188"/>
      <c r="I65" s="189"/>
      <c r="J65" s="188"/>
      <c r="K65" s="18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83" t="s">
        <v>48</v>
      </c>
      <c r="E76" s="184"/>
      <c r="F76" s="185" t="s">
        <v>49</v>
      </c>
      <c r="G76" s="183" t="s">
        <v>48</v>
      </c>
      <c r="H76" s="184"/>
      <c r="I76" s="186"/>
      <c r="J76" s="187" t="s">
        <v>49</v>
      </c>
      <c r="K76" s="184"/>
      <c r="L76" s="63"/>
      <c r="S76" s="38"/>
      <c r="T76" s="38"/>
      <c r="U76" s="38"/>
      <c r="V76" s="38"/>
      <c r="W76" s="38"/>
      <c r="X76" s="38"/>
      <c r="Y76" s="38"/>
      <c r="Z76" s="38"/>
      <c r="AA76" s="38"/>
      <c r="AB76" s="38"/>
      <c r="AC76" s="38"/>
      <c r="AD76" s="38"/>
      <c r="AE76" s="38"/>
    </row>
    <row r="77"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8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s="2" customFormat="1" ht="24.96" customHeight="1">
      <c r="A82" s="38"/>
      <c r="B82" s="39"/>
      <c r="C82" s="23" t="s">
        <v>129</v>
      </c>
      <c r="D82" s="40"/>
      <c r="E82" s="40"/>
      <c r="F82" s="40"/>
      <c r="G82" s="40"/>
      <c r="H82" s="40"/>
      <c r="I82" s="15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96" t="str">
        <f>E7</f>
        <v>Oprava MO Petrohrad - Kryry</v>
      </c>
      <c r="F85" s="32"/>
      <c r="G85" s="32"/>
      <c r="H85" s="32"/>
      <c r="I85" s="154"/>
      <c r="J85" s="40"/>
      <c r="K85" s="40"/>
      <c r="L85" s="63"/>
      <c r="S85" s="38"/>
      <c r="T85" s="38"/>
      <c r="U85" s="38"/>
      <c r="V85" s="38"/>
      <c r="W85" s="38"/>
      <c r="X85" s="38"/>
      <c r="Y85" s="38"/>
      <c r="Z85" s="38"/>
      <c r="AA85" s="38"/>
      <c r="AB85" s="38"/>
      <c r="AC85" s="38"/>
      <c r="AD85" s="38"/>
      <c r="AE85" s="38"/>
    </row>
    <row r="86" s="1" customFormat="1" ht="12" customHeight="1">
      <c r="B86" s="21"/>
      <c r="C86" s="32" t="s">
        <v>125</v>
      </c>
      <c r="D86" s="22"/>
      <c r="E86" s="22"/>
      <c r="F86" s="22"/>
      <c r="G86" s="22"/>
      <c r="H86" s="22"/>
      <c r="I86" s="146"/>
      <c r="J86" s="22"/>
      <c r="K86" s="22"/>
      <c r="L86" s="20"/>
    </row>
    <row r="87" s="2" customFormat="1" ht="16.5" customHeight="1">
      <c r="A87" s="38"/>
      <c r="B87" s="39"/>
      <c r="C87" s="40"/>
      <c r="D87" s="40"/>
      <c r="E87" s="196" t="s">
        <v>1426</v>
      </c>
      <c r="F87" s="40"/>
      <c r="G87" s="40"/>
      <c r="H87" s="40"/>
      <c r="I87" s="154"/>
      <c r="J87" s="40"/>
      <c r="K87" s="40"/>
      <c r="L87" s="63"/>
      <c r="S87" s="38"/>
      <c r="T87" s="38"/>
      <c r="U87" s="38"/>
      <c r="V87" s="38"/>
      <c r="W87" s="38"/>
      <c r="X87" s="38"/>
      <c r="Y87" s="38"/>
      <c r="Z87" s="38"/>
      <c r="AA87" s="38"/>
      <c r="AB87" s="38"/>
      <c r="AC87" s="38"/>
      <c r="AD87" s="38"/>
      <c r="AE87" s="38"/>
    </row>
    <row r="88" s="2" customFormat="1" ht="12" customHeight="1">
      <c r="A88" s="38"/>
      <c r="B88" s="39"/>
      <c r="C88" s="32" t="s">
        <v>127</v>
      </c>
      <c r="D88" s="40"/>
      <c r="E88" s="40"/>
      <c r="F88" s="40"/>
      <c r="G88" s="40"/>
      <c r="H88" s="40"/>
      <c r="I88" s="154"/>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001 - ZRN - propustek km 163,676</v>
      </c>
      <c r="F89" s="40"/>
      <c r="G89" s="40"/>
      <c r="H89" s="40"/>
      <c r="I89" s="154"/>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156" t="s">
        <v>22</v>
      </c>
      <c r="J91" s="79" t="str">
        <f>IF(J14="","",J14)</f>
        <v>16. 8. 2019</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154"/>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156"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156"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s="2" customFormat="1" ht="29.28" customHeight="1">
      <c r="A96" s="38"/>
      <c r="B96" s="39"/>
      <c r="C96" s="197" t="s">
        <v>130</v>
      </c>
      <c r="D96" s="198"/>
      <c r="E96" s="198"/>
      <c r="F96" s="198"/>
      <c r="G96" s="198"/>
      <c r="H96" s="198"/>
      <c r="I96" s="199"/>
      <c r="J96" s="200" t="s">
        <v>131</v>
      </c>
      <c r="K96" s="198"/>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154"/>
      <c r="J97" s="40"/>
      <c r="K97" s="40"/>
      <c r="L97" s="63"/>
      <c r="S97" s="38"/>
      <c r="T97" s="38"/>
      <c r="U97" s="38"/>
      <c r="V97" s="38"/>
      <c r="W97" s="38"/>
      <c r="X97" s="38"/>
      <c r="Y97" s="38"/>
      <c r="Z97" s="38"/>
      <c r="AA97" s="38"/>
      <c r="AB97" s="38"/>
      <c r="AC97" s="38"/>
      <c r="AD97" s="38"/>
      <c r="AE97" s="38"/>
    </row>
    <row r="98" s="2" customFormat="1" ht="22.8" customHeight="1">
      <c r="A98" s="38"/>
      <c r="B98" s="39"/>
      <c r="C98" s="201" t="s">
        <v>132</v>
      </c>
      <c r="D98" s="40"/>
      <c r="E98" s="40"/>
      <c r="F98" s="40"/>
      <c r="G98" s="40"/>
      <c r="H98" s="40"/>
      <c r="I98" s="154"/>
      <c r="J98" s="110">
        <f>J132</f>
        <v>0</v>
      </c>
      <c r="K98" s="40"/>
      <c r="L98" s="63"/>
      <c r="S98" s="38"/>
      <c r="T98" s="38"/>
      <c r="U98" s="38"/>
      <c r="V98" s="38"/>
      <c r="W98" s="38"/>
      <c r="X98" s="38"/>
      <c r="Y98" s="38"/>
      <c r="Z98" s="38"/>
      <c r="AA98" s="38"/>
      <c r="AB98" s="38"/>
      <c r="AC98" s="38"/>
      <c r="AD98" s="38"/>
      <c r="AE98" s="38"/>
      <c r="AU98" s="17" t="s">
        <v>133</v>
      </c>
    </row>
    <row r="99" s="9" customFormat="1" ht="24.96" customHeight="1">
      <c r="A99" s="9"/>
      <c r="B99" s="202"/>
      <c r="C99" s="203"/>
      <c r="D99" s="204" t="s">
        <v>134</v>
      </c>
      <c r="E99" s="205"/>
      <c r="F99" s="205"/>
      <c r="G99" s="205"/>
      <c r="H99" s="205"/>
      <c r="I99" s="206"/>
      <c r="J99" s="207">
        <f>J133</f>
        <v>0</v>
      </c>
      <c r="K99" s="203"/>
      <c r="L99" s="208"/>
      <c r="S99" s="9"/>
      <c r="T99" s="9"/>
      <c r="U99" s="9"/>
      <c r="V99" s="9"/>
      <c r="W99" s="9"/>
      <c r="X99" s="9"/>
      <c r="Y99" s="9"/>
      <c r="Z99" s="9"/>
      <c r="AA99" s="9"/>
      <c r="AB99" s="9"/>
      <c r="AC99" s="9"/>
      <c r="AD99" s="9"/>
      <c r="AE99" s="9"/>
    </row>
    <row r="100" s="10" customFormat="1" ht="19.92" customHeight="1">
      <c r="A100" s="10"/>
      <c r="B100" s="209"/>
      <c r="C100" s="133"/>
      <c r="D100" s="210" t="s">
        <v>135</v>
      </c>
      <c r="E100" s="211"/>
      <c r="F100" s="211"/>
      <c r="G100" s="211"/>
      <c r="H100" s="211"/>
      <c r="I100" s="212"/>
      <c r="J100" s="213">
        <f>J134</f>
        <v>0</v>
      </c>
      <c r="K100" s="133"/>
      <c r="L100" s="214"/>
      <c r="S100" s="10"/>
      <c r="T100" s="10"/>
      <c r="U100" s="10"/>
      <c r="V100" s="10"/>
      <c r="W100" s="10"/>
      <c r="X100" s="10"/>
      <c r="Y100" s="10"/>
      <c r="Z100" s="10"/>
      <c r="AA100" s="10"/>
      <c r="AB100" s="10"/>
      <c r="AC100" s="10"/>
      <c r="AD100" s="10"/>
      <c r="AE100" s="10"/>
    </row>
    <row r="101" s="10" customFormat="1" ht="19.92" customHeight="1">
      <c r="A101" s="10"/>
      <c r="B101" s="209"/>
      <c r="C101" s="133"/>
      <c r="D101" s="210" t="s">
        <v>1428</v>
      </c>
      <c r="E101" s="211"/>
      <c r="F101" s="211"/>
      <c r="G101" s="211"/>
      <c r="H101" s="211"/>
      <c r="I101" s="212"/>
      <c r="J101" s="213">
        <f>J225</f>
        <v>0</v>
      </c>
      <c r="K101" s="133"/>
      <c r="L101" s="214"/>
      <c r="S101" s="10"/>
      <c r="T101" s="10"/>
      <c r="U101" s="10"/>
      <c r="V101" s="10"/>
      <c r="W101" s="10"/>
      <c r="X101" s="10"/>
      <c r="Y101" s="10"/>
      <c r="Z101" s="10"/>
      <c r="AA101" s="10"/>
      <c r="AB101" s="10"/>
      <c r="AC101" s="10"/>
      <c r="AD101" s="10"/>
      <c r="AE101" s="10"/>
    </row>
    <row r="102" s="10" customFormat="1" ht="19.92" customHeight="1">
      <c r="A102" s="10"/>
      <c r="B102" s="209"/>
      <c r="C102" s="133"/>
      <c r="D102" s="210" t="s">
        <v>137</v>
      </c>
      <c r="E102" s="211"/>
      <c r="F102" s="211"/>
      <c r="G102" s="211"/>
      <c r="H102" s="211"/>
      <c r="I102" s="212"/>
      <c r="J102" s="213">
        <f>J245</f>
        <v>0</v>
      </c>
      <c r="K102" s="133"/>
      <c r="L102" s="214"/>
      <c r="S102" s="10"/>
      <c r="T102" s="10"/>
      <c r="U102" s="10"/>
      <c r="V102" s="10"/>
      <c r="W102" s="10"/>
      <c r="X102" s="10"/>
      <c r="Y102" s="10"/>
      <c r="Z102" s="10"/>
      <c r="AA102" s="10"/>
      <c r="AB102" s="10"/>
      <c r="AC102" s="10"/>
      <c r="AD102" s="10"/>
      <c r="AE102" s="10"/>
    </row>
    <row r="103" s="10" customFormat="1" ht="19.92" customHeight="1">
      <c r="A103" s="10"/>
      <c r="B103" s="209"/>
      <c r="C103" s="133"/>
      <c r="D103" s="210" t="s">
        <v>138</v>
      </c>
      <c r="E103" s="211"/>
      <c r="F103" s="211"/>
      <c r="G103" s="211"/>
      <c r="H103" s="211"/>
      <c r="I103" s="212"/>
      <c r="J103" s="213">
        <f>J275</f>
        <v>0</v>
      </c>
      <c r="K103" s="133"/>
      <c r="L103" s="214"/>
      <c r="S103" s="10"/>
      <c r="T103" s="10"/>
      <c r="U103" s="10"/>
      <c r="V103" s="10"/>
      <c r="W103" s="10"/>
      <c r="X103" s="10"/>
      <c r="Y103" s="10"/>
      <c r="Z103" s="10"/>
      <c r="AA103" s="10"/>
      <c r="AB103" s="10"/>
      <c r="AC103" s="10"/>
      <c r="AD103" s="10"/>
      <c r="AE103" s="10"/>
    </row>
    <row r="104" s="10" customFormat="1" ht="19.92" customHeight="1">
      <c r="A104" s="10"/>
      <c r="B104" s="209"/>
      <c r="C104" s="133"/>
      <c r="D104" s="210" t="s">
        <v>139</v>
      </c>
      <c r="E104" s="211"/>
      <c r="F104" s="211"/>
      <c r="G104" s="211"/>
      <c r="H104" s="211"/>
      <c r="I104" s="212"/>
      <c r="J104" s="213">
        <f>J309</f>
        <v>0</v>
      </c>
      <c r="K104" s="133"/>
      <c r="L104" s="214"/>
      <c r="S104" s="10"/>
      <c r="T104" s="10"/>
      <c r="U104" s="10"/>
      <c r="V104" s="10"/>
      <c r="W104" s="10"/>
      <c r="X104" s="10"/>
      <c r="Y104" s="10"/>
      <c r="Z104" s="10"/>
      <c r="AA104" s="10"/>
      <c r="AB104" s="10"/>
      <c r="AC104" s="10"/>
      <c r="AD104" s="10"/>
      <c r="AE104" s="10"/>
    </row>
    <row r="105" s="10" customFormat="1" ht="19.92" customHeight="1">
      <c r="A105" s="10"/>
      <c r="B105" s="209"/>
      <c r="C105" s="133"/>
      <c r="D105" s="210" t="s">
        <v>140</v>
      </c>
      <c r="E105" s="211"/>
      <c r="F105" s="211"/>
      <c r="G105" s="211"/>
      <c r="H105" s="211"/>
      <c r="I105" s="212"/>
      <c r="J105" s="213">
        <f>J327</f>
        <v>0</v>
      </c>
      <c r="K105" s="133"/>
      <c r="L105" s="214"/>
      <c r="S105" s="10"/>
      <c r="T105" s="10"/>
      <c r="U105" s="10"/>
      <c r="V105" s="10"/>
      <c r="W105" s="10"/>
      <c r="X105" s="10"/>
      <c r="Y105" s="10"/>
      <c r="Z105" s="10"/>
      <c r="AA105" s="10"/>
      <c r="AB105" s="10"/>
      <c r="AC105" s="10"/>
      <c r="AD105" s="10"/>
      <c r="AE105" s="10"/>
    </row>
    <row r="106" s="10" customFormat="1" ht="19.92" customHeight="1">
      <c r="A106" s="10"/>
      <c r="B106" s="209"/>
      <c r="C106" s="133"/>
      <c r="D106" s="210" t="s">
        <v>141</v>
      </c>
      <c r="E106" s="211"/>
      <c r="F106" s="211"/>
      <c r="G106" s="211"/>
      <c r="H106" s="211"/>
      <c r="I106" s="212"/>
      <c r="J106" s="213">
        <f>J457</f>
        <v>0</v>
      </c>
      <c r="K106" s="133"/>
      <c r="L106" s="214"/>
      <c r="S106" s="10"/>
      <c r="T106" s="10"/>
      <c r="U106" s="10"/>
      <c r="V106" s="10"/>
      <c r="W106" s="10"/>
      <c r="X106" s="10"/>
      <c r="Y106" s="10"/>
      <c r="Z106" s="10"/>
      <c r="AA106" s="10"/>
      <c r="AB106" s="10"/>
      <c r="AC106" s="10"/>
      <c r="AD106" s="10"/>
      <c r="AE106" s="10"/>
    </row>
    <row r="107" s="10" customFormat="1" ht="19.92" customHeight="1">
      <c r="A107" s="10"/>
      <c r="B107" s="209"/>
      <c r="C107" s="133"/>
      <c r="D107" s="210" t="s">
        <v>142</v>
      </c>
      <c r="E107" s="211"/>
      <c r="F107" s="211"/>
      <c r="G107" s="211"/>
      <c r="H107" s="211"/>
      <c r="I107" s="212"/>
      <c r="J107" s="213">
        <f>J496</f>
        <v>0</v>
      </c>
      <c r="K107" s="133"/>
      <c r="L107" s="214"/>
      <c r="S107" s="10"/>
      <c r="T107" s="10"/>
      <c r="U107" s="10"/>
      <c r="V107" s="10"/>
      <c r="W107" s="10"/>
      <c r="X107" s="10"/>
      <c r="Y107" s="10"/>
      <c r="Z107" s="10"/>
      <c r="AA107" s="10"/>
      <c r="AB107" s="10"/>
      <c r="AC107" s="10"/>
      <c r="AD107" s="10"/>
      <c r="AE107" s="10"/>
    </row>
    <row r="108" s="9" customFormat="1" ht="24.96" customHeight="1">
      <c r="A108" s="9"/>
      <c r="B108" s="202"/>
      <c r="C108" s="203"/>
      <c r="D108" s="204" t="s">
        <v>143</v>
      </c>
      <c r="E108" s="205"/>
      <c r="F108" s="205"/>
      <c r="G108" s="205"/>
      <c r="H108" s="205"/>
      <c r="I108" s="206"/>
      <c r="J108" s="207">
        <f>J501</f>
        <v>0</v>
      </c>
      <c r="K108" s="203"/>
      <c r="L108" s="208"/>
      <c r="S108" s="9"/>
      <c r="T108" s="9"/>
      <c r="U108" s="9"/>
      <c r="V108" s="9"/>
      <c r="W108" s="9"/>
      <c r="X108" s="9"/>
      <c r="Y108" s="9"/>
      <c r="Z108" s="9"/>
      <c r="AA108" s="9"/>
      <c r="AB108" s="9"/>
      <c r="AC108" s="9"/>
      <c r="AD108" s="9"/>
      <c r="AE108" s="9"/>
    </row>
    <row r="109" s="10" customFormat="1" ht="19.92" customHeight="1">
      <c r="A109" s="10"/>
      <c r="B109" s="209"/>
      <c r="C109" s="133"/>
      <c r="D109" s="210" t="s">
        <v>144</v>
      </c>
      <c r="E109" s="211"/>
      <c r="F109" s="211"/>
      <c r="G109" s="211"/>
      <c r="H109" s="211"/>
      <c r="I109" s="212"/>
      <c r="J109" s="213">
        <f>J502</f>
        <v>0</v>
      </c>
      <c r="K109" s="133"/>
      <c r="L109" s="214"/>
      <c r="S109" s="10"/>
      <c r="T109" s="10"/>
      <c r="U109" s="10"/>
      <c r="V109" s="10"/>
      <c r="W109" s="10"/>
      <c r="X109" s="10"/>
      <c r="Y109" s="10"/>
      <c r="Z109" s="10"/>
      <c r="AA109" s="10"/>
      <c r="AB109" s="10"/>
      <c r="AC109" s="10"/>
      <c r="AD109" s="10"/>
      <c r="AE109" s="10"/>
    </row>
    <row r="110" s="10" customFormat="1" ht="19.92" customHeight="1">
      <c r="A110" s="10"/>
      <c r="B110" s="209"/>
      <c r="C110" s="133"/>
      <c r="D110" s="210" t="s">
        <v>145</v>
      </c>
      <c r="E110" s="211"/>
      <c r="F110" s="211"/>
      <c r="G110" s="211"/>
      <c r="H110" s="211"/>
      <c r="I110" s="212"/>
      <c r="J110" s="213">
        <f>J537</f>
        <v>0</v>
      </c>
      <c r="K110" s="133"/>
      <c r="L110" s="214"/>
      <c r="S110" s="10"/>
      <c r="T110" s="10"/>
      <c r="U110" s="10"/>
      <c r="V110" s="10"/>
      <c r="W110" s="10"/>
      <c r="X110" s="10"/>
      <c r="Y110" s="10"/>
      <c r="Z110" s="10"/>
      <c r="AA110" s="10"/>
      <c r="AB110" s="10"/>
      <c r="AC110" s="10"/>
      <c r="AD110" s="10"/>
      <c r="AE110" s="10"/>
    </row>
    <row r="111" s="2" customFormat="1" ht="21.84" customHeight="1">
      <c r="A111" s="38"/>
      <c r="B111" s="39"/>
      <c r="C111" s="40"/>
      <c r="D111" s="40"/>
      <c r="E111" s="40"/>
      <c r="F111" s="40"/>
      <c r="G111" s="40"/>
      <c r="H111" s="40"/>
      <c r="I111" s="154"/>
      <c r="J111" s="40"/>
      <c r="K111" s="40"/>
      <c r="L111" s="63"/>
      <c r="S111" s="38"/>
      <c r="T111" s="38"/>
      <c r="U111" s="38"/>
      <c r="V111" s="38"/>
      <c r="W111" s="38"/>
      <c r="X111" s="38"/>
      <c r="Y111" s="38"/>
      <c r="Z111" s="38"/>
      <c r="AA111" s="38"/>
      <c r="AB111" s="38"/>
      <c r="AC111" s="38"/>
      <c r="AD111" s="38"/>
      <c r="AE111" s="38"/>
    </row>
    <row r="112" s="2" customFormat="1" ht="6.96" customHeight="1">
      <c r="A112" s="38"/>
      <c r="B112" s="66"/>
      <c r="C112" s="67"/>
      <c r="D112" s="67"/>
      <c r="E112" s="67"/>
      <c r="F112" s="67"/>
      <c r="G112" s="67"/>
      <c r="H112" s="67"/>
      <c r="I112" s="192"/>
      <c r="J112" s="67"/>
      <c r="K112" s="67"/>
      <c r="L112" s="63"/>
      <c r="S112" s="38"/>
      <c r="T112" s="38"/>
      <c r="U112" s="38"/>
      <c r="V112" s="38"/>
      <c r="W112" s="38"/>
      <c r="X112" s="38"/>
      <c r="Y112" s="38"/>
      <c r="Z112" s="38"/>
      <c r="AA112" s="38"/>
      <c r="AB112" s="38"/>
      <c r="AC112" s="38"/>
      <c r="AD112" s="38"/>
      <c r="AE112" s="38"/>
    </row>
    <row r="116" s="2" customFormat="1" ht="6.96" customHeight="1">
      <c r="A116" s="38"/>
      <c r="B116" s="68"/>
      <c r="C116" s="69"/>
      <c r="D116" s="69"/>
      <c r="E116" s="69"/>
      <c r="F116" s="69"/>
      <c r="G116" s="69"/>
      <c r="H116" s="69"/>
      <c r="I116" s="195"/>
      <c r="J116" s="69"/>
      <c r="K116" s="69"/>
      <c r="L116" s="63"/>
      <c r="S116" s="38"/>
      <c r="T116" s="38"/>
      <c r="U116" s="38"/>
      <c r="V116" s="38"/>
      <c r="W116" s="38"/>
      <c r="X116" s="38"/>
      <c r="Y116" s="38"/>
      <c r="Z116" s="38"/>
      <c r="AA116" s="38"/>
      <c r="AB116" s="38"/>
      <c r="AC116" s="38"/>
      <c r="AD116" s="38"/>
      <c r="AE116" s="38"/>
    </row>
    <row r="117" s="2" customFormat="1" ht="24.96" customHeight="1">
      <c r="A117" s="38"/>
      <c r="B117" s="39"/>
      <c r="C117" s="23" t="s">
        <v>146</v>
      </c>
      <c r="D117" s="40"/>
      <c r="E117" s="40"/>
      <c r="F117" s="40"/>
      <c r="G117" s="40"/>
      <c r="H117" s="40"/>
      <c r="I117" s="154"/>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154"/>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16</v>
      </c>
      <c r="D119" s="40"/>
      <c r="E119" s="40"/>
      <c r="F119" s="40"/>
      <c r="G119" s="40"/>
      <c r="H119" s="40"/>
      <c r="I119" s="154"/>
      <c r="J119" s="40"/>
      <c r="K119" s="40"/>
      <c r="L119" s="63"/>
      <c r="S119" s="38"/>
      <c r="T119" s="38"/>
      <c r="U119" s="38"/>
      <c r="V119" s="38"/>
      <c r="W119" s="38"/>
      <c r="X119" s="38"/>
      <c r="Y119" s="38"/>
      <c r="Z119" s="38"/>
      <c r="AA119" s="38"/>
      <c r="AB119" s="38"/>
      <c r="AC119" s="38"/>
      <c r="AD119" s="38"/>
      <c r="AE119" s="38"/>
    </row>
    <row r="120" s="2" customFormat="1" ht="16.5" customHeight="1">
      <c r="A120" s="38"/>
      <c r="B120" s="39"/>
      <c r="C120" s="40"/>
      <c r="D120" s="40"/>
      <c r="E120" s="196" t="str">
        <f>E7</f>
        <v>Oprava MO Petrohrad - Kryry</v>
      </c>
      <c r="F120" s="32"/>
      <c r="G120" s="32"/>
      <c r="H120" s="32"/>
      <c r="I120" s="154"/>
      <c r="J120" s="40"/>
      <c r="K120" s="40"/>
      <c r="L120" s="63"/>
      <c r="S120" s="38"/>
      <c r="T120" s="38"/>
      <c r="U120" s="38"/>
      <c r="V120" s="38"/>
      <c r="W120" s="38"/>
      <c r="X120" s="38"/>
      <c r="Y120" s="38"/>
      <c r="Z120" s="38"/>
      <c r="AA120" s="38"/>
      <c r="AB120" s="38"/>
      <c r="AC120" s="38"/>
      <c r="AD120" s="38"/>
      <c r="AE120" s="38"/>
    </row>
    <row r="121" s="1" customFormat="1" ht="12" customHeight="1">
      <c r="B121" s="21"/>
      <c r="C121" s="32" t="s">
        <v>125</v>
      </c>
      <c r="D121" s="22"/>
      <c r="E121" s="22"/>
      <c r="F121" s="22"/>
      <c r="G121" s="22"/>
      <c r="H121" s="22"/>
      <c r="I121" s="146"/>
      <c r="J121" s="22"/>
      <c r="K121" s="22"/>
      <c r="L121" s="20"/>
    </row>
    <row r="122" s="2" customFormat="1" ht="16.5" customHeight="1">
      <c r="A122" s="38"/>
      <c r="B122" s="39"/>
      <c r="C122" s="40"/>
      <c r="D122" s="40"/>
      <c r="E122" s="196" t="s">
        <v>1426</v>
      </c>
      <c r="F122" s="40"/>
      <c r="G122" s="40"/>
      <c r="H122" s="40"/>
      <c r="I122" s="154"/>
      <c r="J122" s="40"/>
      <c r="K122" s="40"/>
      <c r="L122" s="63"/>
      <c r="S122" s="38"/>
      <c r="T122" s="38"/>
      <c r="U122" s="38"/>
      <c r="V122" s="38"/>
      <c r="W122" s="38"/>
      <c r="X122" s="38"/>
      <c r="Y122" s="38"/>
      <c r="Z122" s="38"/>
      <c r="AA122" s="38"/>
      <c r="AB122" s="38"/>
      <c r="AC122" s="38"/>
      <c r="AD122" s="38"/>
      <c r="AE122" s="38"/>
    </row>
    <row r="123" s="2" customFormat="1" ht="12" customHeight="1">
      <c r="A123" s="38"/>
      <c r="B123" s="39"/>
      <c r="C123" s="32" t="s">
        <v>127</v>
      </c>
      <c r="D123" s="40"/>
      <c r="E123" s="40"/>
      <c r="F123" s="40"/>
      <c r="G123" s="40"/>
      <c r="H123" s="40"/>
      <c r="I123" s="154"/>
      <c r="J123" s="40"/>
      <c r="K123" s="40"/>
      <c r="L123" s="63"/>
      <c r="S123" s="38"/>
      <c r="T123" s="38"/>
      <c r="U123" s="38"/>
      <c r="V123" s="38"/>
      <c r="W123" s="38"/>
      <c r="X123" s="38"/>
      <c r="Y123" s="38"/>
      <c r="Z123" s="38"/>
      <c r="AA123" s="38"/>
      <c r="AB123" s="38"/>
      <c r="AC123" s="38"/>
      <c r="AD123" s="38"/>
      <c r="AE123" s="38"/>
    </row>
    <row r="124" s="2" customFormat="1" ht="16.5" customHeight="1">
      <c r="A124" s="38"/>
      <c r="B124" s="39"/>
      <c r="C124" s="40"/>
      <c r="D124" s="40"/>
      <c r="E124" s="76" t="str">
        <f>E11</f>
        <v>001 - ZRN - propustek km 163,676</v>
      </c>
      <c r="F124" s="40"/>
      <c r="G124" s="40"/>
      <c r="H124" s="40"/>
      <c r="I124" s="154"/>
      <c r="J124" s="40"/>
      <c r="K124" s="40"/>
      <c r="L124" s="63"/>
      <c r="S124" s="38"/>
      <c r="T124" s="38"/>
      <c r="U124" s="38"/>
      <c r="V124" s="38"/>
      <c r="W124" s="38"/>
      <c r="X124" s="38"/>
      <c r="Y124" s="38"/>
      <c r="Z124" s="38"/>
      <c r="AA124" s="38"/>
      <c r="AB124" s="38"/>
      <c r="AC124" s="38"/>
      <c r="AD124" s="38"/>
      <c r="AE124" s="38"/>
    </row>
    <row r="125" s="2" customFormat="1" ht="6.96" customHeight="1">
      <c r="A125" s="38"/>
      <c r="B125" s="39"/>
      <c r="C125" s="40"/>
      <c r="D125" s="40"/>
      <c r="E125" s="40"/>
      <c r="F125" s="40"/>
      <c r="G125" s="40"/>
      <c r="H125" s="40"/>
      <c r="I125" s="154"/>
      <c r="J125" s="40"/>
      <c r="K125" s="40"/>
      <c r="L125" s="63"/>
      <c r="S125" s="38"/>
      <c r="T125" s="38"/>
      <c r="U125" s="38"/>
      <c r="V125" s="38"/>
      <c r="W125" s="38"/>
      <c r="X125" s="38"/>
      <c r="Y125" s="38"/>
      <c r="Z125" s="38"/>
      <c r="AA125" s="38"/>
      <c r="AB125" s="38"/>
      <c r="AC125" s="38"/>
      <c r="AD125" s="38"/>
      <c r="AE125" s="38"/>
    </row>
    <row r="126" s="2" customFormat="1" ht="12" customHeight="1">
      <c r="A126" s="38"/>
      <c r="B126" s="39"/>
      <c r="C126" s="32" t="s">
        <v>20</v>
      </c>
      <c r="D126" s="40"/>
      <c r="E126" s="40"/>
      <c r="F126" s="27" t="str">
        <f>F14</f>
        <v xml:space="preserve"> </v>
      </c>
      <c r="G126" s="40"/>
      <c r="H126" s="40"/>
      <c r="I126" s="156" t="s">
        <v>22</v>
      </c>
      <c r="J126" s="79" t="str">
        <f>IF(J14="","",J14)</f>
        <v>16. 8. 2019</v>
      </c>
      <c r="K126" s="40"/>
      <c r="L126" s="63"/>
      <c r="S126" s="38"/>
      <c r="T126" s="38"/>
      <c r="U126" s="38"/>
      <c r="V126" s="38"/>
      <c r="W126" s="38"/>
      <c r="X126" s="38"/>
      <c r="Y126" s="38"/>
      <c r="Z126" s="38"/>
      <c r="AA126" s="38"/>
      <c r="AB126" s="38"/>
      <c r="AC126" s="38"/>
      <c r="AD126" s="38"/>
      <c r="AE126" s="38"/>
    </row>
    <row r="127" s="2" customFormat="1" ht="6.96" customHeight="1">
      <c r="A127" s="38"/>
      <c r="B127" s="39"/>
      <c r="C127" s="40"/>
      <c r="D127" s="40"/>
      <c r="E127" s="40"/>
      <c r="F127" s="40"/>
      <c r="G127" s="40"/>
      <c r="H127" s="40"/>
      <c r="I127" s="154"/>
      <c r="J127" s="40"/>
      <c r="K127" s="40"/>
      <c r="L127" s="63"/>
      <c r="S127" s="38"/>
      <c r="T127" s="38"/>
      <c r="U127" s="38"/>
      <c r="V127" s="38"/>
      <c r="W127" s="38"/>
      <c r="X127" s="38"/>
      <c r="Y127" s="38"/>
      <c r="Z127" s="38"/>
      <c r="AA127" s="38"/>
      <c r="AB127" s="38"/>
      <c r="AC127" s="38"/>
      <c r="AD127" s="38"/>
      <c r="AE127" s="38"/>
    </row>
    <row r="128" s="2" customFormat="1" ht="15.15" customHeight="1">
      <c r="A128" s="38"/>
      <c r="B128" s="39"/>
      <c r="C128" s="32" t="s">
        <v>24</v>
      </c>
      <c r="D128" s="40"/>
      <c r="E128" s="40"/>
      <c r="F128" s="27" t="str">
        <f>E17</f>
        <v xml:space="preserve"> </v>
      </c>
      <c r="G128" s="40"/>
      <c r="H128" s="40"/>
      <c r="I128" s="156" t="s">
        <v>29</v>
      </c>
      <c r="J128" s="36" t="str">
        <f>E23</f>
        <v xml:space="preserve"> </v>
      </c>
      <c r="K128" s="40"/>
      <c r="L128" s="63"/>
      <c r="S128" s="38"/>
      <c r="T128" s="38"/>
      <c r="U128" s="38"/>
      <c r="V128" s="38"/>
      <c r="W128" s="38"/>
      <c r="X128" s="38"/>
      <c r="Y128" s="38"/>
      <c r="Z128" s="38"/>
      <c r="AA128" s="38"/>
      <c r="AB128" s="38"/>
      <c r="AC128" s="38"/>
      <c r="AD128" s="38"/>
      <c r="AE128" s="38"/>
    </row>
    <row r="129" s="2" customFormat="1" ht="15.15" customHeight="1">
      <c r="A129" s="38"/>
      <c r="B129" s="39"/>
      <c r="C129" s="32" t="s">
        <v>27</v>
      </c>
      <c r="D129" s="40"/>
      <c r="E129" s="40"/>
      <c r="F129" s="27" t="str">
        <f>IF(E20="","",E20)</f>
        <v>Vyplň údaj</v>
      </c>
      <c r="G129" s="40"/>
      <c r="H129" s="40"/>
      <c r="I129" s="156" t="s">
        <v>31</v>
      </c>
      <c r="J129" s="36" t="str">
        <f>E26</f>
        <v xml:space="preserve"> </v>
      </c>
      <c r="K129" s="40"/>
      <c r="L129" s="63"/>
      <c r="S129" s="38"/>
      <c r="T129" s="38"/>
      <c r="U129" s="38"/>
      <c r="V129" s="38"/>
      <c r="W129" s="38"/>
      <c r="X129" s="38"/>
      <c r="Y129" s="38"/>
      <c r="Z129" s="38"/>
      <c r="AA129" s="38"/>
      <c r="AB129" s="38"/>
      <c r="AC129" s="38"/>
      <c r="AD129" s="38"/>
      <c r="AE129" s="38"/>
    </row>
    <row r="130" s="2" customFormat="1" ht="10.32" customHeight="1">
      <c r="A130" s="38"/>
      <c r="B130" s="39"/>
      <c r="C130" s="40"/>
      <c r="D130" s="40"/>
      <c r="E130" s="40"/>
      <c r="F130" s="40"/>
      <c r="G130" s="40"/>
      <c r="H130" s="40"/>
      <c r="I130" s="154"/>
      <c r="J130" s="40"/>
      <c r="K130" s="40"/>
      <c r="L130" s="63"/>
      <c r="S130" s="38"/>
      <c r="T130" s="38"/>
      <c r="U130" s="38"/>
      <c r="V130" s="38"/>
      <c r="W130" s="38"/>
      <c r="X130" s="38"/>
      <c r="Y130" s="38"/>
      <c r="Z130" s="38"/>
      <c r="AA130" s="38"/>
      <c r="AB130" s="38"/>
      <c r="AC130" s="38"/>
      <c r="AD130" s="38"/>
      <c r="AE130" s="38"/>
    </row>
    <row r="131" s="11" customFormat="1" ht="29.28" customHeight="1">
      <c r="A131" s="215"/>
      <c r="B131" s="216"/>
      <c r="C131" s="217" t="s">
        <v>147</v>
      </c>
      <c r="D131" s="218" t="s">
        <v>58</v>
      </c>
      <c r="E131" s="218" t="s">
        <v>54</v>
      </c>
      <c r="F131" s="218" t="s">
        <v>55</v>
      </c>
      <c r="G131" s="218" t="s">
        <v>148</v>
      </c>
      <c r="H131" s="218" t="s">
        <v>149</v>
      </c>
      <c r="I131" s="219" t="s">
        <v>150</v>
      </c>
      <c r="J131" s="218" t="s">
        <v>131</v>
      </c>
      <c r="K131" s="220" t="s">
        <v>151</v>
      </c>
      <c r="L131" s="221"/>
      <c r="M131" s="100" t="s">
        <v>1</v>
      </c>
      <c r="N131" s="101" t="s">
        <v>37</v>
      </c>
      <c r="O131" s="101" t="s">
        <v>152</v>
      </c>
      <c r="P131" s="101" t="s">
        <v>153</v>
      </c>
      <c r="Q131" s="101" t="s">
        <v>154</v>
      </c>
      <c r="R131" s="101" t="s">
        <v>155</v>
      </c>
      <c r="S131" s="101" t="s">
        <v>156</v>
      </c>
      <c r="T131" s="102" t="s">
        <v>157</v>
      </c>
      <c r="U131" s="215"/>
      <c r="V131" s="215"/>
      <c r="W131" s="215"/>
      <c r="X131" s="215"/>
      <c r="Y131" s="215"/>
      <c r="Z131" s="215"/>
      <c r="AA131" s="215"/>
      <c r="AB131" s="215"/>
      <c r="AC131" s="215"/>
      <c r="AD131" s="215"/>
      <c r="AE131" s="215"/>
    </row>
    <row r="132" s="2" customFormat="1" ht="22.8" customHeight="1">
      <c r="A132" s="38"/>
      <c r="B132" s="39"/>
      <c r="C132" s="107" t="s">
        <v>158</v>
      </c>
      <c r="D132" s="40"/>
      <c r="E132" s="40"/>
      <c r="F132" s="40"/>
      <c r="G132" s="40"/>
      <c r="H132" s="40"/>
      <c r="I132" s="154"/>
      <c r="J132" s="222">
        <f>BK132</f>
        <v>0</v>
      </c>
      <c r="K132" s="40"/>
      <c r="L132" s="44"/>
      <c r="M132" s="103"/>
      <c r="N132" s="223"/>
      <c r="O132" s="104"/>
      <c r="P132" s="224">
        <f>P133+P501</f>
        <v>0</v>
      </c>
      <c r="Q132" s="104"/>
      <c r="R132" s="224">
        <f>R133+R501</f>
        <v>139.82116374159199</v>
      </c>
      <c r="S132" s="104"/>
      <c r="T132" s="225">
        <f>T133+T501</f>
        <v>56.405119900000003</v>
      </c>
      <c r="U132" s="38"/>
      <c r="V132" s="38"/>
      <c r="W132" s="38"/>
      <c r="X132" s="38"/>
      <c r="Y132" s="38"/>
      <c r="Z132" s="38"/>
      <c r="AA132" s="38"/>
      <c r="AB132" s="38"/>
      <c r="AC132" s="38"/>
      <c r="AD132" s="38"/>
      <c r="AE132" s="38"/>
      <c r="AT132" s="17" t="s">
        <v>72</v>
      </c>
      <c r="AU132" s="17" t="s">
        <v>133</v>
      </c>
      <c r="BK132" s="226">
        <f>BK133+BK501</f>
        <v>0</v>
      </c>
    </row>
    <row r="133" s="12" customFormat="1" ht="25.92" customHeight="1">
      <c r="A133" s="12"/>
      <c r="B133" s="227"/>
      <c r="C133" s="228"/>
      <c r="D133" s="229" t="s">
        <v>72</v>
      </c>
      <c r="E133" s="230" t="s">
        <v>159</v>
      </c>
      <c r="F133" s="230" t="s">
        <v>160</v>
      </c>
      <c r="G133" s="228"/>
      <c r="H133" s="228"/>
      <c r="I133" s="231"/>
      <c r="J133" s="232">
        <f>BK133</f>
        <v>0</v>
      </c>
      <c r="K133" s="228"/>
      <c r="L133" s="233"/>
      <c r="M133" s="234"/>
      <c r="N133" s="235"/>
      <c r="O133" s="235"/>
      <c r="P133" s="236">
        <f>P134+P225+P245+P275+P309+P327+P457+P496</f>
        <v>0</v>
      </c>
      <c r="Q133" s="235"/>
      <c r="R133" s="236">
        <f>R134+R225+R245+R275+R309+R327+R457+R496</f>
        <v>139.79061468159199</v>
      </c>
      <c r="S133" s="235"/>
      <c r="T133" s="237">
        <f>T134+T225+T245+T275+T309+T327+T457+T496</f>
        <v>56.405119900000003</v>
      </c>
      <c r="U133" s="12"/>
      <c r="V133" s="12"/>
      <c r="W133" s="12"/>
      <c r="X133" s="12"/>
      <c r="Y133" s="12"/>
      <c r="Z133" s="12"/>
      <c r="AA133" s="12"/>
      <c r="AB133" s="12"/>
      <c r="AC133" s="12"/>
      <c r="AD133" s="12"/>
      <c r="AE133" s="12"/>
      <c r="AR133" s="238" t="s">
        <v>80</v>
      </c>
      <c r="AT133" s="239" t="s">
        <v>72</v>
      </c>
      <c r="AU133" s="239" t="s">
        <v>73</v>
      </c>
      <c r="AY133" s="238" t="s">
        <v>161</v>
      </c>
      <c r="BK133" s="240">
        <f>BK134+BK225+BK245+BK275+BK309+BK327+BK457+BK496</f>
        <v>0</v>
      </c>
    </row>
    <row r="134" s="12" customFormat="1" ht="22.8" customHeight="1">
      <c r="A134" s="12"/>
      <c r="B134" s="227"/>
      <c r="C134" s="228"/>
      <c r="D134" s="229" t="s">
        <v>72</v>
      </c>
      <c r="E134" s="241" t="s">
        <v>80</v>
      </c>
      <c r="F134" s="241" t="s">
        <v>162</v>
      </c>
      <c r="G134" s="228"/>
      <c r="H134" s="228"/>
      <c r="I134" s="231"/>
      <c r="J134" s="242">
        <f>BK134</f>
        <v>0</v>
      </c>
      <c r="K134" s="228"/>
      <c r="L134" s="233"/>
      <c r="M134" s="234"/>
      <c r="N134" s="235"/>
      <c r="O134" s="235"/>
      <c r="P134" s="236">
        <f>SUM(P135:P224)</f>
        <v>0</v>
      </c>
      <c r="Q134" s="235"/>
      <c r="R134" s="236">
        <f>SUM(R135:R224)</f>
        <v>81.462085999999999</v>
      </c>
      <c r="S134" s="235"/>
      <c r="T134" s="237">
        <f>SUM(T135:T224)</f>
        <v>0</v>
      </c>
      <c r="U134" s="12"/>
      <c r="V134" s="12"/>
      <c r="W134" s="12"/>
      <c r="X134" s="12"/>
      <c r="Y134" s="12"/>
      <c r="Z134" s="12"/>
      <c r="AA134" s="12"/>
      <c r="AB134" s="12"/>
      <c r="AC134" s="12"/>
      <c r="AD134" s="12"/>
      <c r="AE134" s="12"/>
      <c r="AR134" s="238" t="s">
        <v>80</v>
      </c>
      <c r="AT134" s="239" t="s">
        <v>72</v>
      </c>
      <c r="AU134" s="239" t="s">
        <v>80</v>
      </c>
      <c r="AY134" s="238" t="s">
        <v>161</v>
      </c>
      <c r="BK134" s="240">
        <f>SUM(BK135:BK224)</f>
        <v>0</v>
      </c>
    </row>
    <row r="135" s="2" customFormat="1" ht="24" customHeight="1">
      <c r="A135" s="38"/>
      <c r="B135" s="39"/>
      <c r="C135" s="243" t="s">
        <v>80</v>
      </c>
      <c r="D135" s="243" t="s">
        <v>163</v>
      </c>
      <c r="E135" s="244" t="s">
        <v>164</v>
      </c>
      <c r="F135" s="245" t="s">
        <v>165</v>
      </c>
      <c r="G135" s="246" t="s">
        <v>166</v>
      </c>
      <c r="H135" s="247">
        <v>100</v>
      </c>
      <c r="I135" s="248"/>
      <c r="J135" s="249">
        <f>ROUND(I135*H135,2)</f>
        <v>0</v>
      </c>
      <c r="K135" s="245" t="s">
        <v>167</v>
      </c>
      <c r="L135" s="44"/>
      <c r="M135" s="250" t="s">
        <v>1</v>
      </c>
      <c r="N135" s="251" t="s">
        <v>38</v>
      </c>
      <c r="O135" s="91"/>
      <c r="P135" s="252">
        <f>O135*H135</f>
        <v>0</v>
      </c>
      <c r="Q135" s="252">
        <v>0</v>
      </c>
      <c r="R135" s="252">
        <f>Q135*H135</f>
        <v>0</v>
      </c>
      <c r="S135" s="252">
        <v>0</v>
      </c>
      <c r="T135" s="253">
        <f>S135*H135</f>
        <v>0</v>
      </c>
      <c r="U135" s="38"/>
      <c r="V135" s="38"/>
      <c r="W135" s="38"/>
      <c r="X135" s="38"/>
      <c r="Y135" s="38"/>
      <c r="Z135" s="38"/>
      <c r="AA135" s="38"/>
      <c r="AB135" s="38"/>
      <c r="AC135" s="38"/>
      <c r="AD135" s="38"/>
      <c r="AE135" s="38"/>
      <c r="AR135" s="254" t="s">
        <v>168</v>
      </c>
      <c r="AT135" s="254" t="s">
        <v>163</v>
      </c>
      <c r="AU135" s="254" t="s">
        <v>82</v>
      </c>
      <c r="AY135" s="17" t="s">
        <v>161</v>
      </c>
      <c r="BE135" s="255">
        <f>IF(N135="základní",J135,0)</f>
        <v>0</v>
      </c>
      <c r="BF135" s="255">
        <f>IF(N135="snížená",J135,0)</f>
        <v>0</v>
      </c>
      <c r="BG135" s="255">
        <f>IF(N135="zákl. přenesená",J135,0)</f>
        <v>0</v>
      </c>
      <c r="BH135" s="255">
        <f>IF(N135="sníž. přenesená",J135,0)</f>
        <v>0</v>
      </c>
      <c r="BI135" s="255">
        <f>IF(N135="nulová",J135,0)</f>
        <v>0</v>
      </c>
      <c r="BJ135" s="17" t="s">
        <v>80</v>
      </c>
      <c r="BK135" s="255">
        <f>ROUND(I135*H135,2)</f>
        <v>0</v>
      </c>
      <c r="BL135" s="17" t="s">
        <v>168</v>
      </c>
      <c r="BM135" s="254" t="s">
        <v>1429</v>
      </c>
    </row>
    <row r="136" s="2" customFormat="1">
      <c r="A136" s="38"/>
      <c r="B136" s="39"/>
      <c r="C136" s="40"/>
      <c r="D136" s="256" t="s">
        <v>170</v>
      </c>
      <c r="E136" s="40"/>
      <c r="F136" s="257" t="s">
        <v>171</v>
      </c>
      <c r="G136" s="40"/>
      <c r="H136" s="40"/>
      <c r="I136" s="154"/>
      <c r="J136" s="40"/>
      <c r="K136" s="40"/>
      <c r="L136" s="44"/>
      <c r="M136" s="258"/>
      <c r="N136" s="259"/>
      <c r="O136" s="91"/>
      <c r="P136" s="91"/>
      <c r="Q136" s="91"/>
      <c r="R136" s="91"/>
      <c r="S136" s="91"/>
      <c r="T136" s="92"/>
      <c r="U136" s="38"/>
      <c r="V136" s="38"/>
      <c r="W136" s="38"/>
      <c r="X136" s="38"/>
      <c r="Y136" s="38"/>
      <c r="Z136" s="38"/>
      <c r="AA136" s="38"/>
      <c r="AB136" s="38"/>
      <c r="AC136" s="38"/>
      <c r="AD136" s="38"/>
      <c r="AE136" s="38"/>
      <c r="AT136" s="17" t="s">
        <v>170</v>
      </c>
      <c r="AU136" s="17" t="s">
        <v>82</v>
      </c>
    </row>
    <row r="137" s="2" customFormat="1">
      <c r="A137" s="38"/>
      <c r="B137" s="39"/>
      <c r="C137" s="40"/>
      <c r="D137" s="256" t="s">
        <v>172</v>
      </c>
      <c r="E137" s="40"/>
      <c r="F137" s="260" t="s">
        <v>173</v>
      </c>
      <c r="G137" s="40"/>
      <c r="H137" s="40"/>
      <c r="I137" s="154"/>
      <c r="J137" s="40"/>
      <c r="K137" s="40"/>
      <c r="L137" s="44"/>
      <c r="M137" s="258"/>
      <c r="N137" s="259"/>
      <c r="O137" s="91"/>
      <c r="P137" s="91"/>
      <c r="Q137" s="91"/>
      <c r="R137" s="91"/>
      <c r="S137" s="91"/>
      <c r="T137" s="92"/>
      <c r="U137" s="38"/>
      <c r="V137" s="38"/>
      <c r="W137" s="38"/>
      <c r="X137" s="38"/>
      <c r="Y137" s="38"/>
      <c r="Z137" s="38"/>
      <c r="AA137" s="38"/>
      <c r="AB137" s="38"/>
      <c r="AC137" s="38"/>
      <c r="AD137" s="38"/>
      <c r="AE137" s="38"/>
      <c r="AT137" s="17" t="s">
        <v>172</v>
      </c>
      <c r="AU137" s="17" t="s">
        <v>82</v>
      </c>
    </row>
    <row r="138" s="14" customFormat="1">
      <c r="A138" s="14"/>
      <c r="B138" s="271"/>
      <c r="C138" s="272"/>
      <c r="D138" s="256" t="s">
        <v>174</v>
      </c>
      <c r="E138" s="273" t="s">
        <v>1</v>
      </c>
      <c r="F138" s="274" t="s">
        <v>1430</v>
      </c>
      <c r="G138" s="272"/>
      <c r="H138" s="275">
        <v>50</v>
      </c>
      <c r="I138" s="276"/>
      <c r="J138" s="272"/>
      <c r="K138" s="272"/>
      <c r="L138" s="277"/>
      <c r="M138" s="278"/>
      <c r="N138" s="279"/>
      <c r="O138" s="279"/>
      <c r="P138" s="279"/>
      <c r="Q138" s="279"/>
      <c r="R138" s="279"/>
      <c r="S138" s="279"/>
      <c r="T138" s="280"/>
      <c r="U138" s="14"/>
      <c r="V138" s="14"/>
      <c r="W138" s="14"/>
      <c r="X138" s="14"/>
      <c r="Y138" s="14"/>
      <c r="Z138" s="14"/>
      <c r="AA138" s="14"/>
      <c r="AB138" s="14"/>
      <c r="AC138" s="14"/>
      <c r="AD138" s="14"/>
      <c r="AE138" s="14"/>
      <c r="AT138" s="281" t="s">
        <v>174</v>
      </c>
      <c r="AU138" s="281" t="s">
        <v>82</v>
      </c>
      <c r="AV138" s="14" t="s">
        <v>82</v>
      </c>
      <c r="AW138" s="14" t="s">
        <v>30</v>
      </c>
      <c r="AX138" s="14" t="s">
        <v>73</v>
      </c>
      <c r="AY138" s="281" t="s">
        <v>161</v>
      </c>
    </row>
    <row r="139" s="14" customFormat="1">
      <c r="A139" s="14"/>
      <c r="B139" s="271"/>
      <c r="C139" s="272"/>
      <c r="D139" s="256" t="s">
        <v>174</v>
      </c>
      <c r="E139" s="273" t="s">
        <v>1</v>
      </c>
      <c r="F139" s="274" t="s">
        <v>1431</v>
      </c>
      <c r="G139" s="272"/>
      <c r="H139" s="275">
        <v>50</v>
      </c>
      <c r="I139" s="276"/>
      <c r="J139" s="272"/>
      <c r="K139" s="272"/>
      <c r="L139" s="277"/>
      <c r="M139" s="278"/>
      <c r="N139" s="279"/>
      <c r="O139" s="279"/>
      <c r="P139" s="279"/>
      <c r="Q139" s="279"/>
      <c r="R139" s="279"/>
      <c r="S139" s="279"/>
      <c r="T139" s="280"/>
      <c r="U139" s="14"/>
      <c r="V139" s="14"/>
      <c r="W139" s="14"/>
      <c r="X139" s="14"/>
      <c r="Y139" s="14"/>
      <c r="Z139" s="14"/>
      <c r="AA139" s="14"/>
      <c r="AB139" s="14"/>
      <c r="AC139" s="14"/>
      <c r="AD139" s="14"/>
      <c r="AE139" s="14"/>
      <c r="AT139" s="281" t="s">
        <v>174</v>
      </c>
      <c r="AU139" s="281" t="s">
        <v>82</v>
      </c>
      <c r="AV139" s="14" t="s">
        <v>82</v>
      </c>
      <c r="AW139" s="14" t="s">
        <v>30</v>
      </c>
      <c r="AX139" s="14" t="s">
        <v>73</v>
      </c>
      <c r="AY139" s="281" t="s">
        <v>161</v>
      </c>
    </row>
    <row r="140" s="15" customFormat="1">
      <c r="A140" s="15"/>
      <c r="B140" s="282"/>
      <c r="C140" s="283"/>
      <c r="D140" s="256" t="s">
        <v>174</v>
      </c>
      <c r="E140" s="284" t="s">
        <v>1</v>
      </c>
      <c r="F140" s="285" t="s">
        <v>180</v>
      </c>
      <c r="G140" s="283"/>
      <c r="H140" s="286">
        <v>100</v>
      </c>
      <c r="I140" s="287"/>
      <c r="J140" s="283"/>
      <c r="K140" s="283"/>
      <c r="L140" s="288"/>
      <c r="M140" s="289"/>
      <c r="N140" s="290"/>
      <c r="O140" s="290"/>
      <c r="P140" s="290"/>
      <c r="Q140" s="290"/>
      <c r="R140" s="290"/>
      <c r="S140" s="290"/>
      <c r="T140" s="291"/>
      <c r="U140" s="15"/>
      <c r="V140" s="15"/>
      <c r="W140" s="15"/>
      <c r="X140" s="15"/>
      <c r="Y140" s="15"/>
      <c r="Z140" s="15"/>
      <c r="AA140" s="15"/>
      <c r="AB140" s="15"/>
      <c r="AC140" s="15"/>
      <c r="AD140" s="15"/>
      <c r="AE140" s="15"/>
      <c r="AT140" s="292" t="s">
        <v>174</v>
      </c>
      <c r="AU140" s="292" t="s">
        <v>82</v>
      </c>
      <c r="AV140" s="15" t="s">
        <v>168</v>
      </c>
      <c r="AW140" s="15" t="s">
        <v>30</v>
      </c>
      <c r="AX140" s="15" t="s">
        <v>80</v>
      </c>
      <c r="AY140" s="292" t="s">
        <v>161</v>
      </c>
    </row>
    <row r="141" s="2" customFormat="1" ht="24" customHeight="1">
      <c r="A141" s="38"/>
      <c r="B141" s="39"/>
      <c r="C141" s="243" t="s">
        <v>82</v>
      </c>
      <c r="D141" s="243" t="s">
        <v>163</v>
      </c>
      <c r="E141" s="244" t="s">
        <v>181</v>
      </c>
      <c r="F141" s="245" t="s">
        <v>182</v>
      </c>
      <c r="G141" s="246" t="s">
        <v>183</v>
      </c>
      <c r="H141" s="247">
        <v>20</v>
      </c>
      <c r="I141" s="248"/>
      <c r="J141" s="249">
        <f>ROUND(I141*H141,2)</f>
        <v>0</v>
      </c>
      <c r="K141" s="245" t="s">
        <v>167</v>
      </c>
      <c r="L141" s="44"/>
      <c r="M141" s="250" t="s">
        <v>1</v>
      </c>
      <c r="N141" s="251" t="s">
        <v>38</v>
      </c>
      <c r="O141" s="91"/>
      <c r="P141" s="252">
        <f>O141*H141</f>
        <v>0</v>
      </c>
      <c r="Q141" s="252">
        <v>0</v>
      </c>
      <c r="R141" s="252">
        <f>Q141*H141</f>
        <v>0</v>
      </c>
      <c r="S141" s="252">
        <v>0</v>
      </c>
      <c r="T141" s="253">
        <f>S141*H141</f>
        <v>0</v>
      </c>
      <c r="U141" s="38"/>
      <c r="V141" s="38"/>
      <c r="W141" s="38"/>
      <c r="X141" s="38"/>
      <c r="Y141" s="38"/>
      <c r="Z141" s="38"/>
      <c r="AA141" s="38"/>
      <c r="AB141" s="38"/>
      <c r="AC141" s="38"/>
      <c r="AD141" s="38"/>
      <c r="AE141" s="38"/>
      <c r="AR141" s="254" t="s">
        <v>168</v>
      </c>
      <c r="AT141" s="254" t="s">
        <v>163</v>
      </c>
      <c r="AU141" s="254" t="s">
        <v>82</v>
      </c>
      <c r="AY141" s="17" t="s">
        <v>161</v>
      </c>
      <c r="BE141" s="255">
        <f>IF(N141="základní",J141,0)</f>
        <v>0</v>
      </c>
      <c r="BF141" s="255">
        <f>IF(N141="snížená",J141,0)</f>
        <v>0</v>
      </c>
      <c r="BG141" s="255">
        <f>IF(N141="zákl. přenesená",J141,0)</f>
        <v>0</v>
      </c>
      <c r="BH141" s="255">
        <f>IF(N141="sníž. přenesená",J141,0)</f>
        <v>0</v>
      </c>
      <c r="BI141" s="255">
        <f>IF(N141="nulová",J141,0)</f>
        <v>0</v>
      </c>
      <c r="BJ141" s="17" t="s">
        <v>80</v>
      </c>
      <c r="BK141" s="255">
        <f>ROUND(I141*H141,2)</f>
        <v>0</v>
      </c>
      <c r="BL141" s="17" t="s">
        <v>168</v>
      </c>
      <c r="BM141" s="254" t="s">
        <v>1432</v>
      </c>
    </row>
    <row r="142" s="2" customFormat="1">
      <c r="A142" s="38"/>
      <c r="B142" s="39"/>
      <c r="C142" s="40"/>
      <c r="D142" s="256" t="s">
        <v>170</v>
      </c>
      <c r="E142" s="40"/>
      <c r="F142" s="257" t="s">
        <v>185</v>
      </c>
      <c r="G142" s="40"/>
      <c r="H142" s="40"/>
      <c r="I142" s="154"/>
      <c r="J142" s="40"/>
      <c r="K142" s="40"/>
      <c r="L142" s="44"/>
      <c r="M142" s="258"/>
      <c r="N142" s="259"/>
      <c r="O142" s="91"/>
      <c r="P142" s="91"/>
      <c r="Q142" s="91"/>
      <c r="R142" s="91"/>
      <c r="S142" s="91"/>
      <c r="T142" s="92"/>
      <c r="U142" s="38"/>
      <c r="V142" s="38"/>
      <c r="W142" s="38"/>
      <c r="X142" s="38"/>
      <c r="Y142" s="38"/>
      <c r="Z142" s="38"/>
      <c r="AA142" s="38"/>
      <c r="AB142" s="38"/>
      <c r="AC142" s="38"/>
      <c r="AD142" s="38"/>
      <c r="AE142" s="38"/>
      <c r="AT142" s="17" t="s">
        <v>170</v>
      </c>
      <c r="AU142" s="17" t="s">
        <v>82</v>
      </c>
    </row>
    <row r="143" s="2" customFormat="1">
      <c r="A143" s="38"/>
      <c r="B143" s="39"/>
      <c r="C143" s="40"/>
      <c r="D143" s="256" t="s">
        <v>172</v>
      </c>
      <c r="E143" s="40"/>
      <c r="F143" s="260" t="s">
        <v>186</v>
      </c>
      <c r="G143" s="40"/>
      <c r="H143" s="40"/>
      <c r="I143" s="154"/>
      <c r="J143" s="40"/>
      <c r="K143" s="40"/>
      <c r="L143" s="44"/>
      <c r="M143" s="258"/>
      <c r="N143" s="259"/>
      <c r="O143" s="91"/>
      <c r="P143" s="91"/>
      <c r="Q143" s="91"/>
      <c r="R143" s="91"/>
      <c r="S143" s="91"/>
      <c r="T143" s="92"/>
      <c r="U143" s="38"/>
      <c r="V143" s="38"/>
      <c r="W143" s="38"/>
      <c r="X143" s="38"/>
      <c r="Y143" s="38"/>
      <c r="Z143" s="38"/>
      <c r="AA143" s="38"/>
      <c r="AB143" s="38"/>
      <c r="AC143" s="38"/>
      <c r="AD143" s="38"/>
      <c r="AE143" s="38"/>
      <c r="AT143" s="17" t="s">
        <v>172</v>
      </c>
      <c r="AU143" s="17" t="s">
        <v>82</v>
      </c>
    </row>
    <row r="144" s="14" customFormat="1">
      <c r="A144" s="14"/>
      <c r="B144" s="271"/>
      <c r="C144" s="272"/>
      <c r="D144" s="256" t="s">
        <v>174</v>
      </c>
      <c r="E144" s="273" t="s">
        <v>1</v>
      </c>
      <c r="F144" s="274" t="s">
        <v>1433</v>
      </c>
      <c r="G144" s="272"/>
      <c r="H144" s="275">
        <v>20</v>
      </c>
      <c r="I144" s="276"/>
      <c r="J144" s="272"/>
      <c r="K144" s="272"/>
      <c r="L144" s="277"/>
      <c r="M144" s="278"/>
      <c r="N144" s="279"/>
      <c r="O144" s="279"/>
      <c r="P144" s="279"/>
      <c r="Q144" s="279"/>
      <c r="R144" s="279"/>
      <c r="S144" s="279"/>
      <c r="T144" s="280"/>
      <c r="U144" s="14"/>
      <c r="V144" s="14"/>
      <c r="W144" s="14"/>
      <c r="X144" s="14"/>
      <c r="Y144" s="14"/>
      <c r="Z144" s="14"/>
      <c r="AA144" s="14"/>
      <c r="AB144" s="14"/>
      <c r="AC144" s="14"/>
      <c r="AD144" s="14"/>
      <c r="AE144" s="14"/>
      <c r="AT144" s="281" t="s">
        <v>174</v>
      </c>
      <c r="AU144" s="281" t="s">
        <v>82</v>
      </c>
      <c r="AV144" s="14" t="s">
        <v>82</v>
      </c>
      <c r="AW144" s="14" t="s">
        <v>30</v>
      </c>
      <c r="AX144" s="14" t="s">
        <v>80</v>
      </c>
      <c r="AY144" s="281" t="s">
        <v>161</v>
      </c>
    </row>
    <row r="145" s="2" customFormat="1" ht="24" customHeight="1">
      <c r="A145" s="38"/>
      <c r="B145" s="39"/>
      <c r="C145" s="243" t="s">
        <v>188</v>
      </c>
      <c r="D145" s="243" t="s">
        <v>163</v>
      </c>
      <c r="E145" s="244" t="s">
        <v>197</v>
      </c>
      <c r="F145" s="245" t="s">
        <v>198</v>
      </c>
      <c r="G145" s="246" t="s">
        <v>191</v>
      </c>
      <c r="H145" s="247">
        <v>20</v>
      </c>
      <c r="I145" s="248"/>
      <c r="J145" s="249">
        <f>ROUND(I145*H145,2)</f>
        <v>0</v>
      </c>
      <c r="K145" s="245" t="s">
        <v>167</v>
      </c>
      <c r="L145" s="44"/>
      <c r="M145" s="250" t="s">
        <v>1</v>
      </c>
      <c r="N145" s="251" t="s">
        <v>38</v>
      </c>
      <c r="O145" s="91"/>
      <c r="P145" s="252">
        <f>O145*H145</f>
        <v>0</v>
      </c>
      <c r="Q145" s="252">
        <v>0.036904300000000001</v>
      </c>
      <c r="R145" s="252">
        <f>Q145*H145</f>
        <v>0.73808600000000002</v>
      </c>
      <c r="S145" s="252">
        <v>0</v>
      </c>
      <c r="T145" s="253">
        <f>S145*H145</f>
        <v>0</v>
      </c>
      <c r="U145" s="38"/>
      <c r="V145" s="38"/>
      <c r="W145" s="38"/>
      <c r="X145" s="38"/>
      <c r="Y145" s="38"/>
      <c r="Z145" s="38"/>
      <c r="AA145" s="38"/>
      <c r="AB145" s="38"/>
      <c r="AC145" s="38"/>
      <c r="AD145" s="38"/>
      <c r="AE145" s="38"/>
      <c r="AR145" s="254" t="s">
        <v>168</v>
      </c>
      <c r="AT145" s="254" t="s">
        <v>163</v>
      </c>
      <c r="AU145" s="254" t="s">
        <v>82</v>
      </c>
      <c r="AY145" s="17" t="s">
        <v>161</v>
      </c>
      <c r="BE145" s="255">
        <f>IF(N145="základní",J145,0)</f>
        <v>0</v>
      </c>
      <c r="BF145" s="255">
        <f>IF(N145="snížená",J145,0)</f>
        <v>0</v>
      </c>
      <c r="BG145" s="255">
        <f>IF(N145="zákl. přenesená",J145,0)</f>
        <v>0</v>
      </c>
      <c r="BH145" s="255">
        <f>IF(N145="sníž. přenesená",J145,0)</f>
        <v>0</v>
      </c>
      <c r="BI145" s="255">
        <f>IF(N145="nulová",J145,0)</f>
        <v>0</v>
      </c>
      <c r="BJ145" s="17" t="s">
        <v>80</v>
      </c>
      <c r="BK145" s="255">
        <f>ROUND(I145*H145,2)</f>
        <v>0</v>
      </c>
      <c r="BL145" s="17" t="s">
        <v>168</v>
      </c>
      <c r="BM145" s="254" t="s">
        <v>1434</v>
      </c>
    </row>
    <row r="146" s="2" customFormat="1">
      <c r="A146" s="38"/>
      <c r="B146" s="39"/>
      <c r="C146" s="40"/>
      <c r="D146" s="256" t="s">
        <v>170</v>
      </c>
      <c r="E146" s="40"/>
      <c r="F146" s="257" t="s">
        <v>200</v>
      </c>
      <c r="G146" s="40"/>
      <c r="H146" s="40"/>
      <c r="I146" s="154"/>
      <c r="J146" s="40"/>
      <c r="K146" s="40"/>
      <c r="L146" s="44"/>
      <c r="M146" s="258"/>
      <c r="N146" s="259"/>
      <c r="O146" s="91"/>
      <c r="P146" s="91"/>
      <c r="Q146" s="91"/>
      <c r="R146" s="91"/>
      <c r="S146" s="91"/>
      <c r="T146" s="92"/>
      <c r="U146" s="38"/>
      <c r="V146" s="38"/>
      <c r="W146" s="38"/>
      <c r="X146" s="38"/>
      <c r="Y146" s="38"/>
      <c r="Z146" s="38"/>
      <c r="AA146" s="38"/>
      <c r="AB146" s="38"/>
      <c r="AC146" s="38"/>
      <c r="AD146" s="38"/>
      <c r="AE146" s="38"/>
      <c r="AT146" s="17" t="s">
        <v>170</v>
      </c>
      <c r="AU146" s="17" t="s">
        <v>82</v>
      </c>
    </row>
    <row r="147" s="2" customFormat="1">
      <c r="A147" s="38"/>
      <c r="B147" s="39"/>
      <c r="C147" s="40"/>
      <c r="D147" s="256" t="s">
        <v>172</v>
      </c>
      <c r="E147" s="40"/>
      <c r="F147" s="260" t="s">
        <v>201</v>
      </c>
      <c r="G147" s="40"/>
      <c r="H147" s="40"/>
      <c r="I147" s="154"/>
      <c r="J147" s="40"/>
      <c r="K147" s="40"/>
      <c r="L147" s="44"/>
      <c r="M147" s="258"/>
      <c r="N147" s="259"/>
      <c r="O147" s="91"/>
      <c r="P147" s="91"/>
      <c r="Q147" s="91"/>
      <c r="R147" s="91"/>
      <c r="S147" s="91"/>
      <c r="T147" s="92"/>
      <c r="U147" s="38"/>
      <c r="V147" s="38"/>
      <c r="W147" s="38"/>
      <c r="X147" s="38"/>
      <c r="Y147" s="38"/>
      <c r="Z147" s="38"/>
      <c r="AA147" s="38"/>
      <c r="AB147" s="38"/>
      <c r="AC147" s="38"/>
      <c r="AD147" s="38"/>
      <c r="AE147" s="38"/>
      <c r="AT147" s="17" t="s">
        <v>172</v>
      </c>
      <c r="AU147" s="17" t="s">
        <v>82</v>
      </c>
    </row>
    <row r="148" s="2" customFormat="1">
      <c r="A148" s="38"/>
      <c r="B148" s="39"/>
      <c r="C148" s="40"/>
      <c r="D148" s="256" t="s">
        <v>195</v>
      </c>
      <c r="E148" s="40"/>
      <c r="F148" s="260" t="s">
        <v>1435</v>
      </c>
      <c r="G148" s="40"/>
      <c r="H148" s="40"/>
      <c r="I148" s="154"/>
      <c r="J148" s="40"/>
      <c r="K148" s="40"/>
      <c r="L148" s="44"/>
      <c r="M148" s="258"/>
      <c r="N148" s="259"/>
      <c r="O148" s="91"/>
      <c r="P148" s="91"/>
      <c r="Q148" s="91"/>
      <c r="R148" s="91"/>
      <c r="S148" s="91"/>
      <c r="T148" s="92"/>
      <c r="U148" s="38"/>
      <c r="V148" s="38"/>
      <c r="W148" s="38"/>
      <c r="X148" s="38"/>
      <c r="Y148" s="38"/>
      <c r="Z148" s="38"/>
      <c r="AA148" s="38"/>
      <c r="AB148" s="38"/>
      <c r="AC148" s="38"/>
      <c r="AD148" s="38"/>
      <c r="AE148" s="38"/>
      <c r="AT148" s="17" t="s">
        <v>195</v>
      </c>
      <c r="AU148" s="17" t="s">
        <v>82</v>
      </c>
    </row>
    <row r="149" s="14" customFormat="1">
      <c r="A149" s="14"/>
      <c r="B149" s="271"/>
      <c r="C149" s="272"/>
      <c r="D149" s="256" t="s">
        <v>174</v>
      </c>
      <c r="E149" s="273" t="s">
        <v>1</v>
      </c>
      <c r="F149" s="274" t="s">
        <v>1436</v>
      </c>
      <c r="G149" s="272"/>
      <c r="H149" s="275">
        <v>20</v>
      </c>
      <c r="I149" s="276"/>
      <c r="J149" s="272"/>
      <c r="K149" s="272"/>
      <c r="L149" s="277"/>
      <c r="M149" s="278"/>
      <c r="N149" s="279"/>
      <c r="O149" s="279"/>
      <c r="P149" s="279"/>
      <c r="Q149" s="279"/>
      <c r="R149" s="279"/>
      <c r="S149" s="279"/>
      <c r="T149" s="280"/>
      <c r="U149" s="14"/>
      <c r="V149" s="14"/>
      <c r="W149" s="14"/>
      <c r="X149" s="14"/>
      <c r="Y149" s="14"/>
      <c r="Z149" s="14"/>
      <c r="AA149" s="14"/>
      <c r="AB149" s="14"/>
      <c r="AC149" s="14"/>
      <c r="AD149" s="14"/>
      <c r="AE149" s="14"/>
      <c r="AT149" s="281" t="s">
        <v>174</v>
      </c>
      <c r="AU149" s="281" t="s">
        <v>82</v>
      </c>
      <c r="AV149" s="14" t="s">
        <v>82</v>
      </c>
      <c r="AW149" s="14" t="s">
        <v>30</v>
      </c>
      <c r="AX149" s="14" t="s">
        <v>80</v>
      </c>
      <c r="AY149" s="281" t="s">
        <v>161</v>
      </c>
    </row>
    <row r="150" s="2" customFormat="1" ht="16.5" customHeight="1">
      <c r="A150" s="38"/>
      <c r="B150" s="39"/>
      <c r="C150" s="243" t="s">
        <v>168</v>
      </c>
      <c r="D150" s="243" t="s">
        <v>163</v>
      </c>
      <c r="E150" s="244" t="s">
        <v>204</v>
      </c>
      <c r="F150" s="245" t="s">
        <v>205</v>
      </c>
      <c r="G150" s="246" t="s">
        <v>183</v>
      </c>
      <c r="H150" s="247">
        <v>15</v>
      </c>
      <c r="I150" s="248"/>
      <c r="J150" s="249">
        <f>ROUND(I150*H150,2)</f>
        <v>0</v>
      </c>
      <c r="K150" s="245" t="s">
        <v>167</v>
      </c>
      <c r="L150" s="44"/>
      <c r="M150" s="250" t="s">
        <v>1</v>
      </c>
      <c r="N150" s="251" t="s">
        <v>38</v>
      </c>
      <c r="O150" s="91"/>
      <c r="P150" s="252">
        <f>O150*H150</f>
        <v>0</v>
      </c>
      <c r="Q150" s="252">
        <v>0</v>
      </c>
      <c r="R150" s="252">
        <f>Q150*H150</f>
        <v>0</v>
      </c>
      <c r="S150" s="252">
        <v>0</v>
      </c>
      <c r="T150" s="253">
        <f>S150*H150</f>
        <v>0</v>
      </c>
      <c r="U150" s="38"/>
      <c r="V150" s="38"/>
      <c r="W150" s="38"/>
      <c r="X150" s="38"/>
      <c r="Y150" s="38"/>
      <c r="Z150" s="38"/>
      <c r="AA150" s="38"/>
      <c r="AB150" s="38"/>
      <c r="AC150" s="38"/>
      <c r="AD150" s="38"/>
      <c r="AE150" s="38"/>
      <c r="AR150" s="254" t="s">
        <v>168</v>
      </c>
      <c r="AT150" s="254" t="s">
        <v>163</v>
      </c>
      <c r="AU150" s="254" t="s">
        <v>82</v>
      </c>
      <c r="AY150" s="17" t="s">
        <v>161</v>
      </c>
      <c r="BE150" s="255">
        <f>IF(N150="základní",J150,0)</f>
        <v>0</v>
      </c>
      <c r="BF150" s="255">
        <f>IF(N150="snížená",J150,0)</f>
        <v>0</v>
      </c>
      <c r="BG150" s="255">
        <f>IF(N150="zákl. přenesená",J150,0)</f>
        <v>0</v>
      </c>
      <c r="BH150" s="255">
        <f>IF(N150="sníž. přenesená",J150,0)</f>
        <v>0</v>
      </c>
      <c r="BI150" s="255">
        <f>IF(N150="nulová",J150,0)</f>
        <v>0</v>
      </c>
      <c r="BJ150" s="17" t="s">
        <v>80</v>
      </c>
      <c r="BK150" s="255">
        <f>ROUND(I150*H150,2)</f>
        <v>0</v>
      </c>
      <c r="BL150" s="17" t="s">
        <v>168</v>
      </c>
      <c r="BM150" s="254" t="s">
        <v>1437</v>
      </c>
    </row>
    <row r="151" s="2" customFormat="1">
      <c r="A151" s="38"/>
      <c r="B151" s="39"/>
      <c r="C151" s="40"/>
      <c r="D151" s="256" t="s">
        <v>170</v>
      </c>
      <c r="E151" s="40"/>
      <c r="F151" s="257" t="s">
        <v>207</v>
      </c>
      <c r="G151" s="40"/>
      <c r="H151" s="40"/>
      <c r="I151" s="154"/>
      <c r="J151" s="40"/>
      <c r="K151" s="40"/>
      <c r="L151" s="44"/>
      <c r="M151" s="258"/>
      <c r="N151" s="259"/>
      <c r="O151" s="91"/>
      <c r="P151" s="91"/>
      <c r="Q151" s="91"/>
      <c r="R151" s="91"/>
      <c r="S151" s="91"/>
      <c r="T151" s="92"/>
      <c r="U151" s="38"/>
      <c r="V151" s="38"/>
      <c r="W151" s="38"/>
      <c r="X151" s="38"/>
      <c r="Y151" s="38"/>
      <c r="Z151" s="38"/>
      <c r="AA151" s="38"/>
      <c r="AB151" s="38"/>
      <c r="AC151" s="38"/>
      <c r="AD151" s="38"/>
      <c r="AE151" s="38"/>
      <c r="AT151" s="17" t="s">
        <v>170</v>
      </c>
      <c r="AU151" s="17" t="s">
        <v>82</v>
      </c>
    </row>
    <row r="152" s="2" customFormat="1">
      <c r="A152" s="38"/>
      <c r="B152" s="39"/>
      <c r="C152" s="40"/>
      <c r="D152" s="256" t="s">
        <v>172</v>
      </c>
      <c r="E152" s="40"/>
      <c r="F152" s="260" t="s">
        <v>208</v>
      </c>
      <c r="G152" s="40"/>
      <c r="H152" s="40"/>
      <c r="I152" s="154"/>
      <c r="J152" s="40"/>
      <c r="K152" s="40"/>
      <c r="L152" s="44"/>
      <c r="M152" s="258"/>
      <c r="N152" s="259"/>
      <c r="O152" s="91"/>
      <c r="P152" s="91"/>
      <c r="Q152" s="91"/>
      <c r="R152" s="91"/>
      <c r="S152" s="91"/>
      <c r="T152" s="92"/>
      <c r="U152" s="38"/>
      <c r="V152" s="38"/>
      <c r="W152" s="38"/>
      <c r="X152" s="38"/>
      <c r="Y152" s="38"/>
      <c r="Z152" s="38"/>
      <c r="AA152" s="38"/>
      <c r="AB152" s="38"/>
      <c r="AC152" s="38"/>
      <c r="AD152" s="38"/>
      <c r="AE152" s="38"/>
      <c r="AT152" s="17" t="s">
        <v>172</v>
      </c>
      <c r="AU152" s="17" t="s">
        <v>82</v>
      </c>
    </row>
    <row r="153" s="14" customFormat="1">
      <c r="A153" s="14"/>
      <c r="B153" s="271"/>
      <c r="C153" s="272"/>
      <c r="D153" s="256" t="s">
        <v>174</v>
      </c>
      <c r="E153" s="273" t="s">
        <v>1</v>
      </c>
      <c r="F153" s="274" t="s">
        <v>1438</v>
      </c>
      <c r="G153" s="272"/>
      <c r="H153" s="275">
        <v>15</v>
      </c>
      <c r="I153" s="276"/>
      <c r="J153" s="272"/>
      <c r="K153" s="272"/>
      <c r="L153" s="277"/>
      <c r="M153" s="278"/>
      <c r="N153" s="279"/>
      <c r="O153" s="279"/>
      <c r="P153" s="279"/>
      <c r="Q153" s="279"/>
      <c r="R153" s="279"/>
      <c r="S153" s="279"/>
      <c r="T153" s="280"/>
      <c r="U153" s="14"/>
      <c r="V153" s="14"/>
      <c r="W153" s="14"/>
      <c r="X153" s="14"/>
      <c r="Y153" s="14"/>
      <c r="Z153" s="14"/>
      <c r="AA153" s="14"/>
      <c r="AB153" s="14"/>
      <c r="AC153" s="14"/>
      <c r="AD153" s="14"/>
      <c r="AE153" s="14"/>
      <c r="AT153" s="281" t="s">
        <v>174</v>
      </c>
      <c r="AU153" s="281" t="s">
        <v>82</v>
      </c>
      <c r="AV153" s="14" t="s">
        <v>82</v>
      </c>
      <c r="AW153" s="14" t="s">
        <v>30</v>
      </c>
      <c r="AX153" s="14" t="s">
        <v>80</v>
      </c>
      <c r="AY153" s="281" t="s">
        <v>161</v>
      </c>
    </row>
    <row r="154" s="2" customFormat="1" ht="24" customHeight="1">
      <c r="A154" s="38"/>
      <c r="B154" s="39"/>
      <c r="C154" s="243" t="s">
        <v>203</v>
      </c>
      <c r="D154" s="243" t="s">
        <v>163</v>
      </c>
      <c r="E154" s="244" t="s">
        <v>845</v>
      </c>
      <c r="F154" s="245" t="s">
        <v>846</v>
      </c>
      <c r="G154" s="246" t="s">
        <v>183</v>
      </c>
      <c r="H154" s="247">
        <v>54.744999999999997</v>
      </c>
      <c r="I154" s="248"/>
      <c r="J154" s="249">
        <f>ROUND(I154*H154,2)</f>
        <v>0</v>
      </c>
      <c r="K154" s="245" t="s">
        <v>167</v>
      </c>
      <c r="L154" s="44"/>
      <c r="M154" s="250" t="s">
        <v>1</v>
      </c>
      <c r="N154" s="251" t="s">
        <v>38</v>
      </c>
      <c r="O154" s="91"/>
      <c r="P154" s="252">
        <f>O154*H154</f>
        <v>0</v>
      </c>
      <c r="Q154" s="252">
        <v>0</v>
      </c>
      <c r="R154" s="252">
        <f>Q154*H154</f>
        <v>0</v>
      </c>
      <c r="S154" s="252">
        <v>0</v>
      </c>
      <c r="T154" s="253">
        <f>S154*H154</f>
        <v>0</v>
      </c>
      <c r="U154" s="38"/>
      <c r="V154" s="38"/>
      <c r="W154" s="38"/>
      <c r="X154" s="38"/>
      <c r="Y154" s="38"/>
      <c r="Z154" s="38"/>
      <c r="AA154" s="38"/>
      <c r="AB154" s="38"/>
      <c r="AC154" s="38"/>
      <c r="AD154" s="38"/>
      <c r="AE154" s="38"/>
      <c r="AR154" s="254" t="s">
        <v>168</v>
      </c>
      <c r="AT154" s="254" t="s">
        <v>163</v>
      </c>
      <c r="AU154" s="254" t="s">
        <v>82</v>
      </c>
      <c r="AY154" s="17" t="s">
        <v>161</v>
      </c>
      <c r="BE154" s="255">
        <f>IF(N154="základní",J154,0)</f>
        <v>0</v>
      </c>
      <c r="BF154" s="255">
        <f>IF(N154="snížená",J154,0)</f>
        <v>0</v>
      </c>
      <c r="BG154" s="255">
        <f>IF(N154="zákl. přenesená",J154,0)</f>
        <v>0</v>
      </c>
      <c r="BH154" s="255">
        <f>IF(N154="sníž. přenesená",J154,0)</f>
        <v>0</v>
      </c>
      <c r="BI154" s="255">
        <f>IF(N154="nulová",J154,0)</f>
        <v>0</v>
      </c>
      <c r="BJ154" s="17" t="s">
        <v>80</v>
      </c>
      <c r="BK154" s="255">
        <f>ROUND(I154*H154,2)</f>
        <v>0</v>
      </c>
      <c r="BL154" s="17" t="s">
        <v>168</v>
      </c>
      <c r="BM154" s="254" t="s">
        <v>1439</v>
      </c>
    </row>
    <row r="155" s="2" customFormat="1">
      <c r="A155" s="38"/>
      <c r="B155" s="39"/>
      <c r="C155" s="40"/>
      <c r="D155" s="256" t="s">
        <v>170</v>
      </c>
      <c r="E155" s="40"/>
      <c r="F155" s="257" t="s">
        <v>848</v>
      </c>
      <c r="G155" s="40"/>
      <c r="H155" s="40"/>
      <c r="I155" s="154"/>
      <c r="J155" s="40"/>
      <c r="K155" s="40"/>
      <c r="L155" s="44"/>
      <c r="M155" s="258"/>
      <c r="N155" s="259"/>
      <c r="O155" s="91"/>
      <c r="P155" s="91"/>
      <c r="Q155" s="91"/>
      <c r="R155" s="91"/>
      <c r="S155" s="91"/>
      <c r="T155" s="92"/>
      <c r="U155" s="38"/>
      <c r="V155" s="38"/>
      <c r="W155" s="38"/>
      <c r="X155" s="38"/>
      <c r="Y155" s="38"/>
      <c r="Z155" s="38"/>
      <c r="AA155" s="38"/>
      <c r="AB155" s="38"/>
      <c r="AC155" s="38"/>
      <c r="AD155" s="38"/>
      <c r="AE155" s="38"/>
      <c r="AT155" s="17" t="s">
        <v>170</v>
      </c>
      <c r="AU155" s="17" t="s">
        <v>82</v>
      </c>
    </row>
    <row r="156" s="2" customFormat="1">
      <c r="A156" s="38"/>
      <c r="B156" s="39"/>
      <c r="C156" s="40"/>
      <c r="D156" s="256" t="s">
        <v>172</v>
      </c>
      <c r="E156" s="40"/>
      <c r="F156" s="260" t="s">
        <v>849</v>
      </c>
      <c r="G156" s="40"/>
      <c r="H156" s="40"/>
      <c r="I156" s="154"/>
      <c r="J156" s="40"/>
      <c r="K156" s="40"/>
      <c r="L156" s="44"/>
      <c r="M156" s="258"/>
      <c r="N156" s="259"/>
      <c r="O156" s="91"/>
      <c r="P156" s="91"/>
      <c r="Q156" s="91"/>
      <c r="R156" s="91"/>
      <c r="S156" s="91"/>
      <c r="T156" s="92"/>
      <c r="U156" s="38"/>
      <c r="V156" s="38"/>
      <c r="W156" s="38"/>
      <c r="X156" s="38"/>
      <c r="Y156" s="38"/>
      <c r="Z156" s="38"/>
      <c r="AA156" s="38"/>
      <c r="AB156" s="38"/>
      <c r="AC156" s="38"/>
      <c r="AD156" s="38"/>
      <c r="AE156" s="38"/>
      <c r="AT156" s="17" t="s">
        <v>172</v>
      </c>
      <c r="AU156" s="17" t="s">
        <v>82</v>
      </c>
    </row>
    <row r="157" s="13" customFormat="1">
      <c r="A157" s="13"/>
      <c r="B157" s="261"/>
      <c r="C157" s="262"/>
      <c r="D157" s="256" t="s">
        <v>174</v>
      </c>
      <c r="E157" s="263" t="s">
        <v>1</v>
      </c>
      <c r="F157" s="264" t="s">
        <v>1440</v>
      </c>
      <c r="G157" s="262"/>
      <c r="H157" s="263" t="s">
        <v>1</v>
      </c>
      <c r="I157" s="265"/>
      <c r="J157" s="262"/>
      <c r="K157" s="262"/>
      <c r="L157" s="266"/>
      <c r="M157" s="267"/>
      <c r="N157" s="268"/>
      <c r="O157" s="268"/>
      <c r="P157" s="268"/>
      <c r="Q157" s="268"/>
      <c r="R157" s="268"/>
      <c r="S157" s="268"/>
      <c r="T157" s="269"/>
      <c r="U157" s="13"/>
      <c r="V157" s="13"/>
      <c r="W157" s="13"/>
      <c r="X157" s="13"/>
      <c r="Y157" s="13"/>
      <c r="Z157" s="13"/>
      <c r="AA157" s="13"/>
      <c r="AB157" s="13"/>
      <c r="AC157" s="13"/>
      <c r="AD157" s="13"/>
      <c r="AE157" s="13"/>
      <c r="AT157" s="270" t="s">
        <v>174</v>
      </c>
      <c r="AU157" s="270" t="s">
        <v>82</v>
      </c>
      <c r="AV157" s="13" t="s">
        <v>80</v>
      </c>
      <c r="AW157" s="13" t="s">
        <v>30</v>
      </c>
      <c r="AX157" s="13" t="s">
        <v>73</v>
      </c>
      <c r="AY157" s="270" t="s">
        <v>161</v>
      </c>
    </row>
    <row r="158" s="14" customFormat="1">
      <c r="A158" s="14"/>
      <c r="B158" s="271"/>
      <c r="C158" s="272"/>
      <c r="D158" s="256" t="s">
        <v>174</v>
      </c>
      <c r="E158" s="273" t="s">
        <v>1</v>
      </c>
      <c r="F158" s="274" t="s">
        <v>1441</v>
      </c>
      <c r="G158" s="272"/>
      <c r="H158" s="275">
        <v>27.228999999999999</v>
      </c>
      <c r="I158" s="276"/>
      <c r="J158" s="272"/>
      <c r="K158" s="272"/>
      <c r="L158" s="277"/>
      <c r="M158" s="278"/>
      <c r="N158" s="279"/>
      <c r="O158" s="279"/>
      <c r="P158" s="279"/>
      <c r="Q158" s="279"/>
      <c r="R158" s="279"/>
      <c r="S158" s="279"/>
      <c r="T158" s="280"/>
      <c r="U158" s="14"/>
      <c r="V158" s="14"/>
      <c r="W158" s="14"/>
      <c r="X158" s="14"/>
      <c r="Y158" s="14"/>
      <c r="Z158" s="14"/>
      <c r="AA158" s="14"/>
      <c r="AB158" s="14"/>
      <c r="AC158" s="14"/>
      <c r="AD158" s="14"/>
      <c r="AE158" s="14"/>
      <c r="AT158" s="281" t="s">
        <v>174</v>
      </c>
      <c r="AU158" s="281" t="s">
        <v>82</v>
      </c>
      <c r="AV158" s="14" t="s">
        <v>82</v>
      </c>
      <c r="AW158" s="14" t="s">
        <v>30</v>
      </c>
      <c r="AX158" s="14" t="s">
        <v>73</v>
      </c>
      <c r="AY158" s="281" t="s">
        <v>161</v>
      </c>
    </row>
    <row r="159" s="14" customFormat="1">
      <c r="A159" s="14"/>
      <c r="B159" s="271"/>
      <c r="C159" s="272"/>
      <c r="D159" s="256" t="s">
        <v>174</v>
      </c>
      <c r="E159" s="273" t="s">
        <v>1</v>
      </c>
      <c r="F159" s="274" t="s">
        <v>1442</v>
      </c>
      <c r="G159" s="272"/>
      <c r="H159" s="275">
        <v>26.684000000000001</v>
      </c>
      <c r="I159" s="276"/>
      <c r="J159" s="272"/>
      <c r="K159" s="272"/>
      <c r="L159" s="277"/>
      <c r="M159" s="278"/>
      <c r="N159" s="279"/>
      <c r="O159" s="279"/>
      <c r="P159" s="279"/>
      <c r="Q159" s="279"/>
      <c r="R159" s="279"/>
      <c r="S159" s="279"/>
      <c r="T159" s="280"/>
      <c r="U159" s="14"/>
      <c r="V159" s="14"/>
      <c r="W159" s="14"/>
      <c r="X159" s="14"/>
      <c r="Y159" s="14"/>
      <c r="Z159" s="14"/>
      <c r="AA159" s="14"/>
      <c r="AB159" s="14"/>
      <c r="AC159" s="14"/>
      <c r="AD159" s="14"/>
      <c r="AE159" s="14"/>
      <c r="AT159" s="281" t="s">
        <v>174</v>
      </c>
      <c r="AU159" s="281" t="s">
        <v>82</v>
      </c>
      <c r="AV159" s="14" t="s">
        <v>82</v>
      </c>
      <c r="AW159" s="14" t="s">
        <v>30</v>
      </c>
      <c r="AX159" s="14" t="s">
        <v>73</v>
      </c>
      <c r="AY159" s="281" t="s">
        <v>161</v>
      </c>
    </row>
    <row r="160" s="14" customFormat="1">
      <c r="A160" s="14"/>
      <c r="B160" s="271"/>
      <c r="C160" s="272"/>
      <c r="D160" s="256" t="s">
        <v>174</v>
      </c>
      <c r="E160" s="273" t="s">
        <v>1</v>
      </c>
      <c r="F160" s="274" t="s">
        <v>1443</v>
      </c>
      <c r="G160" s="272"/>
      <c r="H160" s="275">
        <v>0.83199999999999996</v>
      </c>
      <c r="I160" s="276"/>
      <c r="J160" s="272"/>
      <c r="K160" s="272"/>
      <c r="L160" s="277"/>
      <c r="M160" s="278"/>
      <c r="N160" s="279"/>
      <c r="O160" s="279"/>
      <c r="P160" s="279"/>
      <c r="Q160" s="279"/>
      <c r="R160" s="279"/>
      <c r="S160" s="279"/>
      <c r="T160" s="280"/>
      <c r="U160" s="14"/>
      <c r="V160" s="14"/>
      <c r="W160" s="14"/>
      <c r="X160" s="14"/>
      <c r="Y160" s="14"/>
      <c r="Z160" s="14"/>
      <c r="AA160" s="14"/>
      <c r="AB160" s="14"/>
      <c r="AC160" s="14"/>
      <c r="AD160" s="14"/>
      <c r="AE160" s="14"/>
      <c r="AT160" s="281" t="s">
        <v>174</v>
      </c>
      <c r="AU160" s="281" t="s">
        <v>82</v>
      </c>
      <c r="AV160" s="14" t="s">
        <v>82</v>
      </c>
      <c r="AW160" s="14" t="s">
        <v>30</v>
      </c>
      <c r="AX160" s="14" t="s">
        <v>73</v>
      </c>
      <c r="AY160" s="281" t="s">
        <v>161</v>
      </c>
    </row>
    <row r="161" s="15" customFormat="1">
      <c r="A161" s="15"/>
      <c r="B161" s="282"/>
      <c r="C161" s="283"/>
      <c r="D161" s="256" t="s">
        <v>174</v>
      </c>
      <c r="E161" s="284" t="s">
        <v>1</v>
      </c>
      <c r="F161" s="285" t="s">
        <v>180</v>
      </c>
      <c r="G161" s="283"/>
      <c r="H161" s="286">
        <v>54.744999999999997</v>
      </c>
      <c r="I161" s="287"/>
      <c r="J161" s="283"/>
      <c r="K161" s="283"/>
      <c r="L161" s="288"/>
      <c r="M161" s="289"/>
      <c r="N161" s="290"/>
      <c r="O161" s="290"/>
      <c r="P161" s="290"/>
      <c r="Q161" s="290"/>
      <c r="R161" s="290"/>
      <c r="S161" s="290"/>
      <c r="T161" s="291"/>
      <c r="U161" s="15"/>
      <c r="V161" s="15"/>
      <c r="W161" s="15"/>
      <c r="X161" s="15"/>
      <c r="Y161" s="15"/>
      <c r="Z161" s="15"/>
      <c r="AA161" s="15"/>
      <c r="AB161" s="15"/>
      <c r="AC161" s="15"/>
      <c r="AD161" s="15"/>
      <c r="AE161" s="15"/>
      <c r="AT161" s="292" t="s">
        <v>174</v>
      </c>
      <c r="AU161" s="292" t="s">
        <v>82</v>
      </c>
      <c r="AV161" s="15" t="s">
        <v>168</v>
      </c>
      <c r="AW161" s="15" t="s">
        <v>30</v>
      </c>
      <c r="AX161" s="15" t="s">
        <v>80</v>
      </c>
      <c r="AY161" s="292" t="s">
        <v>161</v>
      </c>
    </row>
    <row r="162" s="2" customFormat="1" ht="24" customHeight="1">
      <c r="A162" s="38"/>
      <c r="B162" s="39"/>
      <c r="C162" s="243" t="s">
        <v>211</v>
      </c>
      <c r="D162" s="243" t="s">
        <v>163</v>
      </c>
      <c r="E162" s="244" t="s">
        <v>852</v>
      </c>
      <c r="F162" s="245" t="s">
        <v>853</v>
      </c>
      <c r="G162" s="246" t="s">
        <v>183</v>
      </c>
      <c r="H162" s="247">
        <v>27.373000000000001</v>
      </c>
      <c r="I162" s="248"/>
      <c r="J162" s="249">
        <f>ROUND(I162*H162,2)</f>
        <v>0</v>
      </c>
      <c r="K162" s="245" t="s">
        <v>167</v>
      </c>
      <c r="L162" s="44"/>
      <c r="M162" s="250" t="s">
        <v>1</v>
      </c>
      <c r="N162" s="251" t="s">
        <v>38</v>
      </c>
      <c r="O162" s="91"/>
      <c r="P162" s="252">
        <f>O162*H162</f>
        <v>0</v>
      </c>
      <c r="Q162" s="252">
        <v>0</v>
      </c>
      <c r="R162" s="252">
        <f>Q162*H162</f>
        <v>0</v>
      </c>
      <c r="S162" s="252">
        <v>0</v>
      </c>
      <c r="T162" s="253">
        <f>S162*H162</f>
        <v>0</v>
      </c>
      <c r="U162" s="38"/>
      <c r="V162" s="38"/>
      <c r="W162" s="38"/>
      <c r="X162" s="38"/>
      <c r="Y162" s="38"/>
      <c r="Z162" s="38"/>
      <c r="AA162" s="38"/>
      <c r="AB162" s="38"/>
      <c r="AC162" s="38"/>
      <c r="AD162" s="38"/>
      <c r="AE162" s="38"/>
      <c r="AR162" s="254" t="s">
        <v>168</v>
      </c>
      <c r="AT162" s="254" t="s">
        <v>163</v>
      </c>
      <c r="AU162" s="254" t="s">
        <v>82</v>
      </c>
      <c r="AY162" s="17" t="s">
        <v>161</v>
      </c>
      <c r="BE162" s="255">
        <f>IF(N162="základní",J162,0)</f>
        <v>0</v>
      </c>
      <c r="BF162" s="255">
        <f>IF(N162="snížená",J162,0)</f>
        <v>0</v>
      </c>
      <c r="BG162" s="255">
        <f>IF(N162="zákl. přenesená",J162,0)</f>
        <v>0</v>
      </c>
      <c r="BH162" s="255">
        <f>IF(N162="sníž. přenesená",J162,0)</f>
        <v>0</v>
      </c>
      <c r="BI162" s="255">
        <f>IF(N162="nulová",J162,0)</f>
        <v>0</v>
      </c>
      <c r="BJ162" s="17" t="s">
        <v>80</v>
      </c>
      <c r="BK162" s="255">
        <f>ROUND(I162*H162,2)</f>
        <v>0</v>
      </c>
      <c r="BL162" s="17" t="s">
        <v>168</v>
      </c>
      <c r="BM162" s="254" t="s">
        <v>1444</v>
      </c>
    </row>
    <row r="163" s="2" customFormat="1">
      <c r="A163" s="38"/>
      <c r="B163" s="39"/>
      <c r="C163" s="40"/>
      <c r="D163" s="256" t="s">
        <v>170</v>
      </c>
      <c r="E163" s="40"/>
      <c r="F163" s="257" t="s">
        <v>855</v>
      </c>
      <c r="G163" s="40"/>
      <c r="H163" s="40"/>
      <c r="I163" s="154"/>
      <c r="J163" s="40"/>
      <c r="K163" s="40"/>
      <c r="L163" s="44"/>
      <c r="M163" s="258"/>
      <c r="N163" s="259"/>
      <c r="O163" s="91"/>
      <c r="P163" s="91"/>
      <c r="Q163" s="91"/>
      <c r="R163" s="91"/>
      <c r="S163" s="91"/>
      <c r="T163" s="92"/>
      <c r="U163" s="38"/>
      <c r="V163" s="38"/>
      <c r="W163" s="38"/>
      <c r="X163" s="38"/>
      <c r="Y163" s="38"/>
      <c r="Z163" s="38"/>
      <c r="AA163" s="38"/>
      <c r="AB163" s="38"/>
      <c r="AC163" s="38"/>
      <c r="AD163" s="38"/>
      <c r="AE163" s="38"/>
      <c r="AT163" s="17" t="s">
        <v>170</v>
      </c>
      <c r="AU163" s="17" t="s">
        <v>82</v>
      </c>
    </row>
    <row r="164" s="2" customFormat="1">
      <c r="A164" s="38"/>
      <c r="B164" s="39"/>
      <c r="C164" s="40"/>
      <c r="D164" s="256" t="s">
        <v>172</v>
      </c>
      <c r="E164" s="40"/>
      <c r="F164" s="260" t="s">
        <v>849</v>
      </c>
      <c r="G164" s="40"/>
      <c r="H164" s="40"/>
      <c r="I164" s="154"/>
      <c r="J164" s="40"/>
      <c r="K164" s="40"/>
      <c r="L164" s="44"/>
      <c r="M164" s="258"/>
      <c r="N164" s="259"/>
      <c r="O164" s="91"/>
      <c r="P164" s="91"/>
      <c r="Q164" s="91"/>
      <c r="R164" s="91"/>
      <c r="S164" s="91"/>
      <c r="T164" s="92"/>
      <c r="U164" s="38"/>
      <c r="V164" s="38"/>
      <c r="W164" s="38"/>
      <c r="X164" s="38"/>
      <c r="Y164" s="38"/>
      <c r="Z164" s="38"/>
      <c r="AA164" s="38"/>
      <c r="AB164" s="38"/>
      <c r="AC164" s="38"/>
      <c r="AD164" s="38"/>
      <c r="AE164" s="38"/>
      <c r="AT164" s="17" t="s">
        <v>172</v>
      </c>
      <c r="AU164" s="17" t="s">
        <v>82</v>
      </c>
    </row>
    <row r="165" s="14" customFormat="1">
      <c r="A165" s="14"/>
      <c r="B165" s="271"/>
      <c r="C165" s="272"/>
      <c r="D165" s="256" t="s">
        <v>174</v>
      </c>
      <c r="E165" s="273" t="s">
        <v>1</v>
      </c>
      <c r="F165" s="274" t="s">
        <v>1445</v>
      </c>
      <c r="G165" s="272"/>
      <c r="H165" s="275">
        <v>27.373000000000001</v>
      </c>
      <c r="I165" s="276"/>
      <c r="J165" s="272"/>
      <c r="K165" s="272"/>
      <c r="L165" s="277"/>
      <c r="M165" s="278"/>
      <c r="N165" s="279"/>
      <c r="O165" s="279"/>
      <c r="P165" s="279"/>
      <c r="Q165" s="279"/>
      <c r="R165" s="279"/>
      <c r="S165" s="279"/>
      <c r="T165" s="280"/>
      <c r="U165" s="14"/>
      <c r="V165" s="14"/>
      <c r="W165" s="14"/>
      <c r="X165" s="14"/>
      <c r="Y165" s="14"/>
      <c r="Z165" s="14"/>
      <c r="AA165" s="14"/>
      <c r="AB165" s="14"/>
      <c r="AC165" s="14"/>
      <c r="AD165" s="14"/>
      <c r="AE165" s="14"/>
      <c r="AT165" s="281" t="s">
        <v>174</v>
      </c>
      <c r="AU165" s="281" t="s">
        <v>82</v>
      </c>
      <c r="AV165" s="14" t="s">
        <v>82</v>
      </c>
      <c r="AW165" s="14" t="s">
        <v>30</v>
      </c>
      <c r="AX165" s="14" t="s">
        <v>80</v>
      </c>
      <c r="AY165" s="281" t="s">
        <v>161</v>
      </c>
    </row>
    <row r="166" s="2" customFormat="1" ht="24" customHeight="1">
      <c r="A166" s="38"/>
      <c r="B166" s="39"/>
      <c r="C166" s="243" t="s">
        <v>218</v>
      </c>
      <c r="D166" s="243" t="s">
        <v>163</v>
      </c>
      <c r="E166" s="244" t="s">
        <v>857</v>
      </c>
      <c r="F166" s="245" t="s">
        <v>858</v>
      </c>
      <c r="G166" s="246" t="s">
        <v>183</v>
      </c>
      <c r="H166" s="247">
        <v>20</v>
      </c>
      <c r="I166" s="248"/>
      <c r="J166" s="249">
        <f>ROUND(I166*H166,2)</f>
        <v>0</v>
      </c>
      <c r="K166" s="245" t="s">
        <v>167</v>
      </c>
      <c r="L166" s="44"/>
      <c r="M166" s="250" t="s">
        <v>1</v>
      </c>
      <c r="N166" s="251" t="s">
        <v>38</v>
      </c>
      <c r="O166" s="91"/>
      <c r="P166" s="252">
        <f>O166*H166</f>
        <v>0</v>
      </c>
      <c r="Q166" s="252">
        <v>0</v>
      </c>
      <c r="R166" s="252">
        <f>Q166*H166</f>
        <v>0</v>
      </c>
      <c r="S166" s="252">
        <v>0</v>
      </c>
      <c r="T166" s="253">
        <f>S166*H166</f>
        <v>0</v>
      </c>
      <c r="U166" s="38"/>
      <c r="V166" s="38"/>
      <c r="W166" s="38"/>
      <c r="X166" s="38"/>
      <c r="Y166" s="38"/>
      <c r="Z166" s="38"/>
      <c r="AA166" s="38"/>
      <c r="AB166" s="38"/>
      <c r="AC166" s="38"/>
      <c r="AD166" s="38"/>
      <c r="AE166" s="38"/>
      <c r="AR166" s="254" t="s">
        <v>168</v>
      </c>
      <c r="AT166" s="254" t="s">
        <v>163</v>
      </c>
      <c r="AU166" s="254" t="s">
        <v>82</v>
      </c>
      <c r="AY166" s="17" t="s">
        <v>161</v>
      </c>
      <c r="BE166" s="255">
        <f>IF(N166="základní",J166,0)</f>
        <v>0</v>
      </c>
      <c r="BF166" s="255">
        <f>IF(N166="snížená",J166,0)</f>
        <v>0</v>
      </c>
      <c r="BG166" s="255">
        <f>IF(N166="zákl. přenesená",J166,0)</f>
        <v>0</v>
      </c>
      <c r="BH166" s="255">
        <f>IF(N166="sníž. přenesená",J166,0)</f>
        <v>0</v>
      </c>
      <c r="BI166" s="255">
        <f>IF(N166="nulová",J166,0)</f>
        <v>0</v>
      </c>
      <c r="BJ166" s="17" t="s">
        <v>80</v>
      </c>
      <c r="BK166" s="255">
        <f>ROUND(I166*H166,2)</f>
        <v>0</v>
      </c>
      <c r="BL166" s="17" t="s">
        <v>168</v>
      </c>
      <c r="BM166" s="254" t="s">
        <v>1446</v>
      </c>
    </row>
    <row r="167" s="2" customFormat="1">
      <c r="A167" s="38"/>
      <c r="B167" s="39"/>
      <c r="C167" s="40"/>
      <c r="D167" s="256" t="s">
        <v>170</v>
      </c>
      <c r="E167" s="40"/>
      <c r="F167" s="257" t="s">
        <v>860</v>
      </c>
      <c r="G167" s="40"/>
      <c r="H167" s="40"/>
      <c r="I167" s="154"/>
      <c r="J167" s="40"/>
      <c r="K167" s="40"/>
      <c r="L167" s="44"/>
      <c r="M167" s="258"/>
      <c r="N167" s="259"/>
      <c r="O167" s="91"/>
      <c r="P167" s="91"/>
      <c r="Q167" s="91"/>
      <c r="R167" s="91"/>
      <c r="S167" s="91"/>
      <c r="T167" s="92"/>
      <c r="U167" s="38"/>
      <c r="V167" s="38"/>
      <c r="W167" s="38"/>
      <c r="X167" s="38"/>
      <c r="Y167" s="38"/>
      <c r="Z167" s="38"/>
      <c r="AA167" s="38"/>
      <c r="AB167" s="38"/>
      <c r="AC167" s="38"/>
      <c r="AD167" s="38"/>
      <c r="AE167" s="38"/>
      <c r="AT167" s="17" t="s">
        <v>170</v>
      </c>
      <c r="AU167" s="17" t="s">
        <v>82</v>
      </c>
    </row>
    <row r="168" s="2" customFormat="1">
      <c r="A168" s="38"/>
      <c r="B168" s="39"/>
      <c r="C168" s="40"/>
      <c r="D168" s="256" t="s">
        <v>172</v>
      </c>
      <c r="E168" s="40"/>
      <c r="F168" s="260" t="s">
        <v>861</v>
      </c>
      <c r="G168" s="40"/>
      <c r="H168" s="40"/>
      <c r="I168" s="154"/>
      <c r="J168" s="40"/>
      <c r="K168" s="40"/>
      <c r="L168" s="44"/>
      <c r="M168" s="258"/>
      <c r="N168" s="259"/>
      <c r="O168" s="91"/>
      <c r="P168" s="91"/>
      <c r="Q168" s="91"/>
      <c r="R168" s="91"/>
      <c r="S168" s="91"/>
      <c r="T168" s="92"/>
      <c r="U168" s="38"/>
      <c r="V168" s="38"/>
      <c r="W168" s="38"/>
      <c r="X168" s="38"/>
      <c r="Y168" s="38"/>
      <c r="Z168" s="38"/>
      <c r="AA168" s="38"/>
      <c r="AB168" s="38"/>
      <c r="AC168" s="38"/>
      <c r="AD168" s="38"/>
      <c r="AE168" s="38"/>
      <c r="AT168" s="17" t="s">
        <v>172</v>
      </c>
      <c r="AU168" s="17" t="s">
        <v>82</v>
      </c>
    </row>
    <row r="169" s="14" customFormat="1">
      <c r="A169" s="14"/>
      <c r="B169" s="271"/>
      <c r="C169" s="272"/>
      <c r="D169" s="256" t="s">
        <v>174</v>
      </c>
      <c r="E169" s="273" t="s">
        <v>1</v>
      </c>
      <c r="F169" s="274" t="s">
        <v>1447</v>
      </c>
      <c r="G169" s="272"/>
      <c r="H169" s="275">
        <v>20</v>
      </c>
      <c r="I169" s="276"/>
      <c r="J169" s="272"/>
      <c r="K169" s="272"/>
      <c r="L169" s="277"/>
      <c r="M169" s="278"/>
      <c r="N169" s="279"/>
      <c r="O169" s="279"/>
      <c r="P169" s="279"/>
      <c r="Q169" s="279"/>
      <c r="R169" s="279"/>
      <c r="S169" s="279"/>
      <c r="T169" s="280"/>
      <c r="U169" s="14"/>
      <c r="V169" s="14"/>
      <c r="W169" s="14"/>
      <c r="X169" s="14"/>
      <c r="Y169" s="14"/>
      <c r="Z169" s="14"/>
      <c r="AA169" s="14"/>
      <c r="AB169" s="14"/>
      <c r="AC169" s="14"/>
      <c r="AD169" s="14"/>
      <c r="AE169" s="14"/>
      <c r="AT169" s="281" t="s">
        <v>174</v>
      </c>
      <c r="AU169" s="281" t="s">
        <v>82</v>
      </c>
      <c r="AV169" s="14" t="s">
        <v>82</v>
      </c>
      <c r="AW169" s="14" t="s">
        <v>30</v>
      </c>
      <c r="AX169" s="14" t="s">
        <v>80</v>
      </c>
      <c r="AY169" s="281" t="s">
        <v>161</v>
      </c>
    </row>
    <row r="170" s="2" customFormat="1" ht="24" customHeight="1">
      <c r="A170" s="38"/>
      <c r="B170" s="39"/>
      <c r="C170" s="243" t="s">
        <v>227</v>
      </c>
      <c r="D170" s="243" t="s">
        <v>163</v>
      </c>
      <c r="E170" s="244" t="s">
        <v>219</v>
      </c>
      <c r="F170" s="245" t="s">
        <v>220</v>
      </c>
      <c r="G170" s="246" t="s">
        <v>183</v>
      </c>
      <c r="H170" s="247">
        <v>54.744999999999997</v>
      </c>
      <c r="I170" s="248"/>
      <c r="J170" s="249">
        <f>ROUND(I170*H170,2)</f>
        <v>0</v>
      </c>
      <c r="K170" s="245" t="s">
        <v>167</v>
      </c>
      <c r="L170" s="44"/>
      <c r="M170" s="250" t="s">
        <v>1</v>
      </c>
      <c r="N170" s="251" t="s">
        <v>38</v>
      </c>
      <c r="O170" s="91"/>
      <c r="P170" s="252">
        <f>O170*H170</f>
        <v>0</v>
      </c>
      <c r="Q170" s="252">
        <v>0</v>
      </c>
      <c r="R170" s="252">
        <f>Q170*H170</f>
        <v>0</v>
      </c>
      <c r="S170" s="252">
        <v>0</v>
      </c>
      <c r="T170" s="253">
        <f>S170*H170</f>
        <v>0</v>
      </c>
      <c r="U170" s="38"/>
      <c r="V170" s="38"/>
      <c r="W170" s="38"/>
      <c r="X170" s="38"/>
      <c r="Y170" s="38"/>
      <c r="Z170" s="38"/>
      <c r="AA170" s="38"/>
      <c r="AB170" s="38"/>
      <c r="AC170" s="38"/>
      <c r="AD170" s="38"/>
      <c r="AE170" s="38"/>
      <c r="AR170" s="254" t="s">
        <v>168</v>
      </c>
      <c r="AT170" s="254" t="s">
        <v>163</v>
      </c>
      <c r="AU170" s="254" t="s">
        <v>82</v>
      </c>
      <c r="AY170" s="17" t="s">
        <v>161</v>
      </c>
      <c r="BE170" s="255">
        <f>IF(N170="základní",J170,0)</f>
        <v>0</v>
      </c>
      <c r="BF170" s="255">
        <f>IF(N170="snížená",J170,0)</f>
        <v>0</v>
      </c>
      <c r="BG170" s="255">
        <f>IF(N170="zákl. přenesená",J170,0)</f>
        <v>0</v>
      </c>
      <c r="BH170" s="255">
        <f>IF(N170="sníž. přenesená",J170,0)</f>
        <v>0</v>
      </c>
      <c r="BI170" s="255">
        <f>IF(N170="nulová",J170,0)</f>
        <v>0</v>
      </c>
      <c r="BJ170" s="17" t="s">
        <v>80</v>
      </c>
      <c r="BK170" s="255">
        <f>ROUND(I170*H170,2)</f>
        <v>0</v>
      </c>
      <c r="BL170" s="17" t="s">
        <v>168</v>
      </c>
      <c r="BM170" s="254" t="s">
        <v>1448</v>
      </c>
    </row>
    <row r="171" s="2" customFormat="1">
      <c r="A171" s="38"/>
      <c r="B171" s="39"/>
      <c r="C171" s="40"/>
      <c r="D171" s="256" t="s">
        <v>170</v>
      </c>
      <c r="E171" s="40"/>
      <c r="F171" s="257" t="s">
        <v>222</v>
      </c>
      <c r="G171" s="40"/>
      <c r="H171" s="40"/>
      <c r="I171" s="154"/>
      <c r="J171" s="40"/>
      <c r="K171" s="40"/>
      <c r="L171" s="44"/>
      <c r="M171" s="258"/>
      <c r="N171" s="259"/>
      <c r="O171" s="91"/>
      <c r="P171" s="91"/>
      <c r="Q171" s="91"/>
      <c r="R171" s="91"/>
      <c r="S171" s="91"/>
      <c r="T171" s="92"/>
      <c r="U171" s="38"/>
      <c r="V171" s="38"/>
      <c r="W171" s="38"/>
      <c r="X171" s="38"/>
      <c r="Y171" s="38"/>
      <c r="Z171" s="38"/>
      <c r="AA171" s="38"/>
      <c r="AB171" s="38"/>
      <c r="AC171" s="38"/>
      <c r="AD171" s="38"/>
      <c r="AE171" s="38"/>
      <c r="AT171" s="17" t="s">
        <v>170</v>
      </c>
      <c r="AU171" s="17" t="s">
        <v>82</v>
      </c>
    </row>
    <row r="172" s="2" customFormat="1">
      <c r="A172" s="38"/>
      <c r="B172" s="39"/>
      <c r="C172" s="40"/>
      <c r="D172" s="256" t="s">
        <v>172</v>
      </c>
      <c r="E172" s="40"/>
      <c r="F172" s="260" t="s">
        <v>223</v>
      </c>
      <c r="G172" s="40"/>
      <c r="H172" s="40"/>
      <c r="I172" s="154"/>
      <c r="J172" s="40"/>
      <c r="K172" s="40"/>
      <c r="L172" s="44"/>
      <c r="M172" s="258"/>
      <c r="N172" s="259"/>
      <c r="O172" s="91"/>
      <c r="P172" s="91"/>
      <c r="Q172" s="91"/>
      <c r="R172" s="91"/>
      <c r="S172" s="91"/>
      <c r="T172" s="92"/>
      <c r="U172" s="38"/>
      <c r="V172" s="38"/>
      <c r="W172" s="38"/>
      <c r="X172" s="38"/>
      <c r="Y172" s="38"/>
      <c r="Z172" s="38"/>
      <c r="AA172" s="38"/>
      <c r="AB172" s="38"/>
      <c r="AC172" s="38"/>
      <c r="AD172" s="38"/>
      <c r="AE172" s="38"/>
      <c r="AT172" s="17" t="s">
        <v>172</v>
      </c>
      <c r="AU172" s="17" t="s">
        <v>82</v>
      </c>
    </row>
    <row r="173" s="13" customFormat="1">
      <c r="A173" s="13"/>
      <c r="B173" s="261"/>
      <c r="C173" s="262"/>
      <c r="D173" s="256" t="s">
        <v>174</v>
      </c>
      <c r="E173" s="263" t="s">
        <v>1</v>
      </c>
      <c r="F173" s="264" t="s">
        <v>1440</v>
      </c>
      <c r="G173" s="262"/>
      <c r="H173" s="263" t="s">
        <v>1</v>
      </c>
      <c r="I173" s="265"/>
      <c r="J173" s="262"/>
      <c r="K173" s="262"/>
      <c r="L173" s="266"/>
      <c r="M173" s="267"/>
      <c r="N173" s="268"/>
      <c r="O173" s="268"/>
      <c r="P173" s="268"/>
      <c r="Q173" s="268"/>
      <c r="R173" s="268"/>
      <c r="S173" s="268"/>
      <c r="T173" s="269"/>
      <c r="U173" s="13"/>
      <c r="V173" s="13"/>
      <c r="W173" s="13"/>
      <c r="X173" s="13"/>
      <c r="Y173" s="13"/>
      <c r="Z173" s="13"/>
      <c r="AA173" s="13"/>
      <c r="AB173" s="13"/>
      <c r="AC173" s="13"/>
      <c r="AD173" s="13"/>
      <c r="AE173" s="13"/>
      <c r="AT173" s="270" t="s">
        <v>174</v>
      </c>
      <c r="AU173" s="270" t="s">
        <v>82</v>
      </c>
      <c r="AV173" s="13" t="s">
        <v>80</v>
      </c>
      <c r="AW173" s="13" t="s">
        <v>30</v>
      </c>
      <c r="AX173" s="13" t="s">
        <v>73</v>
      </c>
      <c r="AY173" s="270" t="s">
        <v>161</v>
      </c>
    </row>
    <row r="174" s="14" customFormat="1">
      <c r="A174" s="14"/>
      <c r="B174" s="271"/>
      <c r="C174" s="272"/>
      <c r="D174" s="256" t="s">
        <v>174</v>
      </c>
      <c r="E174" s="273" t="s">
        <v>1</v>
      </c>
      <c r="F174" s="274" t="s">
        <v>1441</v>
      </c>
      <c r="G174" s="272"/>
      <c r="H174" s="275">
        <v>27.228999999999999</v>
      </c>
      <c r="I174" s="276"/>
      <c r="J174" s="272"/>
      <c r="K174" s="272"/>
      <c r="L174" s="277"/>
      <c r="M174" s="278"/>
      <c r="N174" s="279"/>
      <c r="O174" s="279"/>
      <c r="P174" s="279"/>
      <c r="Q174" s="279"/>
      <c r="R174" s="279"/>
      <c r="S174" s="279"/>
      <c r="T174" s="280"/>
      <c r="U174" s="14"/>
      <c r="V174" s="14"/>
      <c r="W174" s="14"/>
      <c r="X174" s="14"/>
      <c r="Y174" s="14"/>
      <c r="Z174" s="14"/>
      <c r="AA174" s="14"/>
      <c r="AB174" s="14"/>
      <c r="AC174" s="14"/>
      <c r="AD174" s="14"/>
      <c r="AE174" s="14"/>
      <c r="AT174" s="281" t="s">
        <v>174</v>
      </c>
      <c r="AU174" s="281" t="s">
        <v>82</v>
      </c>
      <c r="AV174" s="14" t="s">
        <v>82</v>
      </c>
      <c r="AW174" s="14" t="s">
        <v>30</v>
      </c>
      <c r="AX174" s="14" t="s">
        <v>73</v>
      </c>
      <c r="AY174" s="281" t="s">
        <v>161</v>
      </c>
    </row>
    <row r="175" s="14" customFormat="1">
      <c r="A175" s="14"/>
      <c r="B175" s="271"/>
      <c r="C175" s="272"/>
      <c r="D175" s="256" t="s">
        <v>174</v>
      </c>
      <c r="E175" s="273" t="s">
        <v>1</v>
      </c>
      <c r="F175" s="274" t="s">
        <v>1442</v>
      </c>
      <c r="G175" s="272"/>
      <c r="H175" s="275">
        <v>26.684000000000001</v>
      </c>
      <c r="I175" s="276"/>
      <c r="J175" s="272"/>
      <c r="K175" s="272"/>
      <c r="L175" s="277"/>
      <c r="M175" s="278"/>
      <c r="N175" s="279"/>
      <c r="O175" s="279"/>
      <c r="P175" s="279"/>
      <c r="Q175" s="279"/>
      <c r="R175" s="279"/>
      <c r="S175" s="279"/>
      <c r="T175" s="280"/>
      <c r="U175" s="14"/>
      <c r="V175" s="14"/>
      <c r="W175" s="14"/>
      <c r="X175" s="14"/>
      <c r="Y175" s="14"/>
      <c r="Z175" s="14"/>
      <c r="AA175" s="14"/>
      <c r="AB175" s="14"/>
      <c r="AC175" s="14"/>
      <c r="AD175" s="14"/>
      <c r="AE175" s="14"/>
      <c r="AT175" s="281" t="s">
        <v>174</v>
      </c>
      <c r="AU175" s="281" t="s">
        <v>82</v>
      </c>
      <c r="AV175" s="14" t="s">
        <v>82</v>
      </c>
      <c r="AW175" s="14" t="s">
        <v>30</v>
      </c>
      <c r="AX175" s="14" t="s">
        <v>73</v>
      </c>
      <c r="AY175" s="281" t="s">
        <v>161</v>
      </c>
    </row>
    <row r="176" s="14" customFormat="1">
      <c r="A176" s="14"/>
      <c r="B176" s="271"/>
      <c r="C176" s="272"/>
      <c r="D176" s="256" t="s">
        <v>174</v>
      </c>
      <c r="E176" s="273" t="s">
        <v>1</v>
      </c>
      <c r="F176" s="274" t="s">
        <v>1443</v>
      </c>
      <c r="G176" s="272"/>
      <c r="H176" s="275">
        <v>0.83199999999999996</v>
      </c>
      <c r="I176" s="276"/>
      <c r="J176" s="272"/>
      <c r="K176" s="272"/>
      <c r="L176" s="277"/>
      <c r="M176" s="278"/>
      <c r="N176" s="279"/>
      <c r="O176" s="279"/>
      <c r="P176" s="279"/>
      <c r="Q176" s="279"/>
      <c r="R176" s="279"/>
      <c r="S176" s="279"/>
      <c r="T176" s="280"/>
      <c r="U176" s="14"/>
      <c r="V176" s="14"/>
      <c r="W176" s="14"/>
      <c r="X176" s="14"/>
      <c r="Y176" s="14"/>
      <c r="Z176" s="14"/>
      <c r="AA176" s="14"/>
      <c r="AB176" s="14"/>
      <c r="AC176" s="14"/>
      <c r="AD176" s="14"/>
      <c r="AE176" s="14"/>
      <c r="AT176" s="281" t="s">
        <v>174</v>
      </c>
      <c r="AU176" s="281" t="s">
        <v>82</v>
      </c>
      <c r="AV176" s="14" t="s">
        <v>82</v>
      </c>
      <c r="AW176" s="14" t="s">
        <v>30</v>
      </c>
      <c r="AX176" s="14" t="s">
        <v>73</v>
      </c>
      <c r="AY176" s="281" t="s">
        <v>161</v>
      </c>
    </row>
    <row r="177" s="15" customFormat="1">
      <c r="A177" s="15"/>
      <c r="B177" s="282"/>
      <c r="C177" s="283"/>
      <c r="D177" s="256" t="s">
        <v>174</v>
      </c>
      <c r="E177" s="284" t="s">
        <v>1</v>
      </c>
      <c r="F177" s="285" t="s">
        <v>180</v>
      </c>
      <c r="G177" s="283"/>
      <c r="H177" s="286">
        <v>54.744999999999997</v>
      </c>
      <c r="I177" s="287"/>
      <c r="J177" s="283"/>
      <c r="K177" s="283"/>
      <c r="L177" s="288"/>
      <c r="M177" s="289"/>
      <c r="N177" s="290"/>
      <c r="O177" s="290"/>
      <c r="P177" s="290"/>
      <c r="Q177" s="290"/>
      <c r="R177" s="290"/>
      <c r="S177" s="290"/>
      <c r="T177" s="291"/>
      <c r="U177" s="15"/>
      <c r="V177" s="15"/>
      <c r="W177" s="15"/>
      <c r="X177" s="15"/>
      <c r="Y177" s="15"/>
      <c r="Z177" s="15"/>
      <c r="AA177" s="15"/>
      <c r="AB177" s="15"/>
      <c r="AC177" s="15"/>
      <c r="AD177" s="15"/>
      <c r="AE177" s="15"/>
      <c r="AT177" s="292" t="s">
        <v>174</v>
      </c>
      <c r="AU177" s="292" t="s">
        <v>82</v>
      </c>
      <c r="AV177" s="15" t="s">
        <v>168</v>
      </c>
      <c r="AW177" s="15" t="s">
        <v>30</v>
      </c>
      <c r="AX177" s="15" t="s">
        <v>80</v>
      </c>
      <c r="AY177" s="292" t="s">
        <v>161</v>
      </c>
    </row>
    <row r="178" s="2" customFormat="1" ht="24" customHeight="1">
      <c r="A178" s="38"/>
      <c r="B178" s="39"/>
      <c r="C178" s="243" t="s">
        <v>233</v>
      </c>
      <c r="D178" s="243" t="s">
        <v>163</v>
      </c>
      <c r="E178" s="244" t="s">
        <v>255</v>
      </c>
      <c r="F178" s="245" t="s">
        <v>256</v>
      </c>
      <c r="G178" s="246" t="s">
        <v>183</v>
      </c>
      <c r="H178" s="247">
        <v>54.744999999999997</v>
      </c>
      <c r="I178" s="248"/>
      <c r="J178" s="249">
        <f>ROUND(I178*H178,2)</f>
        <v>0</v>
      </c>
      <c r="K178" s="245" t="s">
        <v>167</v>
      </c>
      <c r="L178" s="44"/>
      <c r="M178" s="250" t="s">
        <v>1</v>
      </c>
      <c r="N178" s="251" t="s">
        <v>38</v>
      </c>
      <c r="O178" s="91"/>
      <c r="P178" s="252">
        <f>O178*H178</f>
        <v>0</v>
      </c>
      <c r="Q178" s="252">
        <v>0</v>
      </c>
      <c r="R178" s="252">
        <f>Q178*H178</f>
        <v>0</v>
      </c>
      <c r="S178" s="252">
        <v>0</v>
      </c>
      <c r="T178" s="253">
        <f>S178*H178</f>
        <v>0</v>
      </c>
      <c r="U178" s="38"/>
      <c r="V178" s="38"/>
      <c r="W178" s="38"/>
      <c r="X178" s="38"/>
      <c r="Y178" s="38"/>
      <c r="Z178" s="38"/>
      <c r="AA178" s="38"/>
      <c r="AB178" s="38"/>
      <c r="AC178" s="38"/>
      <c r="AD178" s="38"/>
      <c r="AE178" s="38"/>
      <c r="AR178" s="254" t="s">
        <v>168</v>
      </c>
      <c r="AT178" s="254" t="s">
        <v>163</v>
      </c>
      <c r="AU178" s="254" t="s">
        <v>82</v>
      </c>
      <c r="AY178" s="17" t="s">
        <v>161</v>
      </c>
      <c r="BE178" s="255">
        <f>IF(N178="základní",J178,0)</f>
        <v>0</v>
      </c>
      <c r="BF178" s="255">
        <f>IF(N178="snížená",J178,0)</f>
        <v>0</v>
      </c>
      <c r="BG178" s="255">
        <f>IF(N178="zákl. přenesená",J178,0)</f>
        <v>0</v>
      </c>
      <c r="BH178" s="255">
        <f>IF(N178="sníž. přenesená",J178,0)</f>
        <v>0</v>
      </c>
      <c r="BI178" s="255">
        <f>IF(N178="nulová",J178,0)</f>
        <v>0</v>
      </c>
      <c r="BJ178" s="17" t="s">
        <v>80</v>
      </c>
      <c r="BK178" s="255">
        <f>ROUND(I178*H178,2)</f>
        <v>0</v>
      </c>
      <c r="BL178" s="17" t="s">
        <v>168</v>
      </c>
      <c r="BM178" s="254" t="s">
        <v>1449</v>
      </c>
    </row>
    <row r="179" s="2" customFormat="1">
      <c r="A179" s="38"/>
      <c r="B179" s="39"/>
      <c r="C179" s="40"/>
      <c r="D179" s="256" t="s">
        <v>170</v>
      </c>
      <c r="E179" s="40"/>
      <c r="F179" s="257" t="s">
        <v>258</v>
      </c>
      <c r="G179" s="40"/>
      <c r="H179" s="40"/>
      <c r="I179" s="154"/>
      <c r="J179" s="40"/>
      <c r="K179" s="40"/>
      <c r="L179" s="44"/>
      <c r="M179" s="258"/>
      <c r="N179" s="259"/>
      <c r="O179" s="91"/>
      <c r="P179" s="91"/>
      <c r="Q179" s="91"/>
      <c r="R179" s="91"/>
      <c r="S179" s="91"/>
      <c r="T179" s="92"/>
      <c r="U179" s="38"/>
      <c r="V179" s="38"/>
      <c r="W179" s="38"/>
      <c r="X179" s="38"/>
      <c r="Y179" s="38"/>
      <c r="Z179" s="38"/>
      <c r="AA179" s="38"/>
      <c r="AB179" s="38"/>
      <c r="AC179" s="38"/>
      <c r="AD179" s="38"/>
      <c r="AE179" s="38"/>
      <c r="AT179" s="17" t="s">
        <v>170</v>
      </c>
      <c r="AU179" s="17" t="s">
        <v>82</v>
      </c>
    </row>
    <row r="180" s="2" customFormat="1">
      <c r="A180" s="38"/>
      <c r="B180" s="39"/>
      <c r="C180" s="40"/>
      <c r="D180" s="256" t="s">
        <v>172</v>
      </c>
      <c r="E180" s="40"/>
      <c r="F180" s="260" t="s">
        <v>250</v>
      </c>
      <c r="G180" s="40"/>
      <c r="H180" s="40"/>
      <c r="I180" s="154"/>
      <c r="J180" s="40"/>
      <c r="K180" s="40"/>
      <c r="L180" s="44"/>
      <c r="M180" s="258"/>
      <c r="N180" s="259"/>
      <c r="O180" s="91"/>
      <c r="P180" s="91"/>
      <c r="Q180" s="91"/>
      <c r="R180" s="91"/>
      <c r="S180" s="91"/>
      <c r="T180" s="92"/>
      <c r="U180" s="38"/>
      <c r="V180" s="38"/>
      <c r="W180" s="38"/>
      <c r="X180" s="38"/>
      <c r="Y180" s="38"/>
      <c r="Z180" s="38"/>
      <c r="AA180" s="38"/>
      <c r="AB180" s="38"/>
      <c r="AC180" s="38"/>
      <c r="AD180" s="38"/>
      <c r="AE180" s="38"/>
      <c r="AT180" s="17" t="s">
        <v>172</v>
      </c>
      <c r="AU180" s="17" t="s">
        <v>82</v>
      </c>
    </row>
    <row r="181" s="14" customFormat="1">
      <c r="A181" s="14"/>
      <c r="B181" s="271"/>
      <c r="C181" s="272"/>
      <c r="D181" s="256" t="s">
        <v>174</v>
      </c>
      <c r="E181" s="273" t="s">
        <v>1</v>
      </c>
      <c r="F181" s="274" t="s">
        <v>1450</v>
      </c>
      <c r="G181" s="272"/>
      <c r="H181" s="275">
        <v>54.744999999999997</v>
      </c>
      <c r="I181" s="276"/>
      <c r="J181" s="272"/>
      <c r="K181" s="272"/>
      <c r="L181" s="277"/>
      <c r="M181" s="278"/>
      <c r="N181" s="279"/>
      <c r="O181" s="279"/>
      <c r="P181" s="279"/>
      <c r="Q181" s="279"/>
      <c r="R181" s="279"/>
      <c r="S181" s="279"/>
      <c r="T181" s="280"/>
      <c r="U181" s="14"/>
      <c r="V181" s="14"/>
      <c r="W181" s="14"/>
      <c r="X181" s="14"/>
      <c r="Y181" s="14"/>
      <c r="Z181" s="14"/>
      <c r="AA181" s="14"/>
      <c r="AB181" s="14"/>
      <c r="AC181" s="14"/>
      <c r="AD181" s="14"/>
      <c r="AE181" s="14"/>
      <c r="AT181" s="281" t="s">
        <v>174</v>
      </c>
      <c r="AU181" s="281" t="s">
        <v>82</v>
      </c>
      <c r="AV181" s="14" t="s">
        <v>82</v>
      </c>
      <c r="AW181" s="14" t="s">
        <v>30</v>
      </c>
      <c r="AX181" s="14" t="s">
        <v>80</v>
      </c>
      <c r="AY181" s="281" t="s">
        <v>161</v>
      </c>
    </row>
    <row r="182" s="2" customFormat="1" ht="24" customHeight="1">
      <c r="A182" s="38"/>
      <c r="B182" s="39"/>
      <c r="C182" s="243" t="s">
        <v>240</v>
      </c>
      <c r="D182" s="243" t="s">
        <v>163</v>
      </c>
      <c r="E182" s="244" t="s">
        <v>262</v>
      </c>
      <c r="F182" s="245" t="s">
        <v>263</v>
      </c>
      <c r="G182" s="246" t="s">
        <v>183</v>
      </c>
      <c r="H182" s="247">
        <v>53.912999999999997</v>
      </c>
      <c r="I182" s="248"/>
      <c r="J182" s="249">
        <f>ROUND(I182*H182,2)</f>
        <v>0</v>
      </c>
      <c r="K182" s="245" t="s">
        <v>167</v>
      </c>
      <c r="L182" s="44"/>
      <c r="M182" s="250" t="s">
        <v>1</v>
      </c>
      <c r="N182" s="251" t="s">
        <v>38</v>
      </c>
      <c r="O182" s="91"/>
      <c r="P182" s="252">
        <f>O182*H182</f>
        <v>0</v>
      </c>
      <c r="Q182" s="252">
        <v>0</v>
      </c>
      <c r="R182" s="252">
        <f>Q182*H182</f>
        <v>0</v>
      </c>
      <c r="S182" s="252">
        <v>0</v>
      </c>
      <c r="T182" s="253">
        <f>S182*H182</f>
        <v>0</v>
      </c>
      <c r="U182" s="38"/>
      <c r="V182" s="38"/>
      <c r="W182" s="38"/>
      <c r="X182" s="38"/>
      <c r="Y182" s="38"/>
      <c r="Z182" s="38"/>
      <c r="AA182" s="38"/>
      <c r="AB182" s="38"/>
      <c r="AC182" s="38"/>
      <c r="AD182" s="38"/>
      <c r="AE182" s="38"/>
      <c r="AR182" s="254" t="s">
        <v>168</v>
      </c>
      <c r="AT182" s="254" t="s">
        <v>163</v>
      </c>
      <c r="AU182" s="254" t="s">
        <v>82</v>
      </c>
      <c r="AY182" s="17" t="s">
        <v>161</v>
      </c>
      <c r="BE182" s="255">
        <f>IF(N182="základní",J182,0)</f>
        <v>0</v>
      </c>
      <c r="BF182" s="255">
        <f>IF(N182="snížená",J182,0)</f>
        <v>0</v>
      </c>
      <c r="BG182" s="255">
        <f>IF(N182="zákl. přenesená",J182,0)</f>
        <v>0</v>
      </c>
      <c r="BH182" s="255">
        <f>IF(N182="sníž. přenesená",J182,0)</f>
        <v>0</v>
      </c>
      <c r="BI182" s="255">
        <f>IF(N182="nulová",J182,0)</f>
        <v>0</v>
      </c>
      <c r="BJ182" s="17" t="s">
        <v>80</v>
      </c>
      <c r="BK182" s="255">
        <f>ROUND(I182*H182,2)</f>
        <v>0</v>
      </c>
      <c r="BL182" s="17" t="s">
        <v>168</v>
      </c>
      <c r="BM182" s="254" t="s">
        <v>1451</v>
      </c>
    </row>
    <row r="183" s="2" customFormat="1">
      <c r="A183" s="38"/>
      <c r="B183" s="39"/>
      <c r="C183" s="40"/>
      <c r="D183" s="256" t="s">
        <v>170</v>
      </c>
      <c r="E183" s="40"/>
      <c r="F183" s="257" t="s">
        <v>265</v>
      </c>
      <c r="G183" s="40"/>
      <c r="H183" s="40"/>
      <c r="I183" s="154"/>
      <c r="J183" s="40"/>
      <c r="K183" s="40"/>
      <c r="L183" s="44"/>
      <c r="M183" s="258"/>
      <c r="N183" s="259"/>
      <c r="O183" s="91"/>
      <c r="P183" s="91"/>
      <c r="Q183" s="91"/>
      <c r="R183" s="91"/>
      <c r="S183" s="91"/>
      <c r="T183" s="92"/>
      <c r="U183" s="38"/>
      <c r="V183" s="38"/>
      <c r="W183" s="38"/>
      <c r="X183" s="38"/>
      <c r="Y183" s="38"/>
      <c r="Z183" s="38"/>
      <c r="AA183" s="38"/>
      <c r="AB183" s="38"/>
      <c r="AC183" s="38"/>
      <c r="AD183" s="38"/>
      <c r="AE183" s="38"/>
      <c r="AT183" s="17" t="s">
        <v>170</v>
      </c>
      <c r="AU183" s="17" t="s">
        <v>82</v>
      </c>
    </row>
    <row r="184" s="2" customFormat="1">
      <c r="A184" s="38"/>
      <c r="B184" s="39"/>
      <c r="C184" s="40"/>
      <c r="D184" s="256" t="s">
        <v>172</v>
      </c>
      <c r="E184" s="40"/>
      <c r="F184" s="260" t="s">
        <v>250</v>
      </c>
      <c r="G184" s="40"/>
      <c r="H184" s="40"/>
      <c r="I184" s="154"/>
      <c r="J184" s="40"/>
      <c r="K184" s="40"/>
      <c r="L184" s="44"/>
      <c r="M184" s="258"/>
      <c r="N184" s="259"/>
      <c r="O184" s="91"/>
      <c r="P184" s="91"/>
      <c r="Q184" s="91"/>
      <c r="R184" s="91"/>
      <c r="S184" s="91"/>
      <c r="T184" s="92"/>
      <c r="U184" s="38"/>
      <c r="V184" s="38"/>
      <c r="W184" s="38"/>
      <c r="X184" s="38"/>
      <c r="Y184" s="38"/>
      <c r="Z184" s="38"/>
      <c r="AA184" s="38"/>
      <c r="AB184" s="38"/>
      <c r="AC184" s="38"/>
      <c r="AD184" s="38"/>
      <c r="AE184" s="38"/>
      <c r="AT184" s="17" t="s">
        <v>172</v>
      </c>
      <c r="AU184" s="17" t="s">
        <v>82</v>
      </c>
    </row>
    <row r="185" s="2" customFormat="1">
      <c r="A185" s="38"/>
      <c r="B185" s="39"/>
      <c r="C185" s="40"/>
      <c r="D185" s="256" t="s">
        <v>195</v>
      </c>
      <c r="E185" s="40"/>
      <c r="F185" s="260" t="s">
        <v>266</v>
      </c>
      <c r="G185" s="40"/>
      <c r="H185" s="40"/>
      <c r="I185" s="154"/>
      <c r="J185" s="40"/>
      <c r="K185" s="40"/>
      <c r="L185" s="44"/>
      <c r="M185" s="258"/>
      <c r="N185" s="259"/>
      <c r="O185" s="91"/>
      <c r="P185" s="91"/>
      <c r="Q185" s="91"/>
      <c r="R185" s="91"/>
      <c r="S185" s="91"/>
      <c r="T185" s="92"/>
      <c r="U185" s="38"/>
      <c r="V185" s="38"/>
      <c r="W185" s="38"/>
      <c r="X185" s="38"/>
      <c r="Y185" s="38"/>
      <c r="Z185" s="38"/>
      <c r="AA185" s="38"/>
      <c r="AB185" s="38"/>
      <c r="AC185" s="38"/>
      <c r="AD185" s="38"/>
      <c r="AE185" s="38"/>
      <c r="AT185" s="17" t="s">
        <v>195</v>
      </c>
      <c r="AU185" s="17" t="s">
        <v>82</v>
      </c>
    </row>
    <row r="186" s="14" customFormat="1">
      <c r="A186" s="14"/>
      <c r="B186" s="271"/>
      <c r="C186" s="272"/>
      <c r="D186" s="256" t="s">
        <v>174</v>
      </c>
      <c r="E186" s="273" t="s">
        <v>1</v>
      </c>
      <c r="F186" s="274" t="s">
        <v>1452</v>
      </c>
      <c r="G186" s="272"/>
      <c r="H186" s="275">
        <v>53.912999999999997</v>
      </c>
      <c r="I186" s="276"/>
      <c r="J186" s="272"/>
      <c r="K186" s="272"/>
      <c r="L186" s="277"/>
      <c r="M186" s="278"/>
      <c r="N186" s="279"/>
      <c r="O186" s="279"/>
      <c r="P186" s="279"/>
      <c r="Q186" s="279"/>
      <c r="R186" s="279"/>
      <c r="S186" s="279"/>
      <c r="T186" s="280"/>
      <c r="U186" s="14"/>
      <c r="V186" s="14"/>
      <c r="W186" s="14"/>
      <c r="X186" s="14"/>
      <c r="Y186" s="14"/>
      <c r="Z186" s="14"/>
      <c r="AA186" s="14"/>
      <c r="AB186" s="14"/>
      <c r="AC186" s="14"/>
      <c r="AD186" s="14"/>
      <c r="AE186" s="14"/>
      <c r="AT186" s="281" t="s">
        <v>174</v>
      </c>
      <c r="AU186" s="281" t="s">
        <v>82</v>
      </c>
      <c r="AV186" s="14" t="s">
        <v>82</v>
      </c>
      <c r="AW186" s="14" t="s">
        <v>30</v>
      </c>
      <c r="AX186" s="14" t="s">
        <v>80</v>
      </c>
      <c r="AY186" s="281" t="s">
        <v>161</v>
      </c>
    </row>
    <row r="187" s="2" customFormat="1" ht="24" customHeight="1">
      <c r="A187" s="38"/>
      <c r="B187" s="39"/>
      <c r="C187" s="243" t="s">
        <v>245</v>
      </c>
      <c r="D187" s="243" t="s">
        <v>163</v>
      </c>
      <c r="E187" s="244" t="s">
        <v>274</v>
      </c>
      <c r="F187" s="245" t="s">
        <v>275</v>
      </c>
      <c r="G187" s="246" t="s">
        <v>166</v>
      </c>
      <c r="H187" s="247">
        <v>100</v>
      </c>
      <c r="I187" s="248"/>
      <c r="J187" s="249">
        <f>ROUND(I187*H187,2)</f>
        <v>0</v>
      </c>
      <c r="K187" s="245" t="s">
        <v>167</v>
      </c>
      <c r="L187" s="44"/>
      <c r="M187" s="250" t="s">
        <v>1</v>
      </c>
      <c r="N187" s="251" t="s">
        <v>38</v>
      </c>
      <c r="O187" s="91"/>
      <c r="P187" s="252">
        <f>O187*H187</f>
        <v>0</v>
      </c>
      <c r="Q187" s="252">
        <v>0</v>
      </c>
      <c r="R187" s="252">
        <f>Q187*H187</f>
        <v>0</v>
      </c>
      <c r="S187" s="252">
        <v>0</v>
      </c>
      <c r="T187" s="253">
        <f>S187*H187</f>
        <v>0</v>
      </c>
      <c r="U187" s="38"/>
      <c r="V187" s="38"/>
      <c r="W187" s="38"/>
      <c r="X187" s="38"/>
      <c r="Y187" s="38"/>
      <c r="Z187" s="38"/>
      <c r="AA187" s="38"/>
      <c r="AB187" s="38"/>
      <c r="AC187" s="38"/>
      <c r="AD187" s="38"/>
      <c r="AE187" s="38"/>
      <c r="AR187" s="254" t="s">
        <v>168</v>
      </c>
      <c r="AT187" s="254" t="s">
        <v>163</v>
      </c>
      <c r="AU187" s="254" t="s">
        <v>82</v>
      </c>
      <c r="AY187" s="17" t="s">
        <v>161</v>
      </c>
      <c r="BE187" s="255">
        <f>IF(N187="základní",J187,0)</f>
        <v>0</v>
      </c>
      <c r="BF187" s="255">
        <f>IF(N187="snížená",J187,0)</f>
        <v>0</v>
      </c>
      <c r="BG187" s="255">
        <f>IF(N187="zákl. přenesená",J187,0)</f>
        <v>0</v>
      </c>
      <c r="BH187" s="255">
        <f>IF(N187="sníž. přenesená",J187,0)</f>
        <v>0</v>
      </c>
      <c r="BI187" s="255">
        <f>IF(N187="nulová",J187,0)</f>
        <v>0</v>
      </c>
      <c r="BJ187" s="17" t="s">
        <v>80</v>
      </c>
      <c r="BK187" s="255">
        <f>ROUND(I187*H187,2)</f>
        <v>0</v>
      </c>
      <c r="BL187" s="17" t="s">
        <v>168</v>
      </c>
      <c r="BM187" s="254" t="s">
        <v>1453</v>
      </c>
    </row>
    <row r="188" s="2" customFormat="1">
      <c r="A188" s="38"/>
      <c r="B188" s="39"/>
      <c r="C188" s="40"/>
      <c r="D188" s="256" t="s">
        <v>170</v>
      </c>
      <c r="E188" s="40"/>
      <c r="F188" s="257" t="s">
        <v>277</v>
      </c>
      <c r="G188" s="40"/>
      <c r="H188" s="40"/>
      <c r="I188" s="154"/>
      <c r="J188" s="40"/>
      <c r="K188" s="40"/>
      <c r="L188" s="44"/>
      <c r="M188" s="258"/>
      <c r="N188" s="259"/>
      <c r="O188" s="91"/>
      <c r="P188" s="91"/>
      <c r="Q188" s="91"/>
      <c r="R188" s="91"/>
      <c r="S188" s="91"/>
      <c r="T188" s="92"/>
      <c r="U188" s="38"/>
      <c r="V188" s="38"/>
      <c r="W188" s="38"/>
      <c r="X188" s="38"/>
      <c r="Y188" s="38"/>
      <c r="Z188" s="38"/>
      <c r="AA188" s="38"/>
      <c r="AB188" s="38"/>
      <c r="AC188" s="38"/>
      <c r="AD188" s="38"/>
      <c r="AE188" s="38"/>
      <c r="AT188" s="17" t="s">
        <v>170</v>
      </c>
      <c r="AU188" s="17" t="s">
        <v>82</v>
      </c>
    </row>
    <row r="189" s="14" customFormat="1">
      <c r="A189" s="14"/>
      <c r="B189" s="271"/>
      <c r="C189" s="272"/>
      <c r="D189" s="256" t="s">
        <v>174</v>
      </c>
      <c r="E189" s="273" t="s">
        <v>1</v>
      </c>
      <c r="F189" s="274" t="s">
        <v>1454</v>
      </c>
      <c r="G189" s="272"/>
      <c r="H189" s="275">
        <v>100</v>
      </c>
      <c r="I189" s="276"/>
      <c r="J189" s="272"/>
      <c r="K189" s="272"/>
      <c r="L189" s="277"/>
      <c r="M189" s="278"/>
      <c r="N189" s="279"/>
      <c r="O189" s="279"/>
      <c r="P189" s="279"/>
      <c r="Q189" s="279"/>
      <c r="R189" s="279"/>
      <c r="S189" s="279"/>
      <c r="T189" s="280"/>
      <c r="U189" s="14"/>
      <c r="V189" s="14"/>
      <c r="W189" s="14"/>
      <c r="X189" s="14"/>
      <c r="Y189" s="14"/>
      <c r="Z189" s="14"/>
      <c r="AA189" s="14"/>
      <c r="AB189" s="14"/>
      <c r="AC189" s="14"/>
      <c r="AD189" s="14"/>
      <c r="AE189" s="14"/>
      <c r="AT189" s="281" t="s">
        <v>174</v>
      </c>
      <c r="AU189" s="281" t="s">
        <v>82</v>
      </c>
      <c r="AV189" s="14" t="s">
        <v>82</v>
      </c>
      <c r="AW189" s="14" t="s">
        <v>30</v>
      </c>
      <c r="AX189" s="14" t="s">
        <v>73</v>
      </c>
      <c r="AY189" s="281" t="s">
        <v>161</v>
      </c>
    </row>
    <row r="190" s="15" customFormat="1">
      <c r="A190" s="15"/>
      <c r="B190" s="282"/>
      <c r="C190" s="283"/>
      <c r="D190" s="256" t="s">
        <v>174</v>
      </c>
      <c r="E190" s="284" t="s">
        <v>1</v>
      </c>
      <c r="F190" s="285" t="s">
        <v>180</v>
      </c>
      <c r="G190" s="283"/>
      <c r="H190" s="286">
        <v>100</v>
      </c>
      <c r="I190" s="287"/>
      <c r="J190" s="283"/>
      <c r="K190" s="283"/>
      <c r="L190" s="288"/>
      <c r="M190" s="289"/>
      <c r="N190" s="290"/>
      <c r="O190" s="290"/>
      <c r="P190" s="290"/>
      <c r="Q190" s="290"/>
      <c r="R190" s="290"/>
      <c r="S190" s="290"/>
      <c r="T190" s="291"/>
      <c r="U190" s="15"/>
      <c r="V190" s="15"/>
      <c r="W190" s="15"/>
      <c r="X190" s="15"/>
      <c r="Y190" s="15"/>
      <c r="Z190" s="15"/>
      <c r="AA190" s="15"/>
      <c r="AB190" s="15"/>
      <c r="AC190" s="15"/>
      <c r="AD190" s="15"/>
      <c r="AE190" s="15"/>
      <c r="AT190" s="292" t="s">
        <v>174</v>
      </c>
      <c r="AU190" s="292" t="s">
        <v>82</v>
      </c>
      <c r="AV190" s="15" t="s">
        <v>168</v>
      </c>
      <c r="AW190" s="15" t="s">
        <v>30</v>
      </c>
      <c r="AX190" s="15" t="s">
        <v>80</v>
      </c>
      <c r="AY190" s="292" t="s">
        <v>161</v>
      </c>
    </row>
    <row r="191" s="2" customFormat="1" ht="24" customHeight="1">
      <c r="A191" s="38"/>
      <c r="B191" s="39"/>
      <c r="C191" s="243" t="s">
        <v>254</v>
      </c>
      <c r="D191" s="243" t="s">
        <v>163</v>
      </c>
      <c r="E191" s="244" t="s">
        <v>280</v>
      </c>
      <c r="F191" s="245" t="s">
        <v>281</v>
      </c>
      <c r="G191" s="246" t="s">
        <v>282</v>
      </c>
      <c r="H191" s="247">
        <v>109.49</v>
      </c>
      <c r="I191" s="248"/>
      <c r="J191" s="249">
        <f>ROUND(I191*H191,2)</f>
        <v>0</v>
      </c>
      <c r="K191" s="245" t="s">
        <v>167</v>
      </c>
      <c r="L191" s="44"/>
      <c r="M191" s="250" t="s">
        <v>1</v>
      </c>
      <c r="N191" s="251" t="s">
        <v>38</v>
      </c>
      <c r="O191" s="91"/>
      <c r="P191" s="252">
        <f>O191*H191</f>
        <v>0</v>
      </c>
      <c r="Q191" s="252">
        <v>0</v>
      </c>
      <c r="R191" s="252">
        <f>Q191*H191</f>
        <v>0</v>
      </c>
      <c r="S191" s="252">
        <v>0</v>
      </c>
      <c r="T191" s="253">
        <f>S191*H191</f>
        <v>0</v>
      </c>
      <c r="U191" s="38"/>
      <c r="V191" s="38"/>
      <c r="W191" s="38"/>
      <c r="X191" s="38"/>
      <c r="Y191" s="38"/>
      <c r="Z191" s="38"/>
      <c r="AA191" s="38"/>
      <c r="AB191" s="38"/>
      <c r="AC191" s="38"/>
      <c r="AD191" s="38"/>
      <c r="AE191" s="38"/>
      <c r="AR191" s="254" t="s">
        <v>168</v>
      </c>
      <c r="AT191" s="254" t="s">
        <v>163</v>
      </c>
      <c r="AU191" s="254" t="s">
        <v>82</v>
      </c>
      <c r="AY191" s="17" t="s">
        <v>161</v>
      </c>
      <c r="BE191" s="255">
        <f>IF(N191="základní",J191,0)</f>
        <v>0</v>
      </c>
      <c r="BF191" s="255">
        <f>IF(N191="snížená",J191,0)</f>
        <v>0</v>
      </c>
      <c r="BG191" s="255">
        <f>IF(N191="zákl. přenesená",J191,0)</f>
        <v>0</v>
      </c>
      <c r="BH191" s="255">
        <f>IF(N191="sníž. přenesená",J191,0)</f>
        <v>0</v>
      </c>
      <c r="BI191" s="255">
        <f>IF(N191="nulová",J191,0)</f>
        <v>0</v>
      </c>
      <c r="BJ191" s="17" t="s">
        <v>80</v>
      </c>
      <c r="BK191" s="255">
        <f>ROUND(I191*H191,2)</f>
        <v>0</v>
      </c>
      <c r="BL191" s="17" t="s">
        <v>168</v>
      </c>
      <c r="BM191" s="254" t="s">
        <v>1455</v>
      </c>
    </row>
    <row r="192" s="2" customFormat="1">
      <c r="A192" s="38"/>
      <c r="B192" s="39"/>
      <c r="C192" s="40"/>
      <c r="D192" s="256" t="s">
        <v>170</v>
      </c>
      <c r="E192" s="40"/>
      <c r="F192" s="257" t="s">
        <v>284</v>
      </c>
      <c r="G192" s="40"/>
      <c r="H192" s="40"/>
      <c r="I192" s="154"/>
      <c r="J192" s="40"/>
      <c r="K192" s="40"/>
      <c r="L192" s="44"/>
      <c r="M192" s="258"/>
      <c r="N192" s="259"/>
      <c r="O192" s="91"/>
      <c r="P192" s="91"/>
      <c r="Q192" s="91"/>
      <c r="R192" s="91"/>
      <c r="S192" s="91"/>
      <c r="T192" s="92"/>
      <c r="U192" s="38"/>
      <c r="V192" s="38"/>
      <c r="W192" s="38"/>
      <c r="X192" s="38"/>
      <c r="Y192" s="38"/>
      <c r="Z192" s="38"/>
      <c r="AA192" s="38"/>
      <c r="AB192" s="38"/>
      <c r="AC192" s="38"/>
      <c r="AD192" s="38"/>
      <c r="AE192" s="38"/>
      <c r="AT192" s="17" t="s">
        <v>170</v>
      </c>
      <c r="AU192" s="17" t="s">
        <v>82</v>
      </c>
    </row>
    <row r="193" s="2" customFormat="1">
      <c r="A193" s="38"/>
      <c r="B193" s="39"/>
      <c r="C193" s="40"/>
      <c r="D193" s="256" t="s">
        <v>172</v>
      </c>
      <c r="E193" s="40"/>
      <c r="F193" s="260" t="s">
        <v>285</v>
      </c>
      <c r="G193" s="40"/>
      <c r="H193" s="40"/>
      <c r="I193" s="154"/>
      <c r="J193" s="40"/>
      <c r="K193" s="40"/>
      <c r="L193" s="44"/>
      <c r="M193" s="258"/>
      <c r="N193" s="259"/>
      <c r="O193" s="91"/>
      <c r="P193" s="91"/>
      <c r="Q193" s="91"/>
      <c r="R193" s="91"/>
      <c r="S193" s="91"/>
      <c r="T193" s="92"/>
      <c r="U193" s="38"/>
      <c r="V193" s="38"/>
      <c r="W193" s="38"/>
      <c r="X193" s="38"/>
      <c r="Y193" s="38"/>
      <c r="Z193" s="38"/>
      <c r="AA193" s="38"/>
      <c r="AB193" s="38"/>
      <c r="AC193" s="38"/>
      <c r="AD193" s="38"/>
      <c r="AE193" s="38"/>
      <c r="AT193" s="17" t="s">
        <v>172</v>
      </c>
      <c r="AU193" s="17" t="s">
        <v>82</v>
      </c>
    </row>
    <row r="194" s="14" customFormat="1">
      <c r="A194" s="14"/>
      <c r="B194" s="271"/>
      <c r="C194" s="272"/>
      <c r="D194" s="256" t="s">
        <v>174</v>
      </c>
      <c r="E194" s="273" t="s">
        <v>1</v>
      </c>
      <c r="F194" s="274" t="s">
        <v>1456</v>
      </c>
      <c r="G194" s="272"/>
      <c r="H194" s="275">
        <v>109.49</v>
      </c>
      <c r="I194" s="276"/>
      <c r="J194" s="272"/>
      <c r="K194" s="272"/>
      <c r="L194" s="277"/>
      <c r="M194" s="278"/>
      <c r="N194" s="279"/>
      <c r="O194" s="279"/>
      <c r="P194" s="279"/>
      <c r="Q194" s="279"/>
      <c r="R194" s="279"/>
      <c r="S194" s="279"/>
      <c r="T194" s="280"/>
      <c r="U194" s="14"/>
      <c r="V194" s="14"/>
      <c r="W194" s="14"/>
      <c r="X194" s="14"/>
      <c r="Y194" s="14"/>
      <c r="Z194" s="14"/>
      <c r="AA194" s="14"/>
      <c r="AB194" s="14"/>
      <c r="AC194" s="14"/>
      <c r="AD194" s="14"/>
      <c r="AE194" s="14"/>
      <c r="AT194" s="281" t="s">
        <v>174</v>
      </c>
      <c r="AU194" s="281" t="s">
        <v>82</v>
      </c>
      <c r="AV194" s="14" t="s">
        <v>82</v>
      </c>
      <c r="AW194" s="14" t="s">
        <v>30</v>
      </c>
      <c r="AX194" s="14" t="s">
        <v>73</v>
      </c>
      <c r="AY194" s="281" t="s">
        <v>161</v>
      </c>
    </row>
    <row r="195" s="15" customFormat="1">
      <c r="A195" s="15"/>
      <c r="B195" s="282"/>
      <c r="C195" s="283"/>
      <c r="D195" s="256" t="s">
        <v>174</v>
      </c>
      <c r="E195" s="284" t="s">
        <v>1</v>
      </c>
      <c r="F195" s="285" t="s">
        <v>180</v>
      </c>
      <c r="G195" s="283"/>
      <c r="H195" s="286">
        <v>109.49</v>
      </c>
      <c r="I195" s="287"/>
      <c r="J195" s="283"/>
      <c r="K195" s="283"/>
      <c r="L195" s="288"/>
      <c r="M195" s="289"/>
      <c r="N195" s="290"/>
      <c r="O195" s="290"/>
      <c r="P195" s="290"/>
      <c r="Q195" s="290"/>
      <c r="R195" s="290"/>
      <c r="S195" s="290"/>
      <c r="T195" s="291"/>
      <c r="U195" s="15"/>
      <c r="V195" s="15"/>
      <c r="W195" s="15"/>
      <c r="X195" s="15"/>
      <c r="Y195" s="15"/>
      <c r="Z195" s="15"/>
      <c r="AA195" s="15"/>
      <c r="AB195" s="15"/>
      <c r="AC195" s="15"/>
      <c r="AD195" s="15"/>
      <c r="AE195" s="15"/>
      <c r="AT195" s="292" t="s">
        <v>174</v>
      </c>
      <c r="AU195" s="292" t="s">
        <v>82</v>
      </c>
      <c r="AV195" s="15" t="s">
        <v>168</v>
      </c>
      <c r="AW195" s="15" t="s">
        <v>4</v>
      </c>
      <c r="AX195" s="15" t="s">
        <v>80</v>
      </c>
      <c r="AY195" s="292" t="s">
        <v>161</v>
      </c>
    </row>
    <row r="196" s="2" customFormat="1" ht="24" customHeight="1">
      <c r="A196" s="38"/>
      <c r="B196" s="39"/>
      <c r="C196" s="243" t="s">
        <v>261</v>
      </c>
      <c r="D196" s="243" t="s">
        <v>163</v>
      </c>
      <c r="E196" s="244" t="s">
        <v>288</v>
      </c>
      <c r="F196" s="245" t="s">
        <v>289</v>
      </c>
      <c r="G196" s="246" t="s">
        <v>183</v>
      </c>
      <c r="H196" s="247">
        <v>44.844999999999999</v>
      </c>
      <c r="I196" s="248"/>
      <c r="J196" s="249">
        <f>ROUND(I196*H196,2)</f>
        <v>0</v>
      </c>
      <c r="K196" s="245" t="s">
        <v>167</v>
      </c>
      <c r="L196" s="44"/>
      <c r="M196" s="250" t="s">
        <v>1</v>
      </c>
      <c r="N196" s="251" t="s">
        <v>38</v>
      </c>
      <c r="O196" s="91"/>
      <c r="P196" s="252">
        <f>O196*H196</f>
        <v>0</v>
      </c>
      <c r="Q196" s="252">
        <v>0</v>
      </c>
      <c r="R196" s="252">
        <f>Q196*H196</f>
        <v>0</v>
      </c>
      <c r="S196" s="252">
        <v>0</v>
      </c>
      <c r="T196" s="253">
        <f>S196*H196</f>
        <v>0</v>
      </c>
      <c r="U196" s="38"/>
      <c r="V196" s="38"/>
      <c r="W196" s="38"/>
      <c r="X196" s="38"/>
      <c r="Y196" s="38"/>
      <c r="Z196" s="38"/>
      <c r="AA196" s="38"/>
      <c r="AB196" s="38"/>
      <c r="AC196" s="38"/>
      <c r="AD196" s="38"/>
      <c r="AE196" s="38"/>
      <c r="AR196" s="254" t="s">
        <v>168</v>
      </c>
      <c r="AT196" s="254" t="s">
        <v>163</v>
      </c>
      <c r="AU196" s="254" t="s">
        <v>82</v>
      </c>
      <c r="AY196" s="17" t="s">
        <v>161</v>
      </c>
      <c r="BE196" s="255">
        <f>IF(N196="základní",J196,0)</f>
        <v>0</v>
      </c>
      <c r="BF196" s="255">
        <f>IF(N196="snížená",J196,0)</f>
        <v>0</v>
      </c>
      <c r="BG196" s="255">
        <f>IF(N196="zákl. přenesená",J196,0)</f>
        <v>0</v>
      </c>
      <c r="BH196" s="255">
        <f>IF(N196="sníž. přenesená",J196,0)</f>
        <v>0</v>
      </c>
      <c r="BI196" s="255">
        <f>IF(N196="nulová",J196,0)</f>
        <v>0</v>
      </c>
      <c r="BJ196" s="17" t="s">
        <v>80</v>
      </c>
      <c r="BK196" s="255">
        <f>ROUND(I196*H196,2)</f>
        <v>0</v>
      </c>
      <c r="BL196" s="17" t="s">
        <v>168</v>
      </c>
      <c r="BM196" s="254" t="s">
        <v>1457</v>
      </c>
    </row>
    <row r="197" s="2" customFormat="1">
      <c r="A197" s="38"/>
      <c r="B197" s="39"/>
      <c r="C197" s="40"/>
      <c r="D197" s="256" t="s">
        <v>170</v>
      </c>
      <c r="E197" s="40"/>
      <c r="F197" s="257" t="s">
        <v>291</v>
      </c>
      <c r="G197" s="40"/>
      <c r="H197" s="40"/>
      <c r="I197" s="154"/>
      <c r="J197" s="40"/>
      <c r="K197" s="40"/>
      <c r="L197" s="44"/>
      <c r="M197" s="258"/>
      <c r="N197" s="259"/>
      <c r="O197" s="91"/>
      <c r="P197" s="91"/>
      <c r="Q197" s="91"/>
      <c r="R197" s="91"/>
      <c r="S197" s="91"/>
      <c r="T197" s="92"/>
      <c r="U197" s="38"/>
      <c r="V197" s="38"/>
      <c r="W197" s="38"/>
      <c r="X197" s="38"/>
      <c r="Y197" s="38"/>
      <c r="Z197" s="38"/>
      <c r="AA197" s="38"/>
      <c r="AB197" s="38"/>
      <c r="AC197" s="38"/>
      <c r="AD197" s="38"/>
      <c r="AE197" s="38"/>
      <c r="AT197" s="17" t="s">
        <v>170</v>
      </c>
      <c r="AU197" s="17" t="s">
        <v>82</v>
      </c>
    </row>
    <row r="198" s="2" customFormat="1">
      <c r="A198" s="38"/>
      <c r="B198" s="39"/>
      <c r="C198" s="40"/>
      <c r="D198" s="256" t="s">
        <v>172</v>
      </c>
      <c r="E198" s="40"/>
      <c r="F198" s="260" t="s">
        <v>292</v>
      </c>
      <c r="G198" s="40"/>
      <c r="H198" s="40"/>
      <c r="I198" s="154"/>
      <c r="J198" s="40"/>
      <c r="K198" s="40"/>
      <c r="L198" s="44"/>
      <c r="M198" s="258"/>
      <c r="N198" s="259"/>
      <c r="O198" s="91"/>
      <c r="P198" s="91"/>
      <c r="Q198" s="91"/>
      <c r="R198" s="91"/>
      <c r="S198" s="91"/>
      <c r="T198" s="92"/>
      <c r="U198" s="38"/>
      <c r="V198" s="38"/>
      <c r="W198" s="38"/>
      <c r="X198" s="38"/>
      <c r="Y198" s="38"/>
      <c r="Z198" s="38"/>
      <c r="AA198" s="38"/>
      <c r="AB198" s="38"/>
      <c r="AC198" s="38"/>
      <c r="AD198" s="38"/>
      <c r="AE198" s="38"/>
      <c r="AT198" s="17" t="s">
        <v>172</v>
      </c>
      <c r="AU198" s="17" t="s">
        <v>82</v>
      </c>
    </row>
    <row r="199" s="13" customFormat="1">
      <c r="A199" s="13"/>
      <c r="B199" s="261"/>
      <c r="C199" s="262"/>
      <c r="D199" s="256" t="s">
        <v>174</v>
      </c>
      <c r="E199" s="263" t="s">
        <v>1</v>
      </c>
      <c r="F199" s="264" t="s">
        <v>1458</v>
      </c>
      <c r="G199" s="262"/>
      <c r="H199" s="263" t="s">
        <v>1</v>
      </c>
      <c r="I199" s="265"/>
      <c r="J199" s="262"/>
      <c r="K199" s="262"/>
      <c r="L199" s="266"/>
      <c r="M199" s="267"/>
      <c r="N199" s="268"/>
      <c r="O199" s="268"/>
      <c r="P199" s="268"/>
      <c r="Q199" s="268"/>
      <c r="R199" s="268"/>
      <c r="S199" s="268"/>
      <c r="T199" s="269"/>
      <c r="U199" s="13"/>
      <c r="V199" s="13"/>
      <c r="W199" s="13"/>
      <c r="X199" s="13"/>
      <c r="Y199" s="13"/>
      <c r="Z199" s="13"/>
      <c r="AA199" s="13"/>
      <c r="AB199" s="13"/>
      <c r="AC199" s="13"/>
      <c r="AD199" s="13"/>
      <c r="AE199" s="13"/>
      <c r="AT199" s="270" t="s">
        <v>174</v>
      </c>
      <c r="AU199" s="270" t="s">
        <v>82</v>
      </c>
      <c r="AV199" s="13" t="s">
        <v>80</v>
      </c>
      <c r="AW199" s="13" t="s">
        <v>30</v>
      </c>
      <c r="AX199" s="13" t="s">
        <v>73</v>
      </c>
      <c r="AY199" s="270" t="s">
        <v>161</v>
      </c>
    </row>
    <row r="200" s="14" customFormat="1">
      <c r="A200" s="14"/>
      <c r="B200" s="271"/>
      <c r="C200" s="272"/>
      <c r="D200" s="256" t="s">
        <v>174</v>
      </c>
      <c r="E200" s="273" t="s">
        <v>1</v>
      </c>
      <c r="F200" s="274" t="s">
        <v>1459</v>
      </c>
      <c r="G200" s="272"/>
      <c r="H200" s="275">
        <v>44.844999999999999</v>
      </c>
      <c r="I200" s="276"/>
      <c r="J200" s="272"/>
      <c r="K200" s="272"/>
      <c r="L200" s="277"/>
      <c r="M200" s="278"/>
      <c r="N200" s="279"/>
      <c r="O200" s="279"/>
      <c r="P200" s="279"/>
      <c r="Q200" s="279"/>
      <c r="R200" s="279"/>
      <c r="S200" s="279"/>
      <c r="T200" s="280"/>
      <c r="U200" s="14"/>
      <c r="V200" s="14"/>
      <c r="W200" s="14"/>
      <c r="X200" s="14"/>
      <c r="Y200" s="14"/>
      <c r="Z200" s="14"/>
      <c r="AA200" s="14"/>
      <c r="AB200" s="14"/>
      <c r="AC200" s="14"/>
      <c r="AD200" s="14"/>
      <c r="AE200" s="14"/>
      <c r="AT200" s="281" t="s">
        <v>174</v>
      </c>
      <c r="AU200" s="281" t="s">
        <v>82</v>
      </c>
      <c r="AV200" s="14" t="s">
        <v>82</v>
      </c>
      <c r="AW200" s="14" t="s">
        <v>30</v>
      </c>
      <c r="AX200" s="14" t="s">
        <v>73</v>
      </c>
      <c r="AY200" s="281" t="s">
        <v>161</v>
      </c>
    </row>
    <row r="201" s="15" customFormat="1">
      <c r="A201" s="15"/>
      <c r="B201" s="282"/>
      <c r="C201" s="283"/>
      <c r="D201" s="256" t="s">
        <v>174</v>
      </c>
      <c r="E201" s="284" t="s">
        <v>1</v>
      </c>
      <c r="F201" s="285" t="s">
        <v>180</v>
      </c>
      <c r="G201" s="283"/>
      <c r="H201" s="286">
        <v>44.844999999999999</v>
      </c>
      <c r="I201" s="287"/>
      <c r="J201" s="283"/>
      <c r="K201" s="283"/>
      <c r="L201" s="288"/>
      <c r="M201" s="289"/>
      <c r="N201" s="290"/>
      <c r="O201" s="290"/>
      <c r="P201" s="290"/>
      <c r="Q201" s="290"/>
      <c r="R201" s="290"/>
      <c r="S201" s="290"/>
      <c r="T201" s="291"/>
      <c r="U201" s="15"/>
      <c r="V201" s="15"/>
      <c r="W201" s="15"/>
      <c r="X201" s="15"/>
      <c r="Y201" s="15"/>
      <c r="Z201" s="15"/>
      <c r="AA201" s="15"/>
      <c r="AB201" s="15"/>
      <c r="AC201" s="15"/>
      <c r="AD201" s="15"/>
      <c r="AE201" s="15"/>
      <c r="AT201" s="292" t="s">
        <v>174</v>
      </c>
      <c r="AU201" s="292" t="s">
        <v>82</v>
      </c>
      <c r="AV201" s="15" t="s">
        <v>168</v>
      </c>
      <c r="AW201" s="15" t="s">
        <v>30</v>
      </c>
      <c r="AX201" s="15" t="s">
        <v>80</v>
      </c>
      <c r="AY201" s="292" t="s">
        <v>161</v>
      </c>
    </row>
    <row r="202" s="2" customFormat="1" ht="16.5" customHeight="1">
      <c r="A202" s="38"/>
      <c r="B202" s="39"/>
      <c r="C202" s="293" t="s">
        <v>268</v>
      </c>
      <c r="D202" s="293" t="s">
        <v>296</v>
      </c>
      <c r="E202" s="294" t="s">
        <v>297</v>
      </c>
      <c r="F202" s="295" t="s">
        <v>298</v>
      </c>
      <c r="G202" s="296" t="s">
        <v>282</v>
      </c>
      <c r="H202" s="297">
        <v>80.721000000000004</v>
      </c>
      <c r="I202" s="298"/>
      <c r="J202" s="299">
        <f>ROUND(I202*H202,2)</f>
        <v>0</v>
      </c>
      <c r="K202" s="295" t="s">
        <v>167</v>
      </c>
      <c r="L202" s="300"/>
      <c r="M202" s="301" t="s">
        <v>1</v>
      </c>
      <c r="N202" s="302" t="s">
        <v>38</v>
      </c>
      <c r="O202" s="91"/>
      <c r="P202" s="252">
        <f>O202*H202</f>
        <v>0</v>
      </c>
      <c r="Q202" s="252">
        <v>1</v>
      </c>
      <c r="R202" s="252">
        <f>Q202*H202</f>
        <v>80.721000000000004</v>
      </c>
      <c r="S202" s="252">
        <v>0</v>
      </c>
      <c r="T202" s="253">
        <f>S202*H202</f>
        <v>0</v>
      </c>
      <c r="U202" s="38"/>
      <c r="V202" s="38"/>
      <c r="W202" s="38"/>
      <c r="X202" s="38"/>
      <c r="Y202" s="38"/>
      <c r="Z202" s="38"/>
      <c r="AA202" s="38"/>
      <c r="AB202" s="38"/>
      <c r="AC202" s="38"/>
      <c r="AD202" s="38"/>
      <c r="AE202" s="38"/>
      <c r="AR202" s="254" t="s">
        <v>227</v>
      </c>
      <c r="AT202" s="254" t="s">
        <v>296</v>
      </c>
      <c r="AU202" s="254" t="s">
        <v>82</v>
      </c>
      <c r="AY202" s="17" t="s">
        <v>161</v>
      </c>
      <c r="BE202" s="255">
        <f>IF(N202="základní",J202,0)</f>
        <v>0</v>
      </c>
      <c r="BF202" s="255">
        <f>IF(N202="snížená",J202,0)</f>
        <v>0</v>
      </c>
      <c r="BG202" s="255">
        <f>IF(N202="zákl. přenesená",J202,0)</f>
        <v>0</v>
      </c>
      <c r="BH202" s="255">
        <f>IF(N202="sníž. přenesená",J202,0)</f>
        <v>0</v>
      </c>
      <c r="BI202" s="255">
        <f>IF(N202="nulová",J202,0)</f>
        <v>0</v>
      </c>
      <c r="BJ202" s="17" t="s">
        <v>80</v>
      </c>
      <c r="BK202" s="255">
        <f>ROUND(I202*H202,2)</f>
        <v>0</v>
      </c>
      <c r="BL202" s="17" t="s">
        <v>168</v>
      </c>
      <c r="BM202" s="254" t="s">
        <v>1460</v>
      </c>
    </row>
    <row r="203" s="2" customFormat="1">
      <c r="A203" s="38"/>
      <c r="B203" s="39"/>
      <c r="C203" s="40"/>
      <c r="D203" s="256" t="s">
        <v>170</v>
      </c>
      <c r="E203" s="40"/>
      <c r="F203" s="257" t="s">
        <v>298</v>
      </c>
      <c r="G203" s="40"/>
      <c r="H203" s="40"/>
      <c r="I203" s="154"/>
      <c r="J203" s="40"/>
      <c r="K203" s="40"/>
      <c r="L203" s="44"/>
      <c r="M203" s="258"/>
      <c r="N203" s="259"/>
      <c r="O203" s="91"/>
      <c r="P203" s="91"/>
      <c r="Q203" s="91"/>
      <c r="R203" s="91"/>
      <c r="S203" s="91"/>
      <c r="T203" s="92"/>
      <c r="U203" s="38"/>
      <c r="V203" s="38"/>
      <c r="W203" s="38"/>
      <c r="X203" s="38"/>
      <c r="Y203" s="38"/>
      <c r="Z203" s="38"/>
      <c r="AA203" s="38"/>
      <c r="AB203" s="38"/>
      <c r="AC203" s="38"/>
      <c r="AD203" s="38"/>
      <c r="AE203" s="38"/>
      <c r="AT203" s="17" t="s">
        <v>170</v>
      </c>
      <c r="AU203" s="17" t="s">
        <v>82</v>
      </c>
    </row>
    <row r="204" s="14" customFormat="1">
      <c r="A204" s="14"/>
      <c r="B204" s="271"/>
      <c r="C204" s="272"/>
      <c r="D204" s="256" t="s">
        <v>174</v>
      </c>
      <c r="E204" s="273" t="s">
        <v>1</v>
      </c>
      <c r="F204" s="274" t="s">
        <v>1461</v>
      </c>
      <c r="G204" s="272"/>
      <c r="H204" s="275">
        <v>80.721000000000004</v>
      </c>
      <c r="I204" s="276"/>
      <c r="J204" s="272"/>
      <c r="K204" s="272"/>
      <c r="L204" s="277"/>
      <c r="M204" s="278"/>
      <c r="N204" s="279"/>
      <c r="O204" s="279"/>
      <c r="P204" s="279"/>
      <c r="Q204" s="279"/>
      <c r="R204" s="279"/>
      <c r="S204" s="279"/>
      <c r="T204" s="280"/>
      <c r="U204" s="14"/>
      <c r="V204" s="14"/>
      <c r="W204" s="14"/>
      <c r="X204" s="14"/>
      <c r="Y204" s="14"/>
      <c r="Z204" s="14"/>
      <c r="AA204" s="14"/>
      <c r="AB204" s="14"/>
      <c r="AC204" s="14"/>
      <c r="AD204" s="14"/>
      <c r="AE204" s="14"/>
      <c r="AT204" s="281" t="s">
        <v>174</v>
      </c>
      <c r="AU204" s="281" t="s">
        <v>82</v>
      </c>
      <c r="AV204" s="14" t="s">
        <v>82</v>
      </c>
      <c r="AW204" s="14" t="s">
        <v>30</v>
      </c>
      <c r="AX204" s="14" t="s">
        <v>80</v>
      </c>
      <c r="AY204" s="281" t="s">
        <v>161</v>
      </c>
    </row>
    <row r="205" s="2" customFormat="1" ht="16.5" customHeight="1">
      <c r="A205" s="38"/>
      <c r="B205" s="39"/>
      <c r="C205" s="243" t="s">
        <v>8</v>
      </c>
      <c r="D205" s="243" t="s">
        <v>163</v>
      </c>
      <c r="E205" s="244" t="s">
        <v>302</v>
      </c>
      <c r="F205" s="245" t="s">
        <v>303</v>
      </c>
      <c r="G205" s="246" t="s">
        <v>166</v>
      </c>
      <c r="H205" s="247">
        <v>74.945999999999998</v>
      </c>
      <c r="I205" s="248"/>
      <c r="J205" s="249">
        <f>ROUND(I205*H205,2)</f>
        <v>0</v>
      </c>
      <c r="K205" s="245" t="s">
        <v>167</v>
      </c>
      <c r="L205" s="44"/>
      <c r="M205" s="250" t="s">
        <v>1</v>
      </c>
      <c r="N205" s="251" t="s">
        <v>38</v>
      </c>
      <c r="O205" s="91"/>
      <c r="P205" s="252">
        <f>O205*H205</f>
        <v>0</v>
      </c>
      <c r="Q205" s="252">
        <v>0</v>
      </c>
      <c r="R205" s="252">
        <f>Q205*H205</f>
        <v>0</v>
      </c>
      <c r="S205" s="252">
        <v>0</v>
      </c>
      <c r="T205" s="253">
        <f>S205*H205</f>
        <v>0</v>
      </c>
      <c r="U205" s="38"/>
      <c r="V205" s="38"/>
      <c r="W205" s="38"/>
      <c r="X205" s="38"/>
      <c r="Y205" s="38"/>
      <c r="Z205" s="38"/>
      <c r="AA205" s="38"/>
      <c r="AB205" s="38"/>
      <c r="AC205" s="38"/>
      <c r="AD205" s="38"/>
      <c r="AE205" s="38"/>
      <c r="AR205" s="254" t="s">
        <v>168</v>
      </c>
      <c r="AT205" s="254" t="s">
        <v>163</v>
      </c>
      <c r="AU205" s="254" t="s">
        <v>82</v>
      </c>
      <c r="AY205" s="17" t="s">
        <v>161</v>
      </c>
      <c r="BE205" s="255">
        <f>IF(N205="základní",J205,0)</f>
        <v>0</v>
      </c>
      <c r="BF205" s="255">
        <f>IF(N205="snížená",J205,0)</f>
        <v>0</v>
      </c>
      <c r="BG205" s="255">
        <f>IF(N205="zákl. přenesená",J205,0)</f>
        <v>0</v>
      </c>
      <c r="BH205" s="255">
        <f>IF(N205="sníž. přenesená",J205,0)</f>
        <v>0</v>
      </c>
      <c r="BI205" s="255">
        <f>IF(N205="nulová",J205,0)</f>
        <v>0</v>
      </c>
      <c r="BJ205" s="17" t="s">
        <v>80</v>
      </c>
      <c r="BK205" s="255">
        <f>ROUND(I205*H205,2)</f>
        <v>0</v>
      </c>
      <c r="BL205" s="17" t="s">
        <v>168</v>
      </c>
      <c r="BM205" s="254" t="s">
        <v>1462</v>
      </c>
    </row>
    <row r="206" s="2" customFormat="1">
      <c r="A206" s="38"/>
      <c r="B206" s="39"/>
      <c r="C206" s="40"/>
      <c r="D206" s="256" t="s">
        <v>170</v>
      </c>
      <c r="E206" s="40"/>
      <c r="F206" s="257" t="s">
        <v>305</v>
      </c>
      <c r="G206" s="40"/>
      <c r="H206" s="40"/>
      <c r="I206" s="154"/>
      <c r="J206" s="40"/>
      <c r="K206" s="40"/>
      <c r="L206" s="44"/>
      <c r="M206" s="258"/>
      <c r="N206" s="259"/>
      <c r="O206" s="91"/>
      <c r="P206" s="91"/>
      <c r="Q206" s="91"/>
      <c r="R206" s="91"/>
      <c r="S206" s="91"/>
      <c r="T206" s="92"/>
      <c r="U206" s="38"/>
      <c r="V206" s="38"/>
      <c r="W206" s="38"/>
      <c r="X206" s="38"/>
      <c r="Y206" s="38"/>
      <c r="Z206" s="38"/>
      <c r="AA206" s="38"/>
      <c r="AB206" s="38"/>
      <c r="AC206" s="38"/>
      <c r="AD206" s="38"/>
      <c r="AE206" s="38"/>
      <c r="AT206" s="17" t="s">
        <v>170</v>
      </c>
      <c r="AU206" s="17" t="s">
        <v>82</v>
      </c>
    </row>
    <row r="207" s="2" customFormat="1">
      <c r="A207" s="38"/>
      <c r="B207" s="39"/>
      <c r="C207" s="40"/>
      <c r="D207" s="256" t="s">
        <v>172</v>
      </c>
      <c r="E207" s="40"/>
      <c r="F207" s="260" t="s">
        <v>306</v>
      </c>
      <c r="G207" s="40"/>
      <c r="H207" s="40"/>
      <c r="I207" s="154"/>
      <c r="J207" s="40"/>
      <c r="K207" s="40"/>
      <c r="L207" s="44"/>
      <c r="M207" s="258"/>
      <c r="N207" s="259"/>
      <c r="O207" s="91"/>
      <c r="P207" s="91"/>
      <c r="Q207" s="91"/>
      <c r="R207" s="91"/>
      <c r="S207" s="91"/>
      <c r="T207" s="92"/>
      <c r="U207" s="38"/>
      <c r="V207" s="38"/>
      <c r="W207" s="38"/>
      <c r="X207" s="38"/>
      <c r="Y207" s="38"/>
      <c r="Z207" s="38"/>
      <c r="AA207" s="38"/>
      <c r="AB207" s="38"/>
      <c r="AC207" s="38"/>
      <c r="AD207" s="38"/>
      <c r="AE207" s="38"/>
      <c r="AT207" s="17" t="s">
        <v>172</v>
      </c>
      <c r="AU207" s="17" t="s">
        <v>82</v>
      </c>
    </row>
    <row r="208" s="14" customFormat="1">
      <c r="A208" s="14"/>
      <c r="B208" s="271"/>
      <c r="C208" s="272"/>
      <c r="D208" s="256" t="s">
        <v>174</v>
      </c>
      <c r="E208" s="273" t="s">
        <v>1</v>
      </c>
      <c r="F208" s="274" t="s">
        <v>1463</v>
      </c>
      <c r="G208" s="272"/>
      <c r="H208" s="275">
        <v>74.945999999999998</v>
      </c>
      <c r="I208" s="276"/>
      <c r="J208" s="272"/>
      <c r="K208" s="272"/>
      <c r="L208" s="277"/>
      <c r="M208" s="278"/>
      <c r="N208" s="279"/>
      <c r="O208" s="279"/>
      <c r="P208" s="279"/>
      <c r="Q208" s="279"/>
      <c r="R208" s="279"/>
      <c r="S208" s="279"/>
      <c r="T208" s="280"/>
      <c r="U208" s="14"/>
      <c r="V208" s="14"/>
      <c r="W208" s="14"/>
      <c r="X208" s="14"/>
      <c r="Y208" s="14"/>
      <c r="Z208" s="14"/>
      <c r="AA208" s="14"/>
      <c r="AB208" s="14"/>
      <c r="AC208" s="14"/>
      <c r="AD208" s="14"/>
      <c r="AE208" s="14"/>
      <c r="AT208" s="281" t="s">
        <v>174</v>
      </c>
      <c r="AU208" s="281" t="s">
        <v>82</v>
      </c>
      <c r="AV208" s="14" t="s">
        <v>82</v>
      </c>
      <c r="AW208" s="14" t="s">
        <v>30</v>
      </c>
      <c r="AX208" s="14" t="s">
        <v>80</v>
      </c>
      <c r="AY208" s="281" t="s">
        <v>161</v>
      </c>
    </row>
    <row r="209" s="2" customFormat="1" ht="24" customHeight="1">
      <c r="A209" s="38"/>
      <c r="B209" s="39"/>
      <c r="C209" s="243" t="s">
        <v>279</v>
      </c>
      <c r="D209" s="243" t="s">
        <v>163</v>
      </c>
      <c r="E209" s="244" t="s">
        <v>309</v>
      </c>
      <c r="F209" s="245" t="s">
        <v>310</v>
      </c>
      <c r="G209" s="246" t="s">
        <v>166</v>
      </c>
      <c r="H209" s="247">
        <v>100</v>
      </c>
      <c r="I209" s="248"/>
      <c r="J209" s="249">
        <f>ROUND(I209*H209,2)</f>
        <v>0</v>
      </c>
      <c r="K209" s="245" t="s">
        <v>167</v>
      </c>
      <c r="L209" s="44"/>
      <c r="M209" s="250" t="s">
        <v>1</v>
      </c>
      <c r="N209" s="251" t="s">
        <v>38</v>
      </c>
      <c r="O209" s="91"/>
      <c r="P209" s="252">
        <f>O209*H209</f>
        <v>0</v>
      </c>
      <c r="Q209" s="252">
        <v>0</v>
      </c>
      <c r="R209" s="252">
        <f>Q209*H209</f>
        <v>0</v>
      </c>
      <c r="S209" s="252">
        <v>0</v>
      </c>
      <c r="T209" s="253">
        <f>S209*H209</f>
        <v>0</v>
      </c>
      <c r="U209" s="38"/>
      <c r="V209" s="38"/>
      <c r="W209" s="38"/>
      <c r="X209" s="38"/>
      <c r="Y209" s="38"/>
      <c r="Z209" s="38"/>
      <c r="AA209" s="38"/>
      <c r="AB209" s="38"/>
      <c r="AC209" s="38"/>
      <c r="AD209" s="38"/>
      <c r="AE209" s="38"/>
      <c r="AR209" s="254" t="s">
        <v>168</v>
      </c>
      <c r="AT209" s="254" t="s">
        <v>163</v>
      </c>
      <c r="AU209" s="254" t="s">
        <v>82</v>
      </c>
      <c r="AY209" s="17" t="s">
        <v>161</v>
      </c>
      <c r="BE209" s="255">
        <f>IF(N209="základní",J209,0)</f>
        <v>0</v>
      </c>
      <c r="BF209" s="255">
        <f>IF(N209="snížená",J209,0)</f>
        <v>0</v>
      </c>
      <c r="BG209" s="255">
        <f>IF(N209="zákl. přenesená",J209,0)</f>
        <v>0</v>
      </c>
      <c r="BH209" s="255">
        <f>IF(N209="sníž. přenesená",J209,0)</f>
        <v>0</v>
      </c>
      <c r="BI209" s="255">
        <f>IF(N209="nulová",J209,0)</f>
        <v>0</v>
      </c>
      <c r="BJ209" s="17" t="s">
        <v>80</v>
      </c>
      <c r="BK209" s="255">
        <f>ROUND(I209*H209,2)</f>
        <v>0</v>
      </c>
      <c r="BL209" s="17" t="s">
        <v>168</v>
      </c>
      <c r="BM209" s="254" t="s">
        <v>1464</v>
      </c>
    </row>
    <row r="210" s="2" customFormat="1">
      <c r="A210" s="38"/>
      <c r="B210" s="39"/>
      <c r="C210" s="40"/>
      <c r="D210" s="256" t="s">
        <v>170</v>
      </c>
      <c r="E210" s="40"/>
      <c r="F210" s="257" t="s">
        <v>312</v>
      </c>
      <c r="G210" s="40"/>
      <c r="H210" s="40"/>
      <c r="I210" s="154"/>
      <c r="J210" s="40"/>
      <c r="K210" s="40"/>
      <c r="L210" s="44"/>
      <c r="M210" s="258"/>
      <c r="N210" s="259"/>
      <c r="O210" s="91"/>
      <c r="P210" s="91"/>
      <c r="Q210" s="91"/>
      <c r="R210" s="91"/>
      <c r="S210" s="91"/>
      <c r="T210" s="92"/>
      <c r="U210" s="38"/>
      <c r="V210" s="38"/>
      <c r="W210" s="38"/>
      <c r="X210" s="38"/>
      <c r="Y210" s="38"/>
      <c r="Z210" s="38"/>
      <c r="AA210" s="38"/>
      <c r="AB210" s="38"/>
      <c r="AC210" s="38"/>
      <c r="AD210" s="38"/>
      <c r="AE210" s="38"/>
      <c r="AT210" s="17" t="s">
        <v>170</v>
      </c>
      <c r="AU210" s="17" t="s">
        <v>82</v>
      </c>
    </row>
    <row r="211" s="2" customFormat="1">
      <c r="A211" s="38"/>
      <c r="B211" s="39"/>
      <c r="C211" s="40"/>
      <c r="D211" s="256" t="s">
        <v>172</v>
      </c>
      <c r="E211" s="40"/>
      <c r="F211" s="260" t="s">
        <v>313</v>
      </c>
      <c r="G211" s="40"/>
      <c r="H211" s="40"/>
      <c r="I211" s="154"/>
      <c r="J211" s="40"/>
      <c r="K211" s="40"/>
      <c r="L211" s="44"/>
      <c r="M211" s="258"/>
      <c r="N211" s="259"/>
      <c r="O211" s="91"/>
      <c r="P211" s="91"/>
      <c r="Q211" s="91"/>
      <c r="R211" s="91"/>
      <c r="S211" s="91"/>
      <c r="T211" s="92"/>
      <c r="U211" s="38"/>
      <c r="V211" s="38"/>
      <c r="W211" s="38"/>
      <c r="X211" s="38"/>
      <c r="Y211" s="38"/>
      <c r="Z211" s="38"/>
      <c r="AA211" s="38"/>
      <c r="AB211" s="38"/>
      <c r="AC211" s="38"/>
      <c r="AD211" s="38"/>
      <c r="AE211" s="38"/>
      <c r="AT211" s="17" t="s">
        <v>172</v>
      </c>
      <c r="AU211" s="17" t="s">
        <v>82</v>
      </c>
    </row>
    <row r="212" s="14" customFormat="1">
      <c r="A212" s="14"/>
      <c r="B212" s="271"/>
      <c r="C212" s="272"/>
      <c r="D212" s="256" t="s">
        <v>174</v>
      </c>
      <c r="E212" s="273" t="s">
        <v>1</v>
      </c>
      <c r="F212" s="274" t="s">
        <v>1465</v>
      </c>
      <c r="G212" s="272"/>
      <c r="H212" s="275">
        <v>100</v>
      </c>
      <c r="I212" s="276"/>
      <c r="J212" s="272"/>
      <c r="K212" s="272"/>
      <c r="L212" s="277"/>
      <c r="M212" s="278"/>
      <c r="N212" s="279"/>
      <c r="O212" s="279"/>
      <c r="P212" s="279"/>
      <c r="Q212" s="279"/>
      <c r="R212" s="279"/>
      <c r="S212" s="279"/>
      <c r="T212" s="280"/>
      <c r="U212" s="14"/>
      <c r="V212" s="14"/>
      <c r="W212" s="14"/>
      <c r="X212" s="14"/>
      <c r="Y212" s="14"/>
      <c r="Z212" s="14"/>
      <c r="AA212" s="14"/>
      <c r="AB212" s="14"/>
      <c r="AC212" s="14"/>
      <c r="AD212" s="14"/>
      <c r="AE212" s="14"/>
      <c r="AT212" s="281" t="s">
        <v>174</v>
      </c>
      <c r="AU212" s="281" t="s">
        <v>82</v>
      </c>
      <c r="AV212" s="14" t="s">
        <v>82</v>
      </c>
      <c r="AW212" s="14" t="s">
        <v>30</v>
      </c>
      <c r="AX212" s="14" t="s">
        <v>80</v>
      </c>
      <c r="AY212" s="281" t="s">
        <v>161</v>
      </c>
    </row>
    <row r="213" s="2" customFormat="1" ht="16.5" customHeight="1">
      <c r="A213" s="38"/>
      <c r="B213" s="39"/>
      <c r="C213" s="293" t="s">
        <v>287</v>
      </c>
      <c r="D213" s="293" t="s">
        <v>296</v>
      </c>
      <c r="E213" s="294" t="s">
        <v>315</v>
      </c>
      <c r="F213" s="295" t="s">
        <v>316</v>
      </c>
      <c r="G213" s="296" t="s">
        <v>317</v>
      </c>
      <c r="H213" s="297">
        <v>3</v>
      </c>
      <c r="I213" s="298"/>
      <c r="J213" s="299">
        <f>ROUND(I213*H213,2)</f>
        <v>0</v>
      </c>
      <c r="K213" s="295" t="s">
        <v>167</v>
      </c>
      <c r="L213" s="300"/>
      <c r="M213" s="301" t="s">
        <v>1</v>
      </c>
      <c r="N213" s="302" t="s">
        <v>38</v>
      </c>
      <c r="O213" s="91"/>
      <c r="P213" s="252">
        <f>O213*H213</f>
        <v>0</v>
      </c>
      <c r="Q213" s="252">
        <v>0.001</v>
      </c>
      <c r="R213" s="252">
        <f>Q213*H213</f>
        <v>0.0030000000000000001</v>
      </c>
      <c r="S213" s="252">
        <v>0</v>
      </c>
      <c r="T213" s="253">
        <f>S213*H213</f>
        <v>0</v>
      </c>
      <c r="U213" s="38"/>
      <c r="V213" s="38"/>
      <c r="W213" s="38"/>
      <c r="X213" s="38"/>
      <c r="Y213" s="38"/>
      <c r="Z213" s="38"/>
      <c r="AA213" s="38"/>
      <c r="AB213" s="38"/>
      <c r="AC213" s="38"/>
      <c r="AD213" s="38"/>
      <c r="AE213" s="38"/>
      <c r="AR213" s="254" t="s">
        <v>227</v>
      </c>
      <c r="AT213" s="254" t="s">
        <v>296</v>
      </c>
      <c r="AU213" s="254" t="s">
        <v>82</v>
      </c>
      <c r="AY213" s="17" t="s">
        <v>161</v>
      </c>
      <c r="BE213" s="255">
        <f>IF(N213="základní",J213,0)</f>
        <v>0</v>
      </c>
      <c r="BF213" s="255">
        <f>IF(N213="snížená",J213,0)</f>
        <v>0</v>
      </c>
      <c r="BG213" s="255">
        <f>IF(N213="zákl. přenesená",J213,0)</f>
        <v>0</v>
      </c>
      <c r="BH213" s="255">
        <f>IF(N213="sníž. přenesená",J213,0)</f>
        <v>0</v>
      </c>
      <c r="BI213" s="255">
        <f>IF(N213="nulová",J213,0)</f>
        <v>0</v>
      </c>
      <c r="BJ213" s="17" t="s">
        <v>80</v>
      </c>
      <c r="BK213" s="255">
        <f>ROUND(I213*H213,2)</f>
        <v>0</v>
      </c>
      <c r="BL213" s="17" t="s">
        <v>168</v>
      </c>
      <c r="BM213" s="254" t="s">
        <v>1466</v>
      </c>
    </row>
    <row r="214" s="2" customFormat="1">
      <c r="A214" s="38"/>
      <c r="B214" s="39"/>
      <c r="C214" s="40"/>
      <c r="D214" s="256" t="s">
        <v>170</v>
      </c>
      <c r="E214" s="40"/>
      <c r="F214" s="257" t="s">
        <v>316</v>
      </c>
      <c r="G214" s="40"/>
      <c r="H214" s="40"/>
      <c r="I214" s="154"/>
      <c r="J214" s="40"/>
      <c r="K214" s="40"/>
      <c r="L214" s="44"/>
      <c r="M214" s="258"/>
      <c r="N214" s="259"/>
      <c r="O214" s="91"/>
      <c r="P214" s="91"/>
      <c r="Q214" s="91"/>
      <c r="R214" s="91"/>
      <c r="S214" s="91"/>
      <c r="T214" s="92"/>
      <c r="U214" s="38"/>
      <c r="V214" s="38"/>
      <c r="W214" s="38"/>
      <c r="X214" s="38"/>
      <c r="Y214" s="38"/>
      <c r="Z214" s="38"/>
      <c r="AA214" s="38"/>
      <c r="AB214" s="38"/>
      <c r="AC214" s="38"/>
      <c r="AD214" s="38"/>
      <c r="AE214" s="38"/>
      <c r="AT214" s="17" t="s">
        <v>170</v>
      </c>
      <c r="AU214" s="17" t="s">
        <v>82</v>
      </c>
    </row>
    <row r="215" s="14" customFormat="1">
      <c r="A215" s="14"/>
      <c r="B215" s="271"/>
      <c r="C215" s="272"/>
      <c r="D215" s="256" t="s">
        <v>174</v>
      </c>
      <c r="E215" s="273" t="s">
        <v>1</v>
      </c>
      <c r="F215" s="274" t="s">
        <v>1467</v>
      </c>
      <c r="G215" s="272"/>
      <c r="H215" s="275">
        <v>3</v>
      </c>
      <c r="I215" s="276"/>
      <c r="J215" s="272"/>
      <c r="K215" s="272"/>
      <c r="L215" s="277"/>
      <c r="M215" s="278"/>
      <c r="N215" s="279"/>
      <c r="O215" s="279"/>
      <c r="P215" s="279"/>
      <c r="Q215" s="279"/>
      <c r="R215" s="279"/>
      <c r="S215" s="279"/>
      <c r="T215" s="280"/>
      <c r="U215" s="14"/>
      <c r="V215" s="14"/>
      <c r="W215" s="14"/>
      <c r="X215" s="14"/>
      <c r="Y215" s="14"/>
      <c r="Z215" s="14"/>
      <c r="AA215" s="14"/>
      <c r="AB215" s="14"/>
      <c r="AC215" s="14"/>
      <c r="AD215" s="14"/>
      <c r="AE215" s="14"/>
      <c r="AT215" s="281" t="s">
        <v>174</v>
      </c>
      <c r="AU215" s="281" t="s">
        <v>82</v>
      </c>
      <c r="AV215" s="14" t="s">
        <v>82</v>
      </c>
      <c r="AW215" s="14" t="s">
        <v>30</v>
      </c>
      <c r="AX215" s="14" t="s">
        <v>80</v>
      </c>
      <c r="AY215" s="281" t="s">
        <v>161</v>
      </c>
    </row>
    <row r="216" s="2" customFormat="1" ht="16.5" customHeight="1">
      <c r="A216" s="38"/>
      <c r="B216" s="39"/>
      <c r="C216" s="243" t="s">
        <v>295</v>
      </c>
      <c r="D216" s="243" t="s">
        <v>163</v>
      </c>
      <c r="E216" s="244" t="s">
        <v>321</v>
      </c>
      <c r="F216" s="245" t="s">
        <v>322</v>
      </c>
      <c r="G216" s="246" t="s">
        <v>166</v>
      </c>
      <c r="H216" s="247">
        <v>100</v>
      </c>
      <c r="I216" s="248"/>
      <c r="J216" s="249">
        <f>ROUND(I216*H216,2)</f>
        <v>0</v>
      </c>
      <c r="K216" s="245" t="s">
        <v>167</v>
      </c>
      <c r="L216" s="44"/>
      <c r="M216" s="250" t="s">
        <v>1</v>
      </c>
      <c r="N216" s="251" t="s">
        <v>38</v>
      </c>
      <c r="O216" s="91"/>
      <c r="P216" s="252">
        <f>O216*H216</f>
        <v>0</v>
      </c>
      <c r="Q216" s="252">
        <v>0</v>
      </c>
      <c r="R216" s="252">
        <f>Q216*H216</f>
        <v>0</v>
      </c>
      <c r="S216" s="252">
        <v>0</v>
      </c>
      <c r="T216" s="253">
        <f>S216*H216</f>
        <v>0</v>
      </c>
      <c r="U216" s="38"/>
      <c r="V216" s="38"/>
      <c r="W216" s="38"/>
      <c r="X216" s="38"/>
      <c r="Y216" s="38"/>
      <c r="Z216" s="38"/>
      <c r="AA216" s="38"/>
      <c r="AB216" s="38"/>
      <c r="AC216" s="38"/>
      <c r="AD216" s="38"/>
      <c r="AE216" s="38"/>
      <c r="AR216" s="254" t="s">
        <v>168</v>
      </c>
      <c r="AT216" s="254" t="s">
        <v>163</v>
      </c>
      <c r="AU216" s="254" t="s">
        <v>82</v>
      </c>
      <c r="AY216" s="17" t="s">
        <v>161</v>
      </c>
      <c r="BE216" s="255">
        <f>IF(N216="základní",J216,0)</f>
        <v>0</v>
      </c>
      <c r="BF216" s="255">
        <f>IF(N216="snížená",J216,0)</f>
        <v>0</v>
      </c>
      <c r="BG216" s="255">
        <f>IF(N216="zákl. přenesená",J216,0)</f>
        <v>0</v>
      </c>
      <c r="BH216" s="255">
        <f>IF(N216="sníž. přenesená",J216,0)</f>
        <v>0</v>
      </c>
      <c r="BI216" s="255">
        <f>IF(N216="nulová",J216,0)</f>
        <v>0</v>
      </c>
      <c r="BJ216" s="17" t="s">
        <v>80</v>
      </c>
      <c r="BK216" s="255">
        <f>ROUND(I216*H216,2)</f>
        <v>0</v>
      </c>
      <c r="BL216" s="17" t="s">
        <v>168</v>
      </c>
      <c r="BM216" s="254" t="s">
        <v>1468</v>
      </c>
    </row>
    <row r="217" s="2" customFormat="1">
      <c r="A217" s="38"/>
      <c r="B217" s="39"/>
      <c r="C217" s="40"/>
      <c r="D217" s="256" t="s">
        <v>170</v>
      </c>
      <c r="E217" s="40"/>
      <c r="F217" s="257" t="s">
        <v>324</v>
      </c>
      <c r="G217" s="40"/>
      <c r="H217" s="40"/>
      <c r="I217" s="154"/>
      <c r="J217" s="40"/>
      <c r="K217" s="40"/>
      <c r="L217" s="44"/>
      <c r="M217" s="258"/>
      <c r="N217" s="259"/>
      <c r="O217" s="91"/>
      <c r="P217" s="91"/>
      <c r="Q217" s="91"/>
      <c r="R217" s="91"/>
      <c r="S217" s="91"/>
      <c r="T217" s="92"/>
      <c r="U217" s="38"/>
      <c r="V217" s="38"/>
      <c r="W217" s="38"/>
      <c r="X217" s="38"/>
      <c r="Y217" s="38"/>
      <c r="Z217" s="38"/>
      <c r="AA217" s="38"/>
      <c r="AB217" s="38"/>
      <c r="AC217" s="38"/>
      <c r="AD217" s="38"/>
      <c r="AE217" s="38"/>
      <c r="AT217" s="17" t="s">
        <v>170</v>
      </c>
      <c r="AU217" s="17" t="s">
        <v>82</v>
      </c>
    </row>
    <row r="218" s="2" customFormat="1">
      <c r="A218" s="38"/>
      <c r="B218" s="39"/>
      <c r="C218" s="40"/>
      <c r="D218" s="256" t="s">
        <v>172</v>
      </c>
      <c r="E218" s="40"/>
      <c r="F218" s="260" t="s">
        <v>325</v>
      </c>
      <c r="G218" s="40"/>
      <c r="H218" s="40"/>
      <c r="I218" s="154"/>
      <c r="J218" s="40"/>
      <c r="K218" s="40"/>
      <c r="L218" s="44"/>
      <c r="M218" s="258"/>
      <c r="N218" s="259"/>
      <c r="O218" s="91"/>
      <c r="P218" s="91"/>
      <c r="Q218" s="91"/>
      <c r="R218" s="91"/>
      <c r="S218" s="91"/>
      <c r="T218" s="92"/>
      <c r="U218" s="38"/>
      <c r="V218" s="38"/>
      <c r="W218" s="38"/>
      <c r="X218" s="38"/>
      <c r="Y218" s="38"/>
      <c r="Z218" s="38"/>
      <c r="AA218" s="38"/>
      <c r="AB218" s="38"/>
      <c r="AC218" s="38"/>
      <c r="AD218" s="38"/>
      <c r="AE218" s="38"/>
      <c r="AT218" s="17" t="s">
        <v>172</v>
      </c>
      <c r="AU218" s="17" t="s">
        <v>82</v>
      </c>
    </row>
    <row r="219" s="14" customFormat="1">
      <c r="A219" s="14"/>
      <c r="B219" s="271"/>
      <c r="C219" s="272"/>
      <c r="D219" s="256" t="s">
        <v>174</v>
      </c>
      <c r="E219" s="273" t="s">
        <v>1</v>
      </c>
      <c r="F219" s="274" t="s">
        <v>1465</v>
      </c>
      <c r="G219" s="272"/>
      <c r="H219" s="275">
        <v>100</v>
      </c>
      <c r="I219" s="276"/>
      <c r="J219" s="272"/>
      <c r="K219" s="272"/>
      <c r="L219" s="277"/>
      <c r="M219" s="278"/>
      <c r="N219" s="279"/>
      <c r="O219" s="279"/>
      <c r="P219" s="279"/>
      <c r="Q219" s="279"/>
      <c r="R219" s="279"/>
      <c r="S219" s="279"/>
      <c r="T219" s="280"/>
      <c r="U219" s="14"/>
      <c r="V219" s="14"/>
      <c r="W219" s="14"/>
      <c r="X219" s="14"/>
      <c r="Y219" s="14"/>
      <c r="Z219" s="14"/>
      <c r="AA219" s="14"/>
      <c r="AB219" s="14"/>
      <c r="AC219" s="14"/>
      <c r="AD219" s="14"/>
      <c r="AE219" s="14"/>
      <c r="AT219" s="281" t="s">
        <v>174</v>
      </c>
      <c r="AU219" s="281" t="s">
        <v>82</v>
      </c>
      <c r="AV219" s="14" t="s">
        <v>82</v>
      </c>
      <c r="AW219" s="14" t="s">
        <v>30</v>
      </c>
      <c r="AX219" s="14" t="s">
        <v>80</v>
      </c>
      <c r="AY219" s="281" t="s">
        <v>161</v>
      </c>
    </row>
    <row r="220" s="13" customFormat="1">
      <c r="A220" s="13"/>
      <c r="B220" s="261"/>
      <c r="C220" s="262"/>
      <c r="D220" s="256" t="s">
        <v>174</v>
      </c>
      <c r="E220" s="263" t="s">
        <v>1</v>
      </c>
      <c r="F220" s="264" t="s">
        <v>327</v>
      </c>
      <c r="G220" s="262"/>
      <c r="H220" s="263" t="s">
        <v>1</v>
      </c>
      <c r="I220" s="265"/>
      <c r="J220" s="262"/>
      <c r="K220" s="262"/>
      <c r="L220" s="266"/>
      <c r="M220" s="267"/>
      <c r="N220" s="268"/>
      <c r="O220" s="268"/>
      <c r="P220" s="268"/>
      <c r="Q220" s="268"/>
      <c r="R220" s="268"/>
      <c r="S220" s="268"/>
      <c r="T220" s="269"/>
      <c r="U220" s="13"/>
      <c r="V220" s="13"/>
      <c r="W220" s="13"/>
      <c r="X220" s="13"/>
      <c r="Y220" s="13"/>
      <c r="Z220" s="13"/>
      <c r="AA220" s="13"/>
      <c r="AB220" s="13"/>
      <c r="AC220" s="13"/>
      <c r="AD220" s="13"/>
      <c r="AE220" s="13"/>
      <c r="AT220" s="270" t="s">
        <v>174</v>
      </c>
      <c r="AU220" s="270" t="s">
        <v>82</v>
      </c>
      <c r="AV220" s="13" t="s">
        <v>80</v>
      </c>
      <c r="AW220" s="13" t="s">
        <v>30</v>
      </c>
      <c r="AX220" s="13" t="s">
        <v>73</v>
      </c>
      <c r="AY220" s="270" t="s">
        <v>161</v>
      </c>
    </row>
    <row r="221" s="2" customFormat="1" ht="24" customHeight="1">
      <c r="A221" s="38"/>
      <c r="B221" s="39"/>
      <c r="C221" s="243" t="s">
        <v>301</v>
      </c>
      <c r="D221" s="243" t="s">
        <v>163</v>
      </c>
      <c r="E221" s="244" t="s">
        <v>329</v>
      </c>
      <c r="F221" s="245" t="s">
        <v>330</v>
      </c>
      <c r="G221" s="246" t="s">
        <v>166</v>
      </c>
      <c r="H221" s="247">
        <v>100</v>
      </c>
      <c r="I221" s="248"/>
      <c r="J221" s="249">
        <f>ROUND(I221*H221,2)</f>
        <v>0</v>
      </c>
      <c r="K221" s="245" t="s">
        <v>167</v>
      </c>
      <c r="L221" s="44"/>
      <c r="M221" s="250" t="s">
        <v>1</v>
      </c>
      <c r="N221" s="251" t="s">
        <v>38</v>
      </c>
      <c r="O221" s="91"/>
      <c r="P221" s="252">
        <f>O221*H221</f>
        <v>0</v>
      </c>
      <c r="Q221" s="252">
        <v>0</v>
      </c>
      <c r="R221" s="252">
        <f>Q221*H221</f>
        <v>0</v>
      </c>
      <c r="S221" s="252">
        <v>0</v>
      </c>
      <c r="T221" s="253">
        <f>S221*H221</f>
        <v>0</v>
      </c>
      <c r="U221" s="38"/>
      <c r="V221" s="38"/>
      <c r="W221" s="38"/>
      <c r="X221" s="38"/>
      <c r="Y221" s="38"/>
      <c r="Z221" s="38"/>
      <c r="AA221" s="38"/>
      <c r="AB221" s="38"/>
      <c r="AC221" s="38"/>
      <c r="AD221" s="38"/>
      <c r="AE221" s="38"/>
      <c r="AR221" s="254" t="s">
        <v>168</v>
      </c>
      <c r="AT221" s="254" t="s">
        <v>163</v>
      </c>
      <c r="AU221" s="254" t="s">
        <v>82</v>
      </c>
      <c r="AY221" s="17" t="s">
        <v>161</v>
      </c>
      <c r="BE221" s="255">
        <f>IF(N221="základní",J221,0)</f>
        <v>0</v>
      </c>
      <c r="BF221" s="255">
        <f>IF(N221="snížená",J221,0)</f>
        <v>0</v>
      </c>
      <c r="BG221" s="255">
        <f>IF(N221="zákl. přenesená",J221,0)</f>
        <v>0</v>
      </c>
      <c r="BH221" s="255">
        <f>IF(N221="sníž. přenesená",J221,0)</f>
        <v>0</v>
      </c>
      <c r="BI221" s="255">
        <f>IF(N221="nulová",J221,0)</f>
        <v>0</v>
      </c>
      <c r="BJ221" s="17" t="s">
        <v>80</v>
      </c>
      <c r="BK221" s="255">
        <f>ROUND(I221*H221,2)</f>
        <v>0</v>
      </c>
      <c r="BL221" s="17" t="s">
        <v>168</v>
      </c>
      <c r="BM221" s="254" t="s">
        <v>1469</v>
      </c>
    </row>
    <row r="222" s="2" customFormat="1">
      <c r="A222" s="38"/>
      <c r="B222" s="39"/>
      <c r="C222" s="40"/>
      <c r="D222" s="256" t="s">
        <v>170</v>
      </c>
      <c r="E222" s="40"/>
      <c r="F222" s="257" t="s">
        <v>332</v>
      </c>
      <c r="G222" s="40"/>
      <c r="H222" s="40"/>
      <c r="I222" s="154"/>
      <c r="J222" s="40"/>
      <c r="K222" s="40"/>
      <c r="L222" s="44"/>
      <c r="M222" s="258"/>
      <c r="N222" s="259"/>
      <c r="O222" s="91"/>
      <c r="P222" s="91"/>
      <c r="Q222" s="91"/>
      <c r="R222" s="91"/>
      <c r="S222" s="91"/>
      <c r="T222" s="92"/>
      <c r="U222" s="38"/>
      <c r="V222" s="38"/>
      <c r="W222" s="38"/>
      <c r="X222" s="38"/>
      <c r="Y222" s="38"/>
      <c r="Z222" s="38"/>
      <c r="AA222" s="38"/>
      <c r="AB222" s="38"/>
      <c r="AC222" s="38"/>
      <c r="AD222" s="38"/>
      <c r="AE222" s="38"/>
      <c r="AT222" s="17" t="s">
        <v>170</v>
      </c>
      <c r="AU222" s="17" t="s">
        <v>82</v>
      </c>
    </row>
    <row r="223" s="2" customFormat="1">
      <c r="A223" s="38"/>
      <c r="B223" s="39"/>
      <c r="C223" s="40"/>
      <c r="D223" s="256" t="s">
        <v>172</v>
      </c>
      <c r="E223" s="40"/>
      <c r="F223" s="260" t="s">
        <v>333</v>
      </c>
      <c r="G223" s="40"/>
      <c r="H223" s="40"/>
      <c r="I223" s="154"/>
      <c r="J223" s="40"/>
      <c r="K223" s="40"/>
      <c r="L223" s="44"/>
      <c r="M223" s="258"/>
      <c r="N223" s="259"/>
      <c r="O223" s="91"/>
      <c r="P223" s="91"/>
      <c r="Q223" s="91"/>
      <c r="R223" s="91"/>
      <c r="S223" s="91"/>
      <c r="T223" s="92"/>
      <c r="U223" s="38"/>
      <c r="V223" s="38"/>
      <c r="W223" s="38"/>
      <c r="X223" s="38"/>
      <c r="Y223" s="38"/>
      <c r="Z223" s="38"/>
      <c r="AA223" s="38"/>
      <c r="AB223" s="38"/>
      <c r="AC223" s="38"/>
      <c r="AD223" s="38"/>
      <c r="AE223" s="38"/>
      <c r="AT223" s="17" t="s">
        <v>172</v>
      </c>
      <c r="AU223" s="17" t="s">
        <v>82</v>
      </c>
    </row>
    <row r="224" s="14" customFormat="1">
      <c r="A224" s="14"/>
      <c r="B224" s="271"/>
      <c r="C224" s="272"/>
      <c r="D224" s="256" t="s">
        <v>174</v>
      </c>
      <c r="E224" s="273" t="s">
        <v>1</v>
      </c>
      <c r="F224" s="274" t="s">
        <v>1465</v>
      </c>
      <c r="G224" s="272"/>
      <c r="H224" s="275">
        <v>100</v>
      </c>
      <c r="I224" s="276"/>
      <c r="J224" s="272"/>
      <c r="K224" s="272"/>
      <c r="L224" s="277"/>
      <c r="M224" s="278"/>
      <c r="N224" s="279"/>
      <c r="O224" s="279"/>
      <c r="P224" s="279"/>
      <c r="Q224" s="279"/>
      <c r="R224" s="279"/>
      <c r="S224" s="279"/>
      <c r="T224" s="280"/>
      <c r="U224" s="14"/>
      <c r="V224" s="14"/>
      <c r="W224" s="14"/>
      <c r="X224" s="14"/>
      <c r="Y224" s="14"/>
      <c r="Z224" s="14"/>
      <c r="AA224" s="14"/>
      <c r="AB224" s="14"/>
      <c r="AC224" s="14"/>
      <c r="AD224" s="14"/>
      <c r="AE224" s="14"/>
      <c r="AT224" s="281" t="s">
        <v>174</v>
      </c>
      <c r="AU224" s="281" t="s">
        <v>82</v>
      </c>
      <c r="AV224" s="14" t="s">
        <v>82</v>
      </c>
      <c r="AW224" s="14" t="s">
        <v>30</v>
      </c>
      <c r="AX224" s="14" t="s">
        <v>80</v>
      </c>
      <c r="AY224" s="281" t="s">
        <v>161</v>
      </c>
    </row>
    <row r="225" s="12" customFormat="1" ht="22.8" customHeight="1">
      <c r="A225" s="12"/>
      <c r="B225" s="227"/>
      <c r="C225" s="228"/>
      <c r="D225" s="229" t="s">
        <v>72</v>
      </c>
      <c r="E225" s="241" t="s">
        <v>82</v>
      </c>
      <c r="F225" s="241" t="s">
        <v>1470</v>
      </c>
      <c r="G225" s="228"/>
      <c r="H225" s="228"/>
      <c r="I225" s="231"/>
      <c r="J225" s="242">
        <f>BK225</f>
        <v>0</v>
      </c>
      <c r="K225" s="228"/>
      <c r="L225" s="233"/>
      <c r="M225" s="234"/>
      <c r="N225" s="235"/>
      <c r="O225" s="235"/>
      <c r="P225" s="236">
        <f>SUM(P226:P244)</f>
        <v>0</v>
      </c>
      <c r="Q225" s="235"/>
      <c r="R225" s="236">
        <f>SUM(R226:R244)</f>
        <v>2.2107342724920001</v>
      </c>
      <c r="S225" s="235"/>
      <c r="T225" s="237">
        <f>SUM(T226:T244)</f>
        <v>0</v>
      </c>
      <c r="U225" s="12"/>
      <c r="V225" s="12"/>
      <c r="W225" s="12"/>
      <c r="X225" s="12"/>
      <c r="Y225" s="12"/>
      <c r="Z225" s="12"/>
      <c r="AA225" s="12"/>
      <c r="AB225" s="12"/>
      <c r="AC225" s="12"/>
      <c r="AD225" s="12"/>
      <c r="AE225" s="12"/>
      <c r="AR225" s="238" t="s">
        <v>80</v>
      </c>
      <c r="AT225" s="239" t="s">
        <v>72</v>
      </c>
      <c r="AU225" s="239" t="s">
        <v>80</v>
      </c>
      <c r="AY225" s="238" t="s">
        <v>161</v>
      </c>
      <c r="BK225" s="240">
        <f>SUM(BK226:BK244)</f>
        <v>0</v>
      </c>
    </row>
    <row r="226" s="2" customFormat="1" ht="24" customHeight="1">
      <c r="A226" s="38"/>
      <c r="B226" s="39"/>
      <c r="C226" s="243" t="s">
        <v>308</v>
      </c>
      <c r="D226" s="243" t="s">
        <v>163</v>
      </c>
      <c r="E226" s="244" t="s">
        <v>887</v>
      </c>
      <c r="F226" s="245" t="s">
        <v>888</v>
      </c>
      <c r="G226" s="246" t="s">
        <v>191</v>
      </c>
      <c r="H226" s="247">
        <v>24</v>
      </c>
      <c r="I226" s="248"/>
      <c r="J226" s="249">
        <f>ROUND(I226*H226,2)</f>
        <v>0</v>
      </c>
      <c r="K226" s="245" t="s">
        <v>167</v>
      </c>
      <c r="L226" s="44"/>
      <c r="M226" s="250" t="s">
        <v>1</v>
      </c>
      <c r="N226" s="251" t="s">
        <v>38</v>
      </c>
      <c r="O226" s="91"/>
      <c r="P226" s="252">
        <f>O226*H226</f>
        <v>0</v>
      </c>
      <c r="Q226" s="252">
        <v>0.0011628000000000001</v>
      </c>
      <c r="R226" s="252">
        <f>Q226*H226</f>
        <v>0.0279072</v>
      </c>
      <c r="S226" s="252">
        <v>0</v>
      </c>
      <c r="T226" s="253">
        <f>S226*H226</f>
        <v>0</v>
      </c>
      <c r="U226" s="38"/>
      <c r="V226" s="38"/>
      <c r="W226" s="38"/>
      <c r="X226" s="38"/>
      <c r="Y226" s="38"/>
      <c r="Z226" s="38"/>
      <c r="AA226" s="38"/>
      <c r="AB226" s="38"/>
      <c r="AC226" s="38"/>
      <c r="AD226" s="38"/>
      <c r="AE226" s="38"/>
      <c r="AR226" s="254" t="s">
        <v>168</v>
      </c>
      <c r="AT226" s="254" t="s">
        <v>163</v>
      </c>
      <c r="AU226" s="254" t="s">
        <v>82</v>
      </c>
      <c r="AY226" s="17" t="s">
        <v>161</v>
      </c>
      <c r="BE226" s="255">
        <f>IF(N226="základní",J226,0)</f>
        <v>0</v>
      </c>
      <c r="BF226" s="255">
        <f>IF(N226="snížená",J226,0)</f>
        <v>0</v>
      </c>
      <c r="BG226" s="255">
        <f>IF(N226="zákl. přenesená",J226,0)</f>
        <v>0</v>
      </c>
      <c r="BH226" s="255">
        <f>IF(N226="sníž. přenesená",J226,0)</f>
        <v>0</v>
      </c>
      <c r="BI226" s="255">
        <f>IF(N226="nulová",J226,0)</f>
        <v>0</v>
      </c>
      <c r="BJ226" s="17" t="s">
        <v>80</v>
      </c>
      <c r="BK226" s="255">
        <f>ROUND(I226*H226,2)</f>
        <v>0</v>
      </c>
      <c r="BL226" s="17" t="s">
        <v>168</v>
      </c>
      <c r="BM226" s="254" t="s">
        <v>1471</v>
      </c>
    </row>
    <row r="227" s="2" customFormat="1">
      <c r="A227" s="38"/>
      <c r="B227" s="39"/>
      <c r="C227" s="40"/>
      <c r="D227" s="256" t="s">
        <v>170</v>
      </c>
      <c r="E227" s="40"/>
      <c r="F227" s="257" t="s">
        <v>890</v>
      </c>
      <c r="G227" s="40"/>
      <c r="H227" s="40"/>
      <c r="I227" s="154"/>
      <c r="J227" s="40"/>
      <c r="K227" s="40"/>
      <c r="L227" s="44"/>
      <c r="M227" s="258"/>
      <c r="N227" s="259"/>
      <c r="O227" s="91"/>
      <c r="P227" s="91"/>
      <c r="Q227" s="91"/>
      <c r="R227" s="91"/>
      <c r="S227" s="91"/>
      <c r="T227" s="92"/>
      <c r="U227" s="38"/>
      <c r="V227" s="38"/>
      <c r="W227" s="38"/>
      <c r="X227" s="38"/>
      <c r="Y227" s="38"/>
      <c r="Z227" s="38"/>
      <c r="AA227" s="38"/>
      <c r="AB227" s="38"/>
      <c r="AC227" s="38"/>
      <c r="AD227" s="38"/>
      <c r="AE227" s="38"/>
      <c r="AT227" s="17" t="s">
        <v>170</v>
      </c>
      <c r="AU227" s="17" t="s">
        <v>82</v>
      </c>
    </row>
    <row r="228" s="2" customFormat="1">
      <c r="A228" s="38"/>
      <c r="B228" s="39"/>
      <c r="C228" s="40"/>
      <c r="D228" s="256" t="s">
        <v>172</v>
      </c>
      <c r="E228" s="40"/>
      <c r="F228" s="260" t="s">
        <v>891</v>
      </c>
      <c r="G228" s="40"/>
      <c r="H228" s="40"/>
      <c r="I228" s="154"/>
      <c r="J228" s="40"/>
      <c r="K228" s="40"/>
      <c r="L228" s="44"/>
      <c r="M228" s="258"/>
      <c r="N228" s="259"/>
      <c r="O228" s="91"/>
      <c r="P228" s="91"/>
      <c r="Q228" s="91"/>
      <c r="R228" s="91"/>
      <c r="S228" s="91"/>
      <c r="T228" s="92"/>
      <c r="U228" s="38"/>
      <c r="V228" s="38"/>
      <c r="W228" s="38"/>
      <c r="X228" s="38"/>
      <c r="Y228" s="38"/>
      <c r="Z228" s="38"/>
      <c r="AA228" s="38"/>
      <c r="AB228" s="38"/>
      <c r="AC228" s="38"/>
      <c r="AD228" s="38"/>
      <c r="AE228" s="38"/>
      <c r="AT228" s="17" t="s">
        <v>172</v>
      </c>
      <c r="AU228" s="17" t="s">
        <v>82</v>
      </c>
    </row>
    <row r="229" s="14" customFormat="1">
      <c r="A229" s="14"/>
      <c r="B229" s="271"/>
      <c r="C229" s="272"/>
      <c r="D229" s="256" t="s">
        <v>174</v>
      </c>
      <c r="E229" s="273" t="s">
        <v>1</v>
      </c>
      <c r="F229" s="274" t="s">
        <v>1472</v>
      </c>
      <c r="G229" s="272"/>
      <c r="H229" s="275">
        <v>24</v>
      </c>
      <c r="I229" s="276"/>
      <c r="J229" s="272"/>
      <c r="K229" s="272"/>
      <c r="L229" s="277"/>
      <c r="M229" s="278"/>
      <c r="N229" s="279"/>
      <c r="O229" s="279"/>
      <c r="P229" s="279"/>
      <c r="Q229" s="279"/>
      <c r="R229" s="279"/>
      <c r="S229" s="279"/>
      <c r="T229" s="280"/>
      <c r="U229" s="14"/>
      <c r="V229" s="14"/>
      <c r="W229" s="14"/>
      <c r="X229" s="14"/>
      <c r="Y229" s="14"/>
      <c r="Z229" s="14"/>
      <c r="AA229" s="14"/>
      <c r="AB229" s="14"/>
      <c r="AC229" s="14"/>
      <c r="AD229" s="14"/>
      <c r="AE229" s="14"/>
      <c r="AT229" s="281" t="s">
        <v>174</v>
      </c>
      <c r="AU229" s="281" t="s">
        <v>82</v>
      </c>
      <c r="AV229" s="14" t="s">
        <v>82</v>
      </c>
      <c r="AW229" s="14" t="s">
        <v>30</v>
      </c>
      <c r="AX229" s="14" t="s">
        <v>80</v>
      </c>
      <c r="AY229" s="281" t="s">
        <v>161</v>
      </c>
    </row>
    <row r="230" s="2" customFormat="1" ht="24" customHeight="1">
      <c r="A230" s="38"/>
      <c r="B230" s="39"/>
      <c r="C230" s="243" t="s">
        <v>7</v>
      </c>
      <c r="D230" s="243" t="s">
        <v>163</v>
      </c>
      <c r="E230" s="244" t="s">
        <v>893</v>
      </c>
      <c r="F230" s="245" t="s">
        <v>894</v>
      </c>
      <c r="G230" s="246" t="s">
        <v>166</v>
      </c>
      <c r="H230" s="247">
        <v>82.742999999999995</v>
      </c>
      <c r="I230" s="248"/>
      <c r="J230" s="249">
        <f>ROUND(I230*H230,2)</f>
        <v>0</v>
      </c>
      <c r="K230" s="245" t="s">
        <v>167</v>
      </c>
      <c r="L230" s="44"/>
      <c r="M230" s="250" t="s">
        <v>1</v>
      </c>
      <c r="N230" s="251" t="s">
        <v>38</v>
      </c>
      <c r="O230" s="91"/>
      <c r="P230" s="252">
        <f>O230*H230</f>
        <v>0</v>
      </c>
      <c r="Q230" s="252">
        <v>0.00013750000000000001</v>
      </c>
      <c r="R230" s="252">
        <f>Q230*H230</f>
        <v>0.011377162499999999</v>
      </c>
      <c r="S230" s="252">
        <v>0</v>
      </c>
      <c r="T230" s="253">
        <f>S230*H230</f>
        <v>0</v>
      </c>
      <c r="U230" s="38"/>
      <c r="V230" s="38"/>
      <c r="W230" s="38"/>
      <c r="X230" s="38"/>
      <c r="Y230" s="38"/>
      <c r="Z230" s="38"/>
      <c r="AA230" s="38"/>
      <c r="AB230" s="38"/>
      <c r="AC230" s="38"/>
      <c r="AD230" s="38"/>
      <c r="AE230" s="38"/>
      <c r="AR230" s="254" t="s">
        <v>168</v>
      </c>
      <c r="AT230" s="254" t="s">
        <v>163</v>
      </c>
      <c r="AU230" s="254" t="s">
        <v>82</v>
      </c>
      <c r="AY230" s="17" t="s">
        <v>161</v>
      </c>
      <c r="BE230" s="255">
        <f>IF(N230="základní",J230,0)</f>
        <v>0</v>
      </c>
      <c r="BF230" s="255">
        <f>IF(N230="snížená",J230,0)</f>
        <v>0</v>
      </c>
      <c r="BG230" s="255">
        <f>IF(N230="zákl. přenesená",J230,0)</f>
        <v>0</v>
      </c>
      <c r="BH230" s="255">
        <f>IF(N230="sníž. přenesená",J230,0)</f>
        <v>0</v>
      </c>
      <c r="BI230" s="255">
        <f>IF(N230="nulová",J230,0)</f>
        <v>0</v>
      </c>
      <c r="BJ230" s="17" t="s">
        <v>80</v>
      </c>
      <c r="BK230" s="255">
        <f>ROUND(I230*H230,2)</f>
        <v>0</v>
      </c>
      <c r="BL230" s="17" t="s">
        <v>168</v>
      </c>
      <c r="BM230" s="254" t="s">
        <v>1473</v>
      </c>
    </row>
    <row r="231" s="2" customFormat="1">
      <c r="A231" s="38"/>
      <c r="B231" s="39"/>
      <c r="C231" s="40"/>
      <c r="D231" s="256" t="s">
        <v>170</v>
      </c>
      <c r="E231" s="40"/>
      <c r="F231" s="257" t="s">
        <v>896</v>
      </c>
      <c r="G231" s="40"/>
      <c r="H231" s="40"/>
      <c r="I231" s="154"/>
      <c r="J231" s="40"/>
      <c r="K231" s="40"/>
      <c r="L231" s="44"/>
      <c r="M231" s="258"/>
      <c r="N231" s="259"/>
      <c r="O231" s="91"/>
      <c r="P231" s="91"/>
      <c r="Q231" s="91"/>
      <c r="R231" s="91"/>
      <c r="S231" s="91"/>
      <c r="T231" s="92"/>
      <c r="U231" s="38"/>
      <c r="V231" s="38"/>
      <c r="W231" s="38"/>
      <c r="X231" s="38"/>
      <c r="Y231" s="38"/>
      <c r="Z231" s="38"/>
      <c r="AA231" s="38"/>
      <c r="AB231" s="38"/>
      <c r="AC231" s="38"/>
      <c r="AD231" s="38"/>
      <c r="AE231" s="38"/>
      <c r="AT231" s="17" t="s">
        <v>170</v>
      </c>
      <c r="AU231" s="17" t="s">
        <v>82</v>
      </c>
    </row>
    <row r="232" s="2" customFormat="1">
      <c r="A232" s="38"/>
      <c r="B232" s="39"/>
      <c r="C232" s="40"/>
      <c r="D232" s="256" t="s">
        <v>172</v>
      </c>
      <c r="E232" s="40"/>
      <c r="F232" s="260" t="s">
        <v>897</v>
      </c>
      <c r="G232" s="40"/>
      <c r="H232" s="40"/>
      <c r="I232" s="154"/>
      <c r="J232" s="40"/>
      <c r="K232" s="40"/>
      <c r="L232" s="44"/>
      <c r="M232" s="258"/>
      <c r="N232" s="259"/>
      <c r="O232" s="91"/>
      <c r="P232" s="91"/>
      <c r="Q232" s="91"/>
      <c r="R232" s="91"/>
      <c r="S232" s="91"/>
      <c r="T232" s="92"/>
      <c r="U232" s="38"/>
      <c r="V232" s="38"/>
      <c r="W232" s="38"/>
      <c r="X232" s="38"/>
      <c r="Y232" s="38"/>
      <c r="Z232" s="38"/>
      <c r="AA232" s="38"/>
      <c r="AB232" s="38"/>
      <c r="AC232" s="38"/>
      <c r="AD232" s="38"/>
      <c r="AE232" s="38"/>
      <c r="AT232" s="17" t="s">
        <v>172</v>
      </c>
      <c r="AU232" s="17" t="s">
        <v>82</v>
      </c>
    </row>
    <row r="233" s="14" customFormat="1">
      <c r="A233" s="14"/>
      <c r="B233" s="271"/>
      <c r="C233" s="272"/>
      <c r="D233" s="256" t="s">
        <v>174</v>
      </c>
      <c r="E233" s="273" t="s">
        <v>1</v>
      </c>
      <c r="F233" s="274" t="s">
        <v>1474</v>
      </c>
      <c r="G233" s="272"/>
      <c r="H233" s="275">
        <v>82.742999999999995</v>
      </c>
      <c r="I233" s="276"/>
      <c r="J233" s="272"/>
      <c r="K233" s="272"/>
      <c r="L233" s="277"/>
      <c r="M233" s="278"/>
      <c r="N233" s="279"/>
      <c r="O233" s="279"/>
      <c r="P233" s="279"/>
      <c r="Q233" s="279"/>
      <c r="R233" s="279"/>
      <c r="S233" s="279"/>
      <c r="T233" s="280"/>
      <c r="U233" s="14"/>
      <c r="V233" s="14"/>
      <c r="W233" s="14"/>
      <c r="X233" s="14"/>
      <c r="Y233" s="14"/>
      <c r="Z233" s="14"/>
      <c r="AA233" s="14"/>
      <c r="AB233" s="14"/>
      <c r="AC233" s="14"/>
      <c r="AD233" s="14"/>
      <c r="AE233" s="14"/>
      <c r="AT233" s="281" t="s">
        <v>174</v>
      </c>
      <c r="AU233" s="281" t="s">
        <v>82</v>
      </c>
      <c r="AV233" s="14" t="s">
        <v>82</v>
      </c>
      <c r="AW233" s="14" t="s">
        <v>30</v>
      </c>
      <c r="AX233" s="14" t="s">
        <v>80</v>
      </c>
      <c r="AY233" s="281" t="s">
        <v>161</v>
      </c>
    </row>
    <row r="234" s="2" customFormat="1" ht="16.5" customHeight="1">
      <c r="A234" s="38"/>
      <c r="B234" s="39"/>
      <c r="C234" s="243" t="s">
        <v>320</v>
      </c>
      <c r="D234" s="243" t="s">
        <v>163</v>
      </c>
      <c r="E234" s="244" t="s">
        <v>900</v>
      </c>
      <c r="F234" s="245" t="s">
        <v>901</v>
      </c>
      <c r="G234" s="246" t="s">
        <v>166</v>
      </c>
      <c r="H234" s="247">
        <v>4.7789999999999999</v>
      </c>
      <c r="I234" s="248"/>
      <c r="J234" s="249">
        <f>ROUND(I234*H234,2)</f>
        <v>0</v>
      </c>
      <c r="K234" s="245" t="s">
        <v>167</v>
      </c>
      <c r="L234" s="44"/>
      <c r="M234" s="250" t="s">
        <v>1</v>
      </c>
      <c r="N234" s="251" t="s">
        <v>38</v>
      </c>
      <c r="O234" s="91"/>
      <c r="P234" s="252">
        <f>O234*H234</f>
        <v>0</v>
      </c>
      <c r="Q234" s="252">
        <v>9.8999999999999994E-05</v>
      </c>
      <c r="R234" s="252">
        <f>Q234*H234</f>
        <v>0.00047312099999999996</v>
      </c>
      <c r="S234" s="252">
        <v>0</v>
      </c>
      <c r="T234" s="253">
        <f>S234*H234</f>
        <v>0</v>
      </c>
      <c r="U234" s="38"/>
      <c r="V234" s="38"/>
      <c r="W234" s="38"/>
      <c r="X234" s="38"/>
      <c r="Y234" s="38"/>
      <c r="Z234" s="38"/>
      <c r="AA234" s="38"/>
      <c r="AB234" s="38"/>
      <c r="AC234" s="38"/>
      <c r="AD234" s="38"/>
      <c r="AE234" s="38"/>
      <c r="AR234" s="254" t="s">
        <v>168</v>
      </c>
      <c r="AT234" s="254" t="s">
        <v>163</v>
      </c>
      <c r="AU234" s="254" t="s">
        <v>82</v>
      </c>
      <c r="AY234" s="17" t="s">
        <v>161</v>
      </c>
      <c r="BE234" s="255">
        <f>IF(N234="základní",J234,0)</f>
        <v>0</v>
      </c>
      <c r="BF234" s="255">
        <f>IF(N234="snížená",J234,0)</f>
        <v>0</v>
      </c>
      <c r="BG234" s="255">
        <f>IF(N234="zákl. přenesená",J234,0)</f>
        <v>0</v>
      </c>
      <c r="BH234" s="255">
        <f>IF(N234="sníž. přenesená",J234,0)</f>
        <v>0</v>
      </c>
      <c r="BI234" s="255">
        <f>IF(N234="nulová",J234,0)</f>
        <v>0</v>
      </c>
      <c r="BJ234" s="17" t="s">
        <v>80</v>
      </c>
      <c r="BK234" s="255">
        <f>ROUND(I234*H234,2)</f>
        <v>0</v>
      </c>
      <c r="BL234" s="17" t="s">
        <v>168</v>
      </c>
      <c r="BM234" s="254" t="s">
        <v>1475</v>
      </c>
    </row>
    <row r="235" s="2" customFormat="1">
      <c r="A235" s="38"/>
      <c r="B235" s="39"/>
      <c r="C235" s="40"/>
      <c r="D235" s="256" t="s">
        <v>170</v>
      </c>
      <c r="E235" s="40"/>
      <c r="F235" s="257" t="s">
        <v>903</v>
      </c>
      <c r="G235" s="40"/>
      <c r="H235" s="40"/>
      <c r="I235" s="154"/>
      <c r="J235" s="40"/>
      <c r="K235" s="40"/>
      <c r="L235" s="44"/>
      <c r="M235" s="258"/>
      <c r="N235" s="259"/>
      <c r="O235" s="91"/>
      <c r="P235" s="91"/>
      <c r="Q235" s="91"/>
      <c r="R235" s="91"/>
      <c r="S235" s="91"/>
      <c r="T235" s="92"/>
      <c r="U235" s="38"/>
      <c r="V235" s="38"/>
      <c r="W235" s="38"/>
      <c r="X235" s="38"/>
      <c r="Y235" s="38"/>
      <c r="Z235" s="38"/>
      <c r="AA235" s="38"/>
      <c r="AB235" s="38"/>
      <c r="AC235" s="38"/>
      <c r="AD235" s="38"/>
      <c r="AE235" s="38"/>
      <c r="AT235" s="17" t="s">
        <v>170</v>
      </c>
      <c r="AU235" s="17" t="s">
        <v>82</v>
      </c>
    </row>
    <row r="236" s="2" customFormat="1">
      <c r="A236" s="38"/>
      <c r="B236" s="39"/>
      <c r="C236" s="40"/>
      <c r="D236" s="256" t="s">
        <v>172</v>
      </c>
      <c r="E236" s="40"/>
      <c r="F236" s="260" t="s">
        <v>897</v>
      </c>
      <c r="G236" s="40"/>
      <c r="H236" s="40"/>
      <c r="I236" s="154"/>
      <c r="J236" s="40"/>
      <c r="K236" s="40"/>
      <c r="L236" s="44"/>
      <c r="M236" s="258"/>
      <c r="N236" s="259"/>
      <c r="O236" s="91"/>
      <c r="P236" s="91"/>
      <c r="Q236" s="91"/>
      <c r="R236" s="91"/>
      <c r="S236" s="91"/>
      <c r="T236" s="92"/>
      <c r="U236" s="38"/>
      <c r="V236" s="38"/>
      <c r="W236" s="38"/>
      <c r="X236" s="38"/>
      <c r="Y236" s="38"/>
      <c r="Z236" s="38"/>
      <c r="AA236" s="38"/>
      <c r="AB236" s="38"/>
      <c r="AC236" s="38"/>
      <c r="AD236" s="38"/>
      <c r="AE236" s="38"/>
      <c r="AT236" s="17" t="s">
        <v>172</v>
      </c>
      <c r="AU236" s="17" t="s">
        <v>82</v>
      </c>
    </row>
    <row r="237" s="14" customFormat="1">
      <c r="A237" s="14"/>
      <c r="B237" s="271"/>
      <c r="C237" s="272"/>
      <c r="D237" s="256" t="s">
        <v>174</v>
      </c>
      <c r="E237" s="273" t="s">
        <v>1</v>
      </c>
      <c r="F237" s="274" t="s">
        <v>1476</v>
      </c>
      <c r="G237" s="272"/>
      <c r="H237" s="275">
        <v>4.7789999999999999</v>
      </c>
      <c r="I237" s="276"/>
      <c r="J237" s="272"/>
      <c r="K237" s="272"/>
      <c r="L237" s="277"/>
      <c r="M237" s="278"/>
      <c r="N237" s="279"/>
      <c r="O237" s="279"/>
      <c r="P237" s="279"/>
      <c r="Q237" s="279"/>
      <c r="R237" s="279"/>
      <c r="S237" s="279"/>
      <c r="T237" s="280"/>
      <c r="U237" s="14"/>
      <c r="V237" s="14"/>
      <c r="W237" s="14"/>
      <c r="X237" s="14"/>
      <c r="Y237" s="14"/>
      <c r="Z237" s="14"/>
      <c r="AA237" s="14"/>
      <c r="AB237" s="14"/>
      <c r="AC237" s="14"/>
      <c r="AD237" s="14"/>
      <c r="AE237" s="14"/>
      <c r="AT237" s="281" t="s">
        <v>174</v>
      </c>
      <c r="AU237" s="281" t="s">
        <v>82</v>
      </c>
      <c r="AV237" s="14" t="s">
        <v>82</v>
      </c>
      <c r="AW237" s="14" t="s">
        <v>30</v>
      </c>
      <c r="AX237" s="14" t="s">
        <v>80</v>
      </c>
      <c r="AY237" s="281" t="s">
        <v>161</v>
      </c>
    </row>
    <row r="238" s="2" customFormat="1" ht="16.5" customHeight="1">
      <c r="A238" s="38"/>
      <c r="B238" s="39"/>
      <c r="C238" s="293" t="s">
        <v>328</v>
      </c>
      <c r="D238" s="293" t="s">
        <v>296</v>
      </c>
      <c r="E238" s="294" t="s">
        <v>905</v>
      </c>
      <c r="F238" s="295" t="s">
        <v>906</v>
      </c>
      <c r="G238" s="296" t="s">
        <v>166</v>
      </c>
      <c r="H238" s="297">
        <v>100.65000000000001</v>
      </c>
      <c r="I238" s="298"/>
      <c r="J238" s="299">
        <f>ROUND(I238*H238,2)</f>
        <v>0</v>
      </c>
      <c r="K238" s="295" t="s">
        <v>1</v>
      </c>
      <c r="L238" s="300"/>
      <c r="M238" s="301" t="s">
        <v>1</v>
      </c>
      <c r="N238" s="302" t="s">
        <v>38</v>
      </c>
      <c r="O238" s="91"/>
      <c r="P238" s="252">
        <f>O238*H238</f>
        <v>0</v>
      </c>
      <c r="Q238" s="252">
        <v>0.00089999999999999998</v>
      </c>
      <c r="R238" s="252">
        <f>Q238*H238</f>
        <v>0.090584999999999999</v>
      </c>
      <c r="S238" s="252">
        <v>0</v>
      </c>
      <c r="T238" s="253">
        <f>S238*H238</f>
        <v>0</v>
      </c>
      <c r="U238" s="38"/>
      <c r="V238" s="38"/>
      <c r="W238" s="38"/>
      <c r="X238" s="38"/>
      <c r="Y238" s="38"/>
      <c r="Z238" s="38"/>
      <c r="AA238" s="38"/>
      <c r="AB238" s="38"/>
      <c r="AC238" s="38"/>
      <c r="AD238" s="38"/>
      <c r="AE238" s="38"/>
      <c r="AR238" s="254" t="s">
        <v>227</v>
      </c>
      <c r="AT238" s="254" t="s">
        <v>296</v>
      </c>
      <c r="AU238" s="254" t="s">
        <v>82</v>
      </c>
      <c r="AY238" s="17" t="s">
        <v>161</v>
      </c>
      <c r="BE238" s="255">
        <f>IF(N238="základní",J238,0)</f>
        <v>0</v>
      </c>
      <c r="BF238" s="255">
        <f>IF(N238="snížená",J238,0)</f>
        <v>0</v>
      </c>
      <c r="BG238" s="255">
        <f>IF(N238="zákl. přenesená",J238,0)</f>
        <v>0</v>
      </c>
      <c r="BH238" s="255">
        <f>IF(N238="sníž. přenesená",J238,0)</f>
        <v>0</v>
      </c>
      <c r="BI238" s="255">
        <f>IF(N238="nulová",J238,0)</f>
        <v>0</v>
      </c>
      <c r="BJ238" s="17" t="s">
        <v>80</v>
      </c>
      <c r="BK238" s="255">
        <f>ROUND(I238*H238,2)</f>
        <v>0</v>
      </c>
      <c r="BL238" s="17" t="s">
        <v>168</v>
      </c>
      <c r="BM238" s="254" t="s">
        <v>1477</v>
      </c>
    </row>
    <row r="239" s="2" customFormat="1">
      <c r="A239" s="38"/>
      <c r="B239" s="39"/>
      <c r="C239" s="40"/>
      <c r="D239" s="256" t="s">
        <v>170</v>
      </c>
      <c r="E239" s="40"/>
      <c r="F239" s="257" t="s">
        <v>906</v>
      </c>
      <c r="G239" s="40"/>
      <c r="H239" s="40"/>
      <c r="I239" s="154"/>
      <c r="J239" s="40"/>
      <c r="K239" s="40"/>
      <c r="L239" s="44"/>
      <c r="M239" s="258"/>
      <c r="N239" s="259"/>
      <c r="O239" s="91"/>
      <c r="P239" s="91"/>
      <c r="Q239" s="91"/>
      <c r="R239" s="91"/>
      <c r="S239" s="91"/>
      <c r="T239" s="92"/>
      <c r="U239" s="38"/>
      <c r="V239" s="38"/>
      <c r="W239" s="38"/>
      <c r="X239" s="38"/>
      <c r="Y239" s="38"/>
      <c r="Z239" s="38"/>
      <c r="AA239" s="38"/>
      <c r="AB239" s="38"/>
      <c r="AC239" s="38"/>
      <c r="AD239" s="38"/>
      <c r="AE239" s="38"/>
      <c r="AT239" s="17" t="s">
        <v>170</v>
      </c>
      <c r="AU239" s="17" t="s">
        <v>82</v>
      </c>
    </row>
    <row r="240" s="14" customFormat="1">
      <c r="A240" s="14"/>
      <c r="B240" s="271"/>
      <c r="C240" s="272"/>
      <c r="D240" s="256" t="s">
        <v>174</v>
      </c>
      <c r="E240" s="273" t="s">
        <v>1</v>
      </c>
      <c r="F240" s="274" t="s">
        <v>1478</v>
      </c>
      <c r="G240" s="272"/>
      <c r="H240" s="275">
        <v>100.65000000000001</v>
      </c>
      <c r="I240" s="276"/>
      <c r="J240" s="272"/>
      <c r="K240" s="272"/>
      <c r="L240" s="277"/>
      <c r="M240" s="278"/>
      <c r="N240" s="279"/>
      <c r="O240" s="279"/>
      <c r="P240" s="279"/>
      <c r="Q240" s="279"/>
      <c r="R240" s="279"/>
      <c r="S240" s="279"/>
      <c r="T240" s="280"/>
      <c r="U240" s="14"/>
      <c r="V240" s="14"/>
      <c r="W240" s="14"/>
      <c r="X240" s="14"/>
      <c r="Y240" s="14"/>
      <c r="Z240" s="14"/>
      <c r="AA240" s="14"/>
      <c r="AB240" s="14"/>
      <c r="AC240" s="14"/>
      <c r="AD240" s="14"/>
      <c r="AE240" s="14"/>
      <c r="AT240" s="281" t="s">
        <v>174</v>
      </c>
      <c r="AU240" s="281" t="s">
        <v>82</v>
      </c>
      <c r="AV240" s="14" t="s">
        <v>82</v>
      </c>
      <c r="AW240" s="14" t="s">
        <v>30</v>
      </c>
      <c r="AX240" s="14" t="s">
        <v>80</v>
      </c>
      <c r="AY240" s="281" t="s">
        <v>161</v>
      </c>
    </row>
    <row r="241" s="2" customFormat="1" ht="16.5" customHeight="1">
      <c r="A241" s="38"/>
      <c r="B241" s="39"/>
      <c r="C241" s="243" t="s">
        <v>335</v>
      </c>
      <c r="D241" s="243" t="s">
        <v>163</v>
      </c>
      <c r="E241" s="244" t="s">
        <v>1479</v>
      </c>
      <c r="F241" s="245" t="s">
        <v>1480</v>
      </c>
      <c r="G241" s="246" t="s">
        <v>183</v>
      </c>
      <c r="H241" s="247">
        <v>0.84799999999999998</v>
      </c>
      <c r="I241" s="248"/>
      <c r="J241" s="249">
        <f>ROUND(I241*H241,2)</f>
        <v>0</v>
      </c>
      <c r="K241" s="245" t="s">
        <v>167</v>
      </c>
      <c r="L241" s="44"/>
      <c r="M241" s="250" t="s">
        <v>1</v>
      </c>
      <c r="N241" s="251" t="s">
        <v>38</v>
      </c>
      <c r="O241" s="91"/>
      <c r="P241" s="252">
        <f>O241*H241</f>
        <v>0</v>
      </c>
      <c r="Q241" s="252">
        <v>2.4532922039999998</v>
      </c>
      <c r="R241" s="252">
        <f>Q241*H241</f>
        <v>2.0803917889919998</v>
      </c>
      <c r="S241" s="252">
        <v>0</v>
      </c>
      <c r="T241" s="253">
        <f>S241*H241</f>
        <v>0</v>
      </c>
      <c r="U241" s="38"/>
      <c r="V241" s="38"/>
      <c r="W241" s="38"/>
      <c r="X241" s="38"/>
      <c r="Y241" s="38"/>
      <c r="Z241" s="38"/>
      <c r="AA241" s="38"/>
      <c r="AB241" s="38"/>
      <c r="AC241" s="38"/>
      <c r="AD241" s="38"/>
      <c r="AE241" s="38"/>
      <c r="AR241" s="254" t="s">
        <v>168</v>
      </c>
      <c r="AT241" s="254" t="s">
        <v>163</v>
      </c>
      <c r="AU241" s="254" t="s">
        <v>82</v>
      </c>
      <c r="AY241" s="17" t="s">
        <v>161</v>
      </c>
      <c r="BE241" s="255">
        <f>IF(N241="základní",J241,0)</f>
        <v>0</v>
      </c>
      <c r="BF241" s="255">
        <f>IF(N241="snížená",J241,0)</f>
        <v>0</v>
      </c>
      <c r="BG241" s="255">
        <f>IF(N241="zákl. přenesená",J241,0)</f>
        <v>0</v>
      </c>
      <c r="BH241" s="255">
        <f>IF(N241="sníž. přenesená",J241,0)</f>
        <v>0</v>
      </c>
      <c r="BI241" s="255">
        <f>IF(N241="nulová",J241,0)</f>
        <v>0</v>
      </c>
      <c r="BJ241" s="17" t="s">
        <v>80</v>
      </c>
      <c r="BK241" s="255">
        <f>ROUND(I241*H241,2)</f>
        <v>0</v>
      </c>
      <c r="BL241" s="17" t="s">
        <v>168</v>
      </c>
      <c r="BM241" s="254" t="s">
        <v>1481</v>
      </c>
    </row>
    <row r="242" s="2" customFormat="1">
      <c r="A242" s="38"/>
      <c r="B242" s="39"/>
      <c r="C242" s="40"/>
      <c r="D242" s="256" t="s">
        <v>170</v>
      </c>
      <c r="E242" s="40"/>
      <c r="F242" s="257" t="s">
        <v>1482</v>
      </c>
      <c r="G242" s="40"/>
      <c r="H242" s="40"/>
      <c r="I242" s="154"/>
      <c r="J242" s="40"/>
      <c r="K242" s="40"/>
      <c r="L242" s="44"/>
      <c r="M242" s="258"/>
      <c r="N242" s="259"/>
      <c r="O242" s="91"/>
      <c r="P242" s="91"/>
      <c r="Q242" s="91"/>
      <c r="R242" s="91"/>
      <c r="S242" s="91"/>
      <c r="T242" s="92"/>
      <c r="U242" s="38"/>
      <c r="V242" s="38"/>
      <c r="W242" s="38"/>
      <c r="X242" s="38"/>
      <c r="Y242" s="38"/>
      <c r="Z242" s="38"/>
      <c r="AA242" s="38"/>
      <c r="AB242" s="38"/>
      <c r="AC242" s="38"/>
      <c r="AD242" s="38"/>
      <c r="AE242" s="38"/>
      <c r="AT242" s="17" t="s">
        <v>170</v>
      </c>
      <c r="AU242" s="17" t="s">
        <v>82</v>
      </c>
    </row>
    <row r="243" s="2" customFormat="1">
      <c r="A243" s="38"/>
      <c r="B243" s="39"/>
      <c r="C243" s="40"/>
      <c r="D243" s="256" t="s">
        <v>172</v>
      </c>
      <c r="E243" s="40"/>
      <c r="F243" s="260" t="s">
        <v>1483</v>
      </c>
      <c r="G243" s="40"/>
      <c r="H243" s="40"/>
      <c r="I243" s="154"/>
      <c r="J243" s="40"/>
      <c r="K243" s="40"/>
      <c r="L243" s="44"/>
      <c r="M243" s="258"/>
      <c r="N243" s="259"/>
      <c r="O243" s="91"/>
      <c r="P243" s="91"/>
      <c r="Q243" s="91"/>
      <c r="R243" s="91"/>
      <c r="S243" s="91"/>
      <c r="T243" s="92"/>
      <c r="U243" s="38"/>
      <c r="V243" s="38"/>
      <c r="W243" s="38"/>
      <c r="X243" s="38"/>
      <c r="Y243" s="38"/>
      <c r="Z243" s="38"/>
      <c r="AA243" s="38"/>
      <c r="AB243" s="38"/>
      <c r="AC243" s="38"/>
      <c r="AD243" s="38"/>
      <c r="AE243" s="38"/>
      <c r="AT243" s="17" t="s">
        <v>172</v>
      </c>
      <c r="AU243" s="17" t="s">
        <v>82</v>
      </c>
    </row>
    <row r="244" s="14" customFormat="1">
      <c r="A244" s="14"/>
      <c r="B244" s="271"/>
      <c r="C244" s="272"/>
      <c r="D244" s="256" t="s">
        <v>174</v>
      </c>
      <c r="E244" s="273" t="s">
        <v>1</v>
      </c>
      <c r="F244" s="274" t="s">
        <v>1484</v>
      </c>
      <c r="G244" s="272"/>
      <c r="H244" s="275">
        <v>0.84799999999999998</v>
      </c>
      <c r="I244" s="276"/>
      <c r="J244" s="272"/>
      <c r="K244" s="272"/>
      <c r="L244" s="277"/>
      <c r="M244" s="278"/>
      <c r="N244" s="279"/>
      <c r="O244" s="279"/>
      <c r="P244" s="279"/>
      <c r="Q244" s="279"/>
      <c r="R244" s="279"/>
      <c r="S244" s="279"/>
      <c r="T244" s="280"/>
      <c r="U244" s="14"/>
      <c r="V244" s="14"/>
      <c r="W244" s="14"/>
      <c r="X244" s="14"/>
      <c r="Y244" s="14"/>
      <c r="Z244" s="14"/>
      <c r="AA244" s="14"/>
      <c r="AB244" s="14"/>
      <c r="AC244" s="14"/>
      <c r="AD244" s="14"/>
      <c r="AE244" s="14"/>
      <c r="AT244" s="281" t="s">
        <v>174</v>
      </c>
      <c r="AU244" s="281" t="s">
        <v>82</v>
      </c>
      <c r="AV244" s="14" t="s">
        <v>82</v>
      </c>
      <c r="AW244" s="14" t="s">
        <v>30</v>
      </c>
      <c r="AX244" s="14" t="s">
        <v>80</v>
      </c>
      <c r="AY244" s="281" t="s">
        <v>161</v>
      </c>
    </row>
    <row r="245" s="12" customFormat="1" ht="22.8" customHeight="1">
      <c r="A245" s="12"/>
      <c r="B245" s="227"/>
      <c r="C245" s="228"/>
      <c r="D245" s="229" t="s">
        <v>72</v>
      </c>
      <c r="E245" s="241" t="s">
        <v>188</v>
      </c>
      <c r="F245" s="241" t="s">
        <v>377</v>
      </c>
      <c r="G245" s="228"/>
      <c r="H245" s="228"/>
      <c r="I245" s="231"/>
      <c r="J245" s="242">
        <f>BK245</f>
        <v>0</v>
      </c>
      <c r="K245" s="228"/>
      <c r="L245" s="233"/>
      <c r="M245" s="234"/>
      <c r="N245" s="235"/>
      <c r="O245" s="235"/>
      <c r="P245" s="236">
        <f>SUM(P246:P274)</f>
        <v>0</v>
      </c>
      <c r="Q245" s="235"/>
      <c r="R245" s="236">
        <f>SUM(R246:R274)</f>
        <v>2.1924845472000003</v>
      </c>
      <c r="S245" s="235"/>
      <c r="T245" s="237">
        <f>SUM(T246:T274)</f>
        <v>0</v>
      </c>
      <c r="U245" s="12"/>
      <c r="V245" s="12"/>
      <c r="W245" s="12"/>
      <c r="X245" s="12"/>
      <c r="Y245" s="12"/>
      <c r="Z245" s="12"/>
      <c r="AA245" s="12"/>
      <c r="AB245" s="12"/>
      <c r="AC245" s="12"/>
      <c r="AD245" s="12"/>
      <c r="AE245" s="12"/>
      <c r="AR245" s="238" t="s">
        <v>80</v>
      </c>
      <c r="AT245" s="239" t="s">
        <v>72</v>
      </c>
      <c r="AU245" s="239" t="s">
        <v>80</v>
      </c>
      <c r="AY245" s="238" t="s">
        <v>161</v>
      </c>
      <c r="BK245" s="240">
        <f>SUM(BK246:BK274)</f>
        <v>0</v>
      </c>
    </row>
    <row r="246" s="2" customFormat="1" ht="16.5" customHeight="1">
      <c r="A246" s="38"/>
      <c r="B246" s="39"/>
      <c r="C246" s="243" t="s">
        <v>342</v>
      </c>
      <c r="D246" s="243" t="s">
        <v>163</v>
      </c>
      <c r="E246" s="244" t="s">
        <v>379</v>
      </c>
      <c r="F246" s="245" t="s">
        <v>380</v>
      </c>
      <c r="G246" s="246" t="s">
        <v>183</v>
      </c>
      <c r="H246" s="247">
        <v>6.1900000000000004</v>
      </c>
      <c r="I246" s="248"/>
      <c r="J246" s="249">
        <f>ROUND(I246*H246,2)</f>
        <v>0</v>
      </c>
      <c r="K246" s="245" t="s">
        <v>167</v>
      </c>
      <c r="L246" s="44"/>
      <c r="M246" s="250" t="s">
        <v>1</v>
      </c>
      <c r="N246" s="251" t="s">
        <v>38</v>
      </c>
      <c r="O246" s="91"/>
      <c r="P246" s="252">
        <f>O246*H246</f>
        <v>0</v>
      </c>
      <c r="Q246" s="252">
        <v>0</v>
      </c>
      <c r="R246" s="252">
        <f>Q246*H246</f>
        <v>0</v>
      </c>
      <c r="S246" s="252">
        <v>0</v>
      </c>
      <c r="T246" s="253">
        <f>S246*H246</f>
        <v>0</v>
      </c>
      <c r="U246" s="38"/>
      <c r="V246" s="38"/>
      <c r="W246" s="38"/>
      <c r="X246" s="38"/>
      <c r="Y246" s="38"/>
      <c r="Z246" s="38"/>
      <c r="AA246" s="38"/>
      <c r="AB246" s="38"/>
      <c r="AC246" s="38"/>
      <c r="AD246" s="38"/>
      <c r="AE246" s="38"/>
      <c r="AR246" s="254" t="s">
        <v>168</v>
      </c>
      <c r="AT246" s="254" t="s">
        <v>163</v>
      </c>
      <c r="AU246" s="254" t="s">
        <v>82</v>
      </c>
      <c r="AY246" s="17" t="s">
        <v>161</v>
      </c>
      <c r="BE246" s="255">
        <f>IF(N246="základní",J246,0)</f>
        <v>0</v>
      </c>
      <c r="BF246" s="255">
        <f>IF(N246="snížená",J246,0)</f>
        <v>0</v>
      </c>
      <c r="BG246" s="255">
        <f>IF(N246="zákl. přenesená",J246,0)</f>
        <v>0</v>
      </c>
      <c r="BH246" s="255">
        <f>IF(N246="sníž. přenesená",J246,0)</f>
        <v>0</v>
      </c>
      <c r="BI246" s="255">
        <f>IF(N246="nulová",J246,0)</f>
        <v>0</v>
      </c>
      <c r="BJ246" s="17" t="s">
        <v>80</v>
      </c>
      <c r="BK246" s="255">
        <f>ROUND(I246*H246,2)</f>
        <v>0</v>
      </c>
      <c r="BL246" s="17" t="s">
        <v>168</v>
      </c>
      <c r="BM246" s="254" t="s">
        <v>1485</v>
      </c>
    </row>
    <row r="247" s="2" customFormat="1">
      <c r="A247" s="38"/>
      <c r="B247" s="39"/>
      <c r="C247" s="40"/>
      <c r="D247" s="256" t="s">
        <v>170</v>
      </c>
      <c r="E247" s="40"/>
      <c r="F247" s="257" t="s">
        <v>382</v>
      </c>
      <c r="G247" s="40"/>
      <c r="H247" s="40"/>
      <c r="I247" s="154"/>
      <c r="J247" s="40"/>
      <c r="K247" s="40"/>
      <c r="L247" s="44"/>
      <c r="M247" s="258"/>
      <c r="N247" s="259"/>
      <c r="O247" s="91"/>
      <c r="P247" s="91"/>
      <c r="Q247" s="91"/>
      <c r="R247" s="91"/>
      <c r="S247" s="91"/>
      <c r="T247" s="92"/>
      <c r="U247" s="38"/>
      <c r="V247" s="38"/>
      <c r="W247" s="38"/>
      <c r="X247" s="38"/>
      <c r="Y247" s="38"/>
      <c r="Z247" s="38"/>
      <c r="AA247" s="38"/>
      <c r="AB247" s="38"/>
      <c r="AC247" s="38"/>
      <c r="AD247" s="38"/>
      <c r="AE247" s="38"/>
      <c r="AT247" s="17" t="s">
        <v>170</v>
      </c>
      <c r="AU247" s="17" t="s">
        <v>82</v>
      </c>
    </row>
    <row r="248" s="2" customFormat="1">
      <c r="A248" s="38"/>
      <c r="B248" s="39"/>
      <c r="C248" s="40"/>
      <c r="D248" s="256" t="s">
        <v>172</v>
      </c>
      <c r="E248" s="40"/>
      <c r="F248" s="260" t="s">
        <v>383</v>
      </c>
      <c r="G248" s="40"/>
      <c r="H248" s="40"/>
      <c r="I248" s="154"/>
      <c r="J248" s="40"/>
      <c r="K248" s="40"/>
      <c r="L248" s="44"/>
      <c r="M248" s="258"/>
      <c r="N248" s="259"/>
      <c r="O248" s="91"/>
      <c r="P248" s="91"/>
      <c r="Q248" s="91"/>
      <c r="R248" s="91"/>
      <c r="S248" s="91"/>
      <c r="T248" s="92"/>
      <c r="U248" s="38"/>
      <c r="V248" s="38"/>
      <c r="W248" s="38"/>
      <c r="X248" s="38"/>
      <c r="Y248" s="38"/>
      <c r="Z248" s="38"/>
      <c r="AA248" s="38"/>
      <c r="AB248" s="38"/>
      <c r="AC248" s="38"/>
      <c r="AD248" s="38"/>
      <c r="AE248" s="38"/>
      <c r="AT248" s="17" t="s">
        <v>172</v>
      </c>
      <c r="AU248" s="17" t="s">
        <v>82</v>
      </c>
    </row>
    <row r="249" s="14" customFormat="1">
      <c r="A249" s="14"/>
      <c r="B249" s="271"/>
      <c r="C249" s="272"/>
      <c r="D249" s="256" t="s">
        <v>174</v>
      </c>
      <c r="E249" s="273" t="s">
        <v>1</v>
      </c>
      <c r="F249" s="274" t="s">
        <v>1486</v>
      </c>
      <c r="G249" s="272"/>
      <c r="H249" s="275">
        <v>2.3199999999999998</v>
      </c>
      <c r="I249" s="276"/>
      <c r="J249" s="272"/>
      <c r="K249" s="272"/>
      <c r="L249" s="277"/>
      <c r="M249" s="278"/>
      <c r="N249" s="279"/>
      <c r="O249" s="279"/>
      <c r="P249" s="279"/>
      <c r="Q249" s="279"/>
      <c r="R249" s="279"/>
      <c r="S249" s="279"/>
      <c r="T249" s="280"/>
      <c r="U249" s="14"/>
      <c r="V249" s="14"/>
      <c r="W249" s="14"/>
      <c r="X249" s="14"/>
      <c r="Y249" s="14"/>
      <c r="Z249" s="14"/>
      <c r="AA249" s="14"/>
      <c r="AB249" s="14"/>
      <c r="AC249" s="14"/>
      <c r="AD249" s="14"/>
      <c r="AE249" s="14"/>
      <c r="AT249" s="281" t="s">
        <v>174</v>
      </c>
      <c r="AU249" s="281" t="s">
        <v>82</v>
      </c>
      <c r="AV249" s="14" t="s">
        <v>82</v>
      </c>
      <c r="AW249" s="14" t="s">
        <v>30</v>
      </c>
      <c r="AX249" s="14" t="s">
        <v>73</v>
      </c>
      <c r="AY249" s="281" t="s">
        <v>161</v>
      </c>
    </row>
    <row r="250" s="14" customFormat="1">
      <c r="A250" s="14"/>
      <c r="B250" s="271"/>
      <c r="C250" s="272"/>
      <c r="D250" s="256" t="s">
        <v>174</v>
      </c>
      <c r="E250" s="273" t="s">
        <v>1</v>
      </c>
      <c r="F250" s="274" t="s">
        <v>1487</v>
      </c>
      <c r="G250" s="272"/>
      <c r="H250" s="275">
        <v>2.29</v>
      </c>
      <c r="I250" s="276"/>
      <c r="J250" s="272"/>
      <c r="K250" s="272"/>
      <c r="L250" s="277"/>
      <c r="M250" s="278"/>
      <c r="N250" s="279"/>
      <c r="O250" s="279"/>
      <c r="P250" s="279"/>
      <c r="Q250" s="279"/>
      <c r="R250" s="279"/>
      <c r="S250" s="279"/>
      <c r="T250" s="280"/>
      <c r="U250" s="14"/>
      <c r="V250" s="14"/>
      <c r="W250" s="14"/>
      <c r="X250" s="14"/>
      <c r="Y250" s="14"/>
      <c r="Z250" s="14"/>
      <c r="AA250" s="14"/>
      <c r="AB250" s="14"/>
      <c r="AC250" s="14"/>
      <c r="AD250" s="14"/>
      <c r="AE250" s="14"/>
      <c r="AT250" s="281" t="s">
        <v>174</v>
      </c>
      <c r="AU250" s="281" t="s">
        <v>82</v>
      </c>
      <c r="AV250" s="14" t="s">
        <v>82</v>
      </c>
      <c r="AW250" s="14" t="s">
        <v>30</v>
      </c>
      <c r="AX250" s="14" t="s">
        <v>73</v>
      </c>
      <c r="AY250" s="281" t="s">
        <v>161</v>
      </c>
    </row>
    <row r="251" s="14" customFormat="1">
      <c r="A251" s="14"/>
      <c r="B251" s="271"/>
      <c r="C251" s="272"/>
      <c r="D251" s="256" t="s">
        <v>174</v>
      </c>
      <c r="E251" s="273" t="s">
        <v>1</v>
      </c>
      <c r="F251" s="274" t="s">
        <v>1488</v>
      </c>
      <c r="G251" s="272"/>
      <c r="H251" s="275">
        <v>1.5800000000000001</v>
      </c>
      <c r="I251" s="276"/>
      <c r="J251" s="272"/>
      <c r="K251" s="272"/>
      <c r="L251" s="277"/>
      <c r="M251" s="278"/>
      <c r="N251" s="279"/>
      <c r="O251" s="279"/>
      <c r="P251" s="279"/>
      <c r="Q251" s="279"/>
      <c r="R251" s="279"/>
      <c r="S251" s="279"/>
      <c r="T251" s="280"/>
      <c r="U251" s="14"/>
      <c r="V251" s="14"/>
      <c r="W251" s="14"/>
      <c r="X251" s="14"/>
      <c r="Y251" s="14"/>
      <c r="Z251" s="14"/>
      <c r="AA251" s="14"/>
      <c r="AB251" s="14"/>
      <c r="AC251" s="14"/>
      <c r="AD251" s="14"/>
      <c r="AE251" s="14"/>
      <c r="AT251" s="281" t="s">
        <v>174</v>
      </c>
      <c r="AU251" s="281" t="s">
        <v>82</v>
      </c>
      <c r="AV251" s="14" t="s">
        <v>82</v>
      </c>
      <c r="AW251" s="14" t="s">
        <v>30</v>
      </c>
      <c r="AX251" s="14" t="s">
        <v>73</v>
      </c>
      <c r="AY251" s="281" t="s">
        <v>161</v>
      </c>
    </row>
    <row r="252" s="15" customFormat="1">
      <c r="A252" s="15"/>
      <c r="B252" s="282"/>
      <c r="C252" s="283"/>
      <c r="D252" s="256" t="s">
        <v>174</v>
      </c>
      <c r="E252" s="284" t="s">
        <v>1</v>
      </c>
      <c r="F252" s="285" t="s">
        <v>180</v>
      </c>
      <c r="G252" s="283"/>
      <c r="H252" s="286">
        <v>6.1900000000000004</v>
      </c>
      <c r="I252" s="287"/>
      <c r="J252" s="283"/>
      <c r="K252" s="283"/>
      <c r="L252" s="288"/>
      <c r="M252" s="289"/>
      <c r="N252" s="290"/>
      <c r="O252" s="290"/>
      <c r="P252" s="290"/>
      <c r="Q252" s="290"/>
      <c r="R252" s="290"/>
      <c r="S252" s="290"/>
      <c r="T252" s="291"/>
      <c r="U252" s="15"/>
      <c r="V252" s="15"/>
      <c r="W252" s="15"/>
      <c r="X252" s="15"/>
      <c r="Y252" s="15"/>
      <c r="Z252" s="15"/>
      <c r="AA252" s="15"/>
      <c r="AB252" s="15"/>
      <c r="AC252" s="15"/>
      <c r="AD252" s="15"/>
      <c r="AE252" s="15"/>
      <c r="AT252" s="292" t="s">
        <v>174</v>
      </c>
      <c r="AU252" s="292" t="s">
        <v>82</v>
      </c>
      <c r="AV252" s="15" t="s">
        <v>168</v>
      </c>
      <c r="AW252" s="15" t="s">
        <v>30</v>
      </c>
      <c r="AX252" s="15" t="s">
        <v>80</v>
      </c>
      <c r="AY252" s="292" t="s">
        <v>161</v>
      </c>
    </row>
    <row r="253" s="2" customFormat="1" ht="16.5" customHeight="1">
      <c r="A253" s="38"/>
      <c r="B253" s="39"/>
      <c r="C253" s="243" t="s">
        <v>349</v>
      </c>
      <c r="D253" s="243" t="s">
        <v>163</v>
      </c>
      <c r="E253" s="244" t="s">
        <v>388</v>
      </c>
      <c r="F253" s="245" t="s">
        <v>389</v>
      </c>
      <c r="G253" s="246" t="s">
        <v>166</v>
      </c>
      <c r="H253" s="247">
        <v>23.465</v>
      </c>
      <c r="I253" s="248"/>
      <c r="J253" s="249">
        <f>ROUND(I253*H253,2)</f>
        <v>0</v>
      </c>
      <c r="K253" s="245" t="s">
        <v>167</v>
      </c>
      <c r="L253" s="44"/>
      <c r="M253" s="250" t="s">
        <v>1</v>
      </c>
      <c r="N253" s="251" t="s">
        <v>38</v>
      </c>
      <c r="O253" s="91"/>
      <c r="P253" s="252">
        <f>O253*H253</f>
        <v>0</v>
      </c>
      <c r="Q253" s="252">
        <v>0.041744200000000002</v>
      </c>
      <c r="R253" s="252">
        <f>Q253*H253</f>
        <v>0.979527653</v>
      </c>
      <c r="S253" s="252">
        <v>0</v>
      </c>
      <c r="T253" s="253">
        <f>S253*H253</f>
        <v>0</v>
      </c>
      <c r="U253" s="38"/>
      <c r="V253" s="38"/>
      <c r="W253" s="38"/>
      <c r="X253" s="38"/>
      <c r="Y253" s="38"/>
      <c r="Z253" s="38"/>
      <c r="AA253" s="38"/>
      <c r="AB253" s="38"/>
      <c r="AC253" s="38"/>
      <c r="AD253" s="38"/>
      <c r="AE253" s="38"/>
      <c r="AR253" s="254" t="s">
        <v>168</v>
      </c>
      <c r="AT253" s="254" t="s">
        <v>163</v>
      </c>
      <c r="AU253" s="254" t="s">
        <v>82</v>
      </c>
      <c r="AY253" s="17" t="s">
        <v>161</v>
      </c>
      <c r="BE253" s="255">
        <f>IF(N253="základní",J253,0)</f>
        <v>0</v>
      </c>
      <c r="BF253" s="255">
        <f>IF(N253="snížená",J253,0)</f>
        <v>0</v>
      </c>
      <c r="BG253" s="255">
        <f>IF(N253="zákl. přenesená",J253,0)</f>
        <v>0</v>
      </c>
      <c r="BH253" s="255">
        <f>IF(N253="sníž. přenesená",J253,0)</f>
        <v>0</v>
      </c>
      <c r="BI253" s="255">
        <f>IF(N253="nulová",J253,0)</f>
        <v>0</v>
      </c>
      <c r="BJ253" s="17" t="s">
        <v>80</v>
      </c>
      <c r="BK253" s="255">
        <f>ROUND(I253*H253,2)</f>
        <v>0</v>
      </c>
      <c r="BL253" s="17" t="s">
        <v>168</v>
      </c>
      <c r="BM253" s="254" t="s">
        <v>1489</v>
      </c>
    </row>
    <row r="254" s="2" customFormat="1">
      <c r="A254" s="38"/>
      <c r="B254" s="39"/>
      <c r="C254" s="40"/>
      <c r="D254" s="256" t="s">
        <v>170</v>
      </c>
      <c r="E254" s="40"/>
      <c r="F254" s="257" t="s">
        <v>391</v>
      </c>
      <c r="G254" s="40"/>
      <c r="H254" s="40"/>
      <c r="I254" s="154"/>
      <c r="J254" s="40"/>
      <c r="K254" s="40"/>
      <c r="L254" s="44"/>
      <c r="M254" s="258"/>
      <c r="N254" s="259"/>
      <c r="O254" s="91"/>
      <c r="P254" s="91"/>
      <c r="Q254" s="91"/>
      <c r="R254" s="91"/>
      <c r="S254" s="91"/>
      <c r="T254" s="92"/>
      <c r="U254" s="38"/>
      <c r="V254" s="38"/>
      <c r="W254" s="38"/>
      <c r="X254" s="38"/>
      <c r="Y254" s="38"/>
      <c r="Z254" s="38"/>
      <c r="AA254" s="38"/>
      <c r="AB254" s="38"/>
      <c r="AC254" s="38"/>
      <c r="AD254" s="38"/>
      <c r="AE254" s="38"/>
      <c r="AT254" s="17" t="s">
        <v>170</v>
      </c>
      <c r="AU254" s="17" t="s">
        <v>82</v>
      </c>
    </row>
    <row r="255" s="2" customFormat="1">
      <c r="A255" s="38"/>
      <c r="B255" s="39"/>
      <c r="C255" s="40"/>
      <c r="D255" s="256" t="s">
        <v>172</v>
      </c>
      <c r="E255" s="40"/>
      <c r="F255" s="260" t="s">
        <v>392</v>
      </c>
      <c r="G255" s="40"/>
      <c r="H255" s="40"/>
      <c r="I255" s="154"/>
      <c r="J255" s="40"/>
      <c r="K255" s="40"/>
      <c r="L255" s="44"/>
      <c r="M255" s="258"/>
      <c r="N255" s="259"/>
      <c r="O255" s="91"/>
      <c r="P255" s="91"/>
      <c r="Q255" s="91"/>
      <c r="R255" s="91"/>
      <c r="S255" s="91"/>
      <c r="T255" s="92"/>
      <c r="U255" s="38"/>
      <c r="V255" s="38"/>
      <c r="W255" s="38"/>
      <c r="X255" s="38"/>
      <c r="Y255" s="38"/>
      <c r="Z255" s="38"/>
      <c r="AA255" s="38"/>
      <c r="AB255" s="38"/>
      <c r="AC255" s="38"/>
      <c r="AD255" s="38"/>
      <c r="AE255" s="38"/>
      <c r="AT255" s="17" t="s">
        <v>172</v>
      </c>
      <c r="AU255" s="17" t="s">
        <v>82</v>
      </c>
    </row>
    <row r="256" s="14" customFormat="1">
      <c r="A256" s="14"/>
      <c r="B256" s="271"/>
      <c r="C256" s="272"/>
      <c r="D256" s="256" t="s">
        <v>174</v>
      </c>
      <c r="E256" s="273" t="s">
        <v>1</v>
      </c>
      <c r="F256" s="274" t="s">
        <v>1490</v>
      </c>
      <c r="G256" s="272"/>
      <c r="H256" s="275">
        <v>4.8600000000000003</v>
      </c>
      <c r="I256" s="276"/>
      <c r="J256" s="272"/>
      <c r="K256" s="272"/>
      <c r="L256" s="277"/>
      <c r="M256" s="278"/>
      <c r="N256" s="279"/>
      <c r="O256" s="279"/>
      <c r="P256" s="279"/>
      <c r="Q256" s="279"/>
      <c r="R256" s="279"/>
      <c r="S256" s="279"/>
      <c r="T256" s="280"/>
      <c r="U256" s="14"/>
      <c r="V256" s="14"/>
      <c r="W256" s="14"/>
      <c r="X256" s="14"/>
      <c r="Y256" s="14"/>
      <c r="Z256" s="14"/>
      <c r="AA256" s="14"/>
      <c r="AB256" s="14"/>
      <c r="AC256" s="14"/>
      <c r="AD256" s="14"/>
      <c r="AE256" s="14"/>
      <c r="AT256" s="281" t="s">
        <v>174</v>
      </c>
      <c r="AU256" s="281" t="s">
        <v>82</v>
      </c>
      <c r="AV256" s="14" t="s">
        <v>82</v>
      </c>
      <c r="AW256" s="14" t="s">
        <v>30</v>
      </c>
      <c r="AX256" s="14" t="s">
        <v>73</v>
      </c>
      <c r="AY256" s="281" t="s">
        <v>161</v>
      </c>
    </row>
    <row r="257" s="14" customFormat="1">
      <c r="A257" s="14"/>
      <c r="B257" s="271"/>
      <c r="C257" s="272"/>
      <c r="D257" s="256" t="s">
        <v>174</v>
      </c>
      <c r="E257" s="273" t="s">
        <v>1</v>
      </c>
      <c r="F257" s="274" t="s">
        <v>1491</v>
      </c>
      <c r="G257" s="272"/>
      <c r="H257" s="275">
        <v>18.605</v>
      </c>
      <c r="I257" s="276"/>
      <c r="J257" s="272"/>
      <c r="K257" s="272"/>
      <c r="L257" s="277"/>
      <c r="M257" s="278"/>
      <c r="N257" s="279"/>
      <c r="O257" s="279"/>
      <c r="P257" s="279"/>
      <c r="Q257" s="279"/>
      <c r="R257" s="279"/>
      <c r="S257" s="279"/>
      <c r="T257" s="280"/>
      <c r="U257" s="14"/>
      <c r="V257" s="14"/>
      <c r="W257" s="14"/>
      <c r="X257" s="14"/>
      <c r="Y257" s="14"/>
      <c r="Z257" s="14"/>
      <c r="AA257" s="14"/>
      <c r="AB257" s="14"/>
      <c r="AC257" s="14"/>
      <c r="AD257" s="14"/>
      <c r="AE257" s="14"/>
      <c r="AT257" s="281" t="s">
        <v>174</v>
      </c>
      <c r="AU257" s="281" t="s">
        <v>82</v>
      </c>
      <c r="AV257" s="14" t="s">
        <v>82</v>
      </c>
      <c r="AW257" s="14" t="s">
        <v>30</v>
      </c>
      <c r="AX257" s="14" t="s">
        <v>73</v>
      </c>
      <c r="AY257" s="281" t="s">
        <v>161</v>
      </c>
    </row>
    <row r="258" s="15" customFormat="1">
      <c r="A258" s="15"/>
      <c r="B258" s="282"/>
      <c r="C258" s="283"/>
      <c r="D258" s="256" t="s">
        <v>174</v>
      </c>
      <c r="E258" s="284" t="s">
        <v>1</v>
      </c>
      <c r="F258" s="285" t="s">
        <v>180</v>
      </c>
      <c r="G258" s="283"/>
      <c r="H258" s="286">
        <v>23.465</v>
      </c>
      <c r="I258" s="287"/>
      <c r="J258" s="283"/>
      <c r="K258" s="283"/>
      <c r="L258" s="288"/>
      <c r="M258" s="289"/>
      <c r="N258" s="290"/>
      <c r="O258" s="290"/>
      <c r="P258" s="290"/>
      <c r="Q258" s="290"/>
      <c r="R258" s="290"/>
      <c r="S258" s="290"/>
      <c r="T258" s="291"/>
      <c r="U258" s="15"/>
      <c r="V258" s="15"/>
      <c r="W258" s="15"/>
      <c r="X258" s="15"/>
      <c r="Y258" s="15"/>
      <c r="Z258" s="15"/>
      <c r="AA258" s="15"/>
      <c r="AB258" s="15"/>
      <c r="AC258" s="15"/>
      <c r="AD258" s="15"/>
      <c r="AE258" s="15"/>
      <c r="AT258" s="292" t="s">
        <v>174</v>
      </c>
      <c r="AU258" s="292" t="s">
        <v>82</v>
      </c>
      <c r="AV258" s="15" t="s">
        <v>168</v>
      </c>
      <c r="AW258" s="15" t="s">
        <v>30</v>
      </c>
      <c r="AX258" s="15" t="s">
        <v>80</v>
      </c>
      <c r="AY258" s="292" t="s">
        <v>161</v>
      </c>
    </row>
    <row r="259" s="2" customFormat="1" ht="16.5" customHeight="1">
      <c r="A259" s="38"/>
      <c r="B259" s="39"/>
      <c r="C259" s="243" t="s">
        <v>356</v>
      </c>
      <c r="D259" s="243" t="s">
        <v>163</v>
      </c>
      <c r="E259" s="244" t="s">
        <v>396</v>
      </c>
      <c r="F259" s="245" t="s">
        <v>397</v>
      </c>
      <c r="G259" s="246" t="s">
        <v>166</v>
      </c>
      <c r="H259" s="247">
        <v>23.465</v>
      </c>
      <c r="I259" s="248"/>
      <c r="J259" s="249">
        <f>ROUND(I259*H259,2)</f>
        <v>0</v>
      </c>
      <c r="K259" s="245" t="s">
        <v>167</v>
      </c>
      <c r="L259" s="44"/>
      <c r="M259" s="250" t="s">
        <v>1</v>
      </c>
      <c r="N259" s="251" t="s">
        <v>38</v>
      </c>
      <c r="O259" s="91"/>
      <c r="P259" s="252">
        <f>O259*H259</f>
        <v>0</v>
      </c>
      <c r="Q259" s="252">
        <v>1.5E-05</v>
      </c>
      <c r="R259" s="252">
        <f>Q259*H259</f>
        <v>0.00035197500000000003</v>
      </c>
      <c r="S259" s="252">
        <v>0</v>
      </c>
      <c r="T259" s="253">
        <f>S259*H259</f>
        <v>0</v>
      </c>
      <c r="U259" s="38"/>
      <c r="V259" s="38"/>
      <c r="W259" s="38"/>
      <c r="X259" s="38"/>
      <c r="Y259" s="38"/>
      <c r="Z259" s="38"/>
      <c r="AA259" s="38"/>
      <c r="AB259" s="38"/>
      <c r="AC259" s="38"/>
      <c r="AD259" s="38"/>
      <c r="AE259" s="38"/>
      <c r="AR259" s="254" t="s">
        <v>168</v>
      </c>
      <c r="AT259" s="254" t="s">
        <v>163</v>
      </c>
      <c r="AU259" s="254" t="s">
        <v>82</v>
      </c>
      <c r="AY259" s="17" t="s">
        <v>161</v>
      </c>
      <c r="BE259" s="255">
        <f>IF(N259="základní",J259,0)</f>
        <v>0</v>
      </c>
      <c r="BF259" s="255">
        <f>IF(N259="snížená",J259,0)</f>
        <v>0</v>
      </c>
      <c r="BG259" s="255">
        <f>IF(N259="zákl. přenesená",J259,0)</f>
        <v>0</v>
      </c>
      <c r="BH259" s="255">
        <f>IF(N259="sníž. přenesená",J259,0)</f>
        <v>0</v>
      </c>
      <c r="BI259" s="255">
        <f>IF(N259="nulová",J259,0)</f>
        <v>0</v>
      </c>
      <c r="BJ259" s="17" t="s">
        <v>80</v>
      </c>
      <c r="BK259" s="255">
        <f>ROUND(I259*H259,2)</f>
        <v>0</v>
      </c>
      <c r="BL259" s="17" t="s">
        <v>168</v>
      </c>
      <c r="BM259" s="254" t="s">
        <v>1492</v>
      </c>
    </row>
    <row r="260" s="2" customFormat="1">
      <c r="A260" s="38"/>
      <c r="B260" s="39"/>
      <c r="C260" s="40"/>
      <c r="D260" s="256" t="s">
        <v>170</v>
      </c>
      <c r="E260" s="40"/>
      <c r="F260" s="257" t="s">
        <v>399</v>
      </c>
      <c r="G260" s="40"/>
      <c r="H260" s="40"/>
      <c r="I260" s="154"/>
      <c r="J260" s="40"/>
      <c r="K260" s="40"/>
      <c r="L260" s="44"/>
      <c r="M260" s="258"/>
      <c r="N260" s="259"/>
      <c r="O260" s="91"/>
      <c r="P260" s="91"/>
      <c r="Q260" s="91"/>
      <c r="R260" s="91"/>
      <c r="S260" s="91"/>
      <c r="T260" s="92"/>
      <c r="U260" s="38"/>
      <c r="V260" s="38"/>
      <c r="W260" s="38"/>
      <c r="X260" s="38"/>
      <c r="Y260" s="38"/>
      <c r="Z260" s="38"/>
      <c r="AA260" s="38"/>
      <c r="AB260" s="38"/>
      <c r="AC260" s="38"/>
      <c r="AD260" s="38"/>
      <c r="AE260" s="38"/>
      <c r="AT260" s="17" t="s">
        <v>170</v>
      </c>
      <c r="AU260" s="17" t="s">
        <v>82</v>
      </c>
    </row>
    <row r="261" s="2" customFormat="1">
      <c r="A261" s="38"/>
      <c r="B261" s="39"/>
      <c r="C261" s="40"/>
      <c r="D261" s="256" t="s">
        <v>172</v>
      </c>
      <c r="E261" s="40"/>
      <c r="F261" s="260" t="s">
        <v>392</v>
      </c>
      <c r="G261" s="40"/>
      <c r="H261" s="40"/>
      <c r="I261" s="154"/>
      <c r="J261" s="40"/>
      <c r="K261" s="40"/>
      <c r="L261" s="44"/>
      <c r="M261" s="258"/>
      <c r="N261" s="259"/>
      <c r="O261" s="91"/>
      <c r="P261" s="91"/>
      <c r="Q261" s="91"/>
      <c r="R261" s="91"/>
      <c r="S261" s="91"/>
      <c r="T261" s="92"/>
      <c r="U261" s="38"/>
      <c r="V261" s="38"/>
      <c r="W261" s="38"/>
      <c r="X261" s="38"/>
      <c r="Y261" s="38"/>
      <c r="Z261" s="38"/>
      <c r="AA261" s="38"/>
      <c r="AB261" s="38"/>
      <c r="AC261" s="38"/>
      <c r="AD261" s="38"/>
      <c r="AE261" s="38"/>
      <c r="AT261" s="17" t="s">
        <v>172</v>
      </c>
      <c r="AU261" s="17" t="s">
        <v>82</v>
      </c>
    </row>
    <row r="262" s="14" customFormat="1">
      <c r="A262" s="14"/>
      <c r="B262" s="271"/>
      <c r="C262" s="272"/>
      <c r="D262" s="256" t="s">
        <v>174</v>
      </c>
      <c r="E262" s="273" t="s">
        <v>1</v>
      </c>
      <c r="F262" s="274" t="s">
        <v>1491</v>
      </c>
      <c r="G262" s="272"/>
      <c r="H262" s="275">
        <v>18.605</v>
      </c>
      <c r="I262" s="276"/>
      <c r="J262" s="272"/>
      <c r="K262" s="272"/>
      <c r="L262" s="277"/>
      <c r="M262" s="278"/>
      <c r="N262" s="279"/>
      <c r="O262" s="279"/>
      <c r="P262" s="279"/>
      <c r="Q262" s="279"/>
      <c r="R262" s="279"/>
      <c r="S262" s="279"/>
      <c r="T262" s="280"/>
      <c r="U262" s="14"/>
      <c r="V262" s="14"/>
      <c r="W262" s="14"/>
      <c r="X262" s="14"/>
      <c r="Y262" s="14"/>
      <c r="Z262" s="14"/>
      <c r="AA262" s="14"/>
      <c r="AB262" s="14"/>
      <c r="AC262" s="14"/>
      <c r="AD262" s="14"/>
      <c r="AE262" s="14"/>
      <c r="AT262" s="281" t="s">
        <v>174</v>
      </c>
      <c r="AU262" s="281" t="s">
        <v>82</v>
      </c>
      <c r="AV262" s="14" t="s">
        <v>82</v>
      </c>
      <c r="AW262" s="14" t="s">
        <v>30</v>
      </c>
      <c r="AX262" s="14" t="s">
        <v>73</v>
      </c>
      <c r="AY262" s="281" t="s">
        <v>161</v>
      </c>
    </row>
    <row r="263" s="14" customFormat="1">
      <c r="A263" s="14"/>
      <c r="B263" s="271"/>
      <c r="C263" s="272"/>
      <c r="D263" s="256" t="s">
        <v>174</v>
      </c>
      <c r="E263" s="273" t="s">
        <v>1</v>
      </c>
      <c r="F263" s="274" t="s">
        <v>1490</v>
      </c>
      <c r="G263" s="272"/>
      <c r="H263" s="275">
        <v>4.8600000000000003</v>
      </c>
      <c r="I263" s="276"/>
      <c r="J263" s="272"/>
      <c r="K263" s="272"/>
      <c r="L263" s="277"/>
      <c r="M263" s="278"/>
      <c r="N263" s="279"/>
      <c r="O263" s="279"/>
      <c r="P263" s="279"/>
      <c r="Q263" s="279"/>
      <c r="R263" s="279"/>
      <c r="S263" s="279"/>
      <c r="T263" s="280"/>
      <c r="U263" s="14"/>
      <c r="V263" s="14"/>
      <c r="W263" s="14"/>
      <c r="X263" s="14"/>
      <c r="Y263" s="14"/>
      <c r="Z263" s="14"/>
      <c r="AA263" s="14"/>
      <c r="AB263" s="14"/>
      <c r="AC263" s="14"/>
      <c r="AD263" s="14"/>
      <c r="AE263" s="14"/>
      <c r="AT263" s="281" t="s">
        <v>174</v>
      </c>
      <c r="AU263" s="281" t="s">
        <v>82</v>
      </c>
      <c r="AV263" s="14" t="s">
        <v>82</v>
      </c>
      <c r="AW263" s="14" t="s">
        <v>30</v>
      </c>
      <c r="AX263" s="14" t="s">
        <v>73</v>
      </c>
      <c r="AY263" s="281" t="s">
        <v>161</v>
      </c>
    </row>
    <row r="264" s="15" customFormat="1">
      <c r="A264" s="15"/>
      <c r="B264" s="282"/>
      <c r="C264" s="283"/>
      <c r="D264" s="256" t="s">
        <v>174</v>
      </c>
      <c r="E264" s="284" t="s">
        <v>1</v>
      </c>
      <c r="F264" s="285" t="s">
        <v>180</v>
      </c>
      <c r="G264" s="283"/>
      <c r="H264" s="286">
        <v>23.465</v>
      </c>
      <c r="I264" s="287"/>
      <c r="J264" s="283"/>
      <c r="K264" s="283"/>
      <c r="L264" s="288"/>
      <c r="M264" s="289"/>
      <c r="N264" s="290"/>
      <c r="O264" s="290"/>
      <c r="P264" s="290"/>
      <c r="Q264" s="290"/>
      <c r="R264" s="290"/>
      <c r="S264" s="290"/>
      <c r="T264" s="291"/>
      <c r="U264" s="15"/>
      <c r="V264" s="15"/>
      <c r="W264" s="15"/>
      <c r="X264" s="15"/>
      <c r="Y264" s="15"/>
      <c r="Z264" s="15"/>
      <c r="AA264" s="15"/>
      <c r="AB264" s="15"/>
      <c r="AC264" s="15"/>
      <c r="AD264" s="15"/>
      <c r="AE264" s="15"/>
      <c r="AT264" s="292" t="s">
        <v>174</v>
      </c>
      <c r="AU264" s="292" t="s">
        <v>82</v>
      </c>
      <c r="AV264" s="15" t="s">
        <v>168</v>
      </c>
      <c r="AW264" s="15" t="s">
        <v>30</v>
      </c>
      <c r="AX264" s="15" t="s">
        <v>80</v>
      </c>
      <c r="AY264" s="292" t="s">
        <v>161</v>
      </c>
    </row>
    <row r="265" s="2" customFormat="1" ht="16.5" customHeight="1">
      <c r="A265" s="38"/>
      <c r="B265" s="39"/>
      <c r="C265" s="243" t="s">
        <v>363</v>
      </c>
      <c r="D265" s="243" t="s">
        <v>163</v>
      </c>
      <c r="E265" s="244" t="s">
        <v>401</v>
      </c>
      <c r="F265" s="245" t="s">
        <v>402</v>
      </c>
      <c r="G265" s="246" t="s">
        <v>282</v>
      </c>
      <c r="H265" s="247">
        <v>1.1459999999999999</v>
      </c>
      <c r="I265" s="248"/>
      <c r="J265" s="249">
        <f>ROUND(I265*H265,2)</f>
        <v>0</v>
      </c>
      <c r="K265" s="245" t="s">
        <v>167</v>
      </c>
      <c r="L265" s="44"/>
      <c r="M265" s="250" t="s">
        <v>1</v>
      </c>
      <c r="N265" s="251" t="s">
        <v>38</v>
      </c>
      <c r="O265" s="91"/>
      <c r="P265" s="252">
        <f>O265*H265</f>
        <v>0</v>
      </c>
      <c r="Q265" s="252">
        <v>1.0487652000000001</v>
      </c>
      <c r="R265" s="252">
        <f>Q265*H265</f>
        <v>1.2018849192000001</v>
      </c>
      <c r="S265" s="252">
        <v>0</v>
      </c>
      <c r="T265" s="253">
        <f>S265*H265</f>
        <v>0</v>
      </c>
      <c r="U265" s="38"/>
      <c r="V265" s="38"/>
      <c r="W265" s="38"/>
      <c r="X265" s="38"/>
      <c r="Y265" s="38"/>
      <c r="Z265" s="38"/>
      <c r="AA265" s="38"/>
      <c r="AB265" s="38"/>
      <c r="AC265" s="38"/>
      <c r="AD265" s="38"/>
      <c r="AE265" s="38"/>
      <c r="AR265" s="254" t="s">
        <v>168</v>
      </c>
      <c r="AT265" s="254" t="s">
        <v>163</v>
      </c>
      <c r="AU265" s="254" t="s">
        <v>82</v>
      </c>
      <c r="AY265" s="17" t="s">
        <v>161</v>
      </c>
      <c r="BE265" s="255">
        <f>IF(N265="základní",J265,0)</f>
        <v>0</v>
      </c>
      <c r="BF265" s="255">
        <f>IF(N265="snížená",J265,0)</f>
        <v>0</v>
      </c>
      <c r="BG265" s="255">
        <f>IF(N265="zákl. přenesená",J265,0)</f>
        <v>0</v>
      </c>
      <c r="BH265" s="255">
        <f>IF(N265="sníž. přenesená",J265,0)</f>
        <v>0</v>
      </c>
      <c r="BI265" s="255">
        <f>IF(N265="nulová",J265,0)</f>
        <v>0</v>
      </c>
      <c r="BJ265" s="17" t="s">
        <v>80</v>
      </c>
      <c r="BK265" s="255">
        <f>ROUND(I265*H265,2)</f>
        <v>0</v>
      </c>
      <c r="BL265" s="17" t="s">
        <v>168</v>
      </c>
      <c r="BM265" s="254" t="s">
        <v>1493</v>
      </c>
    </row>
    <row r="266" s="2" customFormat="1">
      <c r="A266" s="38"/>
      <c r="B266" s="39"/>
      <c r="C266" s="40"/>
      <c r="D266" s="256" t="s">
        <v>170</v>
      </c>
      <c r="E266" s="40"/>
      <c r="F266" s="257" t="s">
        <v>404</v>
      </c>
      <c r="G266" s="40"/>
      <c r="H266" s="40"/>
      <c r="I266" s="154"/>
      <c r="J266" s="40"/>
      <c r="K266" s="40"/>
      <c r="L266" s="44"/>
      <c r="M266" s="258"/>
      <c r="N266" s="259"/>
      <c r="O266" s="91"/>
      <c r="P266" s="91"/>
      <c r="Q266" s="91"/>
      <c r="R266" s="91"/>
      <c r="S266" s="91"/>
      <c r="T266" s="92"/>
      <c r="U266" s="38"/>
      <c r="V266" s="38"/>
      <c r="W266" s="38"/>
      <c r="X266" s="38"/>
      <c r="Y266" s="38"/>
      <c r="Z266" s="38"/>
      <c r="AA266" s="38"/>
      <c r="AB266" s="38"/>
      <c r="AC266" s="38"/>
      <c r="AD266" s="38"/>
      <c r="AE266" s="38"/>
      <c r="AT266" s="17" t="s">
        <v>170</v>
      </c>
      <c r="AU266" s="17" t="s">
        <v>82</v>
      </c>
    </row>
    <row r="267" s="2" customFormat="1">
      <c r="A267" s="38"/>
      <c r="B267" s="39"/>
      <c r="C267" s="40"/>
      <c r="D267" s="256" t="s">
        <v>172</v>
      </c>
      <c r="E267" s="40"/>
      <c r="F267" s="260" t="s">
        <v>405</v>
      </c>
      <c r="G267" s="40"/>
      <c r="H267" s="40"/>
      <c r="I267" s="154"/>
      <c r="J267" s="40"/>
      <c r="K267" s="40"/>
      <c r="L267" s="44"/>
      <c r="M267" s="258"/>
      <c r="N267" s="259"/>
      <c r="O267" s="91"/>
      <c r="P267" s="91"/>
      <c r="Q267" s="91"/>
      <c r="R267" s="91"/>
      <c r="S267" s="91"/>
      <c r="T267" s="92"/>
      <c r="U267" s="38"/>
      <c r="V267" s="38"/>
      <c r="W267" s="38"/>
      <c r="X267" s="38"/>
      <c r="Y267" s="38"/>
      <c r="Z267" s="38"/>
      <c r="AA267" s="38"/>
      <c r="AB267" s="38"/>
      <c r="AC267" s="38"/>
      <c r="AD267" s="38"/>
      <c r="AE267" s="38"/>
      <c r="AT267" s="17" t="s">
        <v>172</v>
      </c>
      <c r="AU267" s="17" t="s">
        <v>82</v>
      </c>
    </row>
    <row r="268" s="14" customFormat="1">
      <c r="A268" s="14"/>
      <c r="B268" s="271"/>
      <c r="C268" s="272"/>
      <c r="D268" s="256" t="s">
        <v>174</v>
      </c>
      <c r="E268" s="273" t="s">
        <v>1</v>
      </c>
      <c r="F268" s="274" t="s">
        <v>1494</v>
      </c>
      <c r="G268" s="272"/>
      <c r="H268" s="275">
        <v>0.69699999999999995</v>
      </c>
      <c r="I268" s="276"/>
      <c r="J268" s="272"/>
      <c r="K268" s="272"/>
      <c r="L268" s="277"/>
      <c r="M268" s="278"/>
      <c r="N268" s="279"/>
      <c r="O268" s="279"/>
      <c r="P268" s="279"/>
      <c r="Q268" s="279"/>
      <c r="R268" s="279"/>
      <c r="S268" s="279"/>
      <c r="T268" s="280"/>
      <c r="U268" s="14"/>
      <c r="V268" s="14"/>
      <c r="W268" s="14"/>
      <c r="X268" s="14"/>
      <c r="Y268" s="14"/>
      <c r="Z268" s="14"/>
      <c r="AA268" s="14"/>
      <c r="AB268" s="14"/>
      <c r="AC268" s="14"/>
      <c r="AD268" s="14"/>
      <c r="AE268" s="14"/>
      <c r="AT268" s="281" t="s">
        <v>174</v>
      </c>
      <c r="AU268" s="281" t="s">
        <v>82</v>
      </c>
      <c r="AV268" s="14" t="s">
        <v>82</v>
      </c>
      <c r="AW268" s="14" t="s">
        <v>30</v>
      </c>
      <c r="AX268" s="14" t="s">
        <v>73</v>
      </c>
      <c r="AY268" s="281" t="s">
        <v>161</v>
      </c>
    </row>
    <row r="269" s="14" customFormat="1">
      <c r="A269" s="14"/>
      <c r="B269" s="271"/>
      <c r="C269" s="272"/>
      <c r="D269" s="256" t="s">
        <v>174</v>
      </c>
      <c r="E269" s="273" t="s">
        <v>1</v>
      </c>
      <c r="F269" s="274" t="s">
        <v>1495</v>
      </c>
      <c r="G269" s="272"/>
      <c r="H269" s="275">
        <v>0.44900000000000001</v>
      </c>
      <c r="I269" s="276"/>
      <c r="J269" s="272"/>
      <c r="K269" s="272"/>
      <c r="L269" s="277"/>
      <c r="M269" s="278"/>
      <c r="N269" s="279"/>
      <c r="O269" s="279"/>
      <c r="P269" s="279"/>
      <c r="Q269" s="279"/>
      <c r="R269" s="279"/>
      <c r="S269" s="279"/>
      <c r="T269" s="280"/>
      <c r="U269" s="14"/>
      <c r="V269" s="14"/>
      <c r="W269" s="14"/>
      <c r="X269" s="14"/>
      <c r="Y269" s="14"/>
      <c r="Z269" s="14"/>
      <c r="AA269" s="14"/>
      <c r="AB269" s="14"/>
      <c r="AC269" s="14"/>
      <c r="AD269" s="14"/>
      <c r="AE269" s="14"/>
      <c r="AT269" s="281" t="s">
        <v>174</v>
      </c>
      <c r="AU269" s="281" t="s">
        <v>82</v>
      </c>
      <c r="AV269" s="14" t="s">
        <v>82</v>
      </c>
      <c r="AW269" s="14" t="s">
        <v>30</v>
      </c>
      <c r="AX269" s="14" t="s">
        <v>73</v>
      </c>
      <c r="AY269" s="281" t="s">
        <v>161</v>
      </c>
    </row>
    <row r="270" s="15" customFormat="1">
      <c r="A270" s="15"/>
      <c r="B270" s="282"/>
      <c r="C270" s="283"/>
      <c r="D270" s="256" t="s">
        <v>174</v>
      </c>
      <c r="E270" s="284" t="s">
        <v>1</v>
      </c>
      <c r="F270" s="285" t="s">
        <v>180</v>
      </c>
      <c r="G270" s="283"/>
      <c r="H270" s="286">
        <v>1.1459999999999999</v>
      </c>
      <c r="I270" s="287"/>
      <c r="J270" s="283"/>
      <c r="K270" s="283"/>
      <c r="L270" s="288"/>
      <c r="M270" s="289"/>
      <c r="N270" s="290"/>
      <c r="O270" s="290"/>
      <c r="P270" s="290"/>
      <c r="Q270" s="290"/>
      <c r="R270" s="290"/>
      <c r="S270" s="290"/>
      <c r="T270" s="291"/>
      <c r="U270" s="15"/>
      <c r="V270" s="15"/>
      <c r="W270" s="15"/>
      <c r="X270" s="15"/>
      <c r="Y270" s="15"/>
      <c r="Z270" s="15"/>
      <c r="AA270" s="15"/>
      <c r="AB270" s="15"/>
      <c r="AC270" s="15"/>
      <c r="AD270" s="15"/>
      <c r="AE270" s="15"/>
      <c r="AT270" s="292" t="s">
        <v>174</v>
      </c>
      <c r="AU270" s="292" t="s">
        <v>82</v>
      </c>
      <c r="AV270" s="15" t="s">
        <v>168</v>
      </c>
      <c r="AW270" s="15" t="s">
        <v>30</v>
      </c>
      <c r="AX270" s="15" t="s">
        <v>80</v>
      </c>
      <c r="AY270" s="292" t="s">
        <v>161</v>
      </c>
    </row>
    <row r="271" s="2" customFormat="1" ht="16.5" customHeight="1">
      <c r="A271" s="38"/>
      <c r="B271" s="39"/>
      <c r="C271" s="243" t="s">
        <v>371</v>
      </c>
      <c r="D271" s="243" t="s">
        <v>163</v>
      </c>
      <c r="E271" s="244" t="s">
        <v>954</v>
      </c>
      <c r="F271" s="245" t="s">
        <v>955</v>
      </c>
      <c r="G271" s="246" t="s">
        <v>191</v>
      </c>
      <c r="H271" s="247">
        <v>10</v>
      </c>
      <c r="I271" s="248"/>
      <c r="J271" s="249">
        <f>ROUND(I271*H271,2)</f>
        <v>0</v>
      </c>
      <c r="K271" s="245" t="s">
        <v>167</v>
      </c>
      <c r="L271" s="44"/>
      <c r="M271" s="250" t="s">
        <v>1</v>
      </c>
      <c r="N271" s="251" t="s">
        <v>38</v>
      </c>
      <c r="O271" s="91"/>
      <c r="P271" s="252">
        <f>O271*H271</f>
        <v>0</v>
      </c>
      <c r="Q271" s="252">
        <v>0.001072</v>
      </c>
      <c r="R271" s="252">
        <f>Q271*H271</f>
        <v>0.01072</v>
      </c>
      <c r="S271" s="252">
        <v>0</v>
      </c>
      <c r="T271" s="253">
        <f>S271*H271</f>
        <v>0</v>
      </c>
      <c r="U271" s="38"/>
      <c r="V271" s="38"/>
      <c r="W271" s="38"/>
      <c r="X271" s="38"/>
      <c r="Y271" s="38"/>
      <c r="Z271" s="38"/>
      <c r="AA271" s="38"/>
      <c r="AB271" s="38"/>
      <c r="AC271" s="38"/>
      <c r="AD271" s="38"/>
      <c r="AE271" s="38"/>
      <c r="AR271" s="254" t="s">
        <v>168</v>
      </c>
      <c r="AT271" s="254" t="s">
        <v>163</v>
      </c>
      <c r="AU271" s="254" t="s">
        <v>82</v>
      </c>
      <c r="AY271" s="17" t="s">
        <v>161</v>
      </c>
      <c r="BE271" s="255">
        <f>IF(N271="základní",J271,0)</f>
        <v>0</v>
      </c>
      <c r="BF271" s="255">
        <f>IF(N271="snížená",J271,0)</f>
        <v>0</v>
      </c>
      <c r="BG271" s="255">
        <f>IF(N271="zákl. přenesená",J271,0)</f>
        <v>0</v>
      </c>
      <c r="BH271" s="255">
        <f>IF(N271="sníž. přenesená",J271,0)</f>
        <v>0</v>
      </c>
      <c r="BI271" s="255">
        <f>IF(N271="nulová",J271,0)</f>
        <v>0</v>
      </c>
      <c r="BJ271" s="17" t="s">
        <v>80</v>
      </c>
      <c r="BK271" s="255">
        <f>ROUND(I271*H271,2)</f>
        <v>0</v>
      </c>
      <c r="BL271" s="17" t="s">
        <v>168</v>
      </c>
      <c r="BM271" s="254" t="s">
        <v>1496</v>
      </c>
    </row>
    <row r="272" s="2" customFormat="1">
      <c r="A272" s="38"/>
      <c r="B272" s="39"/>
      <c r="C272" s="40"/>
      <c r="D272" s="256" t="s">
        <v>170</v>
      </c>
      <c r="E272" s="40"/>
      <c r="F272" s="257" t="s">
        <v>957</v>
      </c>
      <c r="G272" s="40"/>
      <c r="H272" s="40"/>
      <c r="I272" s="154"/>
      <c r="J272" s="40"/>
      <c r="K272" s="40"/>
      <c r="L272" s="44"/>
      <c r="M272" s="258"/>
      <c r="N272" s="259"/>
      <c r="O272" s="91"/>
      <c r="P272" s="91"/>
      <c r="Q272" s="91"/>
      <c r="R272" s="91"/>
      <c r="S272" s="91"/>
      <c r="T272" s="92"/>
      <c r="U272" s="38"/>
      <c r="V272" s="38"/>
      <c r="W272" s="38"/>
      <c r="X272" s="38"/>
      <c r="Y272" s="38"/>
      <c r="Z272" s="38"/>
      <c r="AA272" s="38"/>
      <c r="AB272" s="38"/>
      <c r="AC272" s="38"/>
      <c r="AD272" s="38"/>
      <c r="AE272" s="38"/>
      <c r="AT272" s="17" t="s">
        <v>170</v>
      </c>
      <c r="AU272" s="17" t="s">
        <v>82</v>
      </c>
    </row>
    <row r="273" s="2" customFormat="1">
      <c r="A273" s="38"/>
      <c r="B273" s="39"/>
      <c r="C273" s="40"/>
      <c r="D273" s="256" t="s">
        <v>172</v>
      </c>
      <c r="E273" s="40"/>
      <c r="F273" s="260" t="s">
        <v>958</v>
      </c>
      <c r="G273" s="40"/>
      <c r="H273" s="40"/>
      <c r="I273" s="154"/>
      <c r="J273" s="40"/>
      <c r="K273" s="40"/>
      <c r="L273" s="44"/>
      <c r="M273" s="258"/>
      <c r="N273" s="259"/>
      <c r="O273" s="91"/>
      <c r="P273" s="91"/>
      <c r="Q273" s="91"/>
      <c r="R273" s="91"/>
      <c r="S273" s="91"/>
      <c r="T273" s="92"/>
      <c r="U273" s="38"/>
      <c r="V273" s="38"/>
      <c r="W273" s="38"/>
      <c r="X273" s="38"/>
      <c r="Y273" s="38"/>
      <c r="Z273" s="38"/>
      <c r="AA273" s="38"/>
      <c r="AB273" s="38"/>
      <c r="AC273" s="38"/>
      <c r="AD273" s="38"/>
      <c r="AE273" s="38"/>
      <c r="AT273" s="17" t="s">
        <v>172</v>
      </c>
      <c r="AU273" s="17" t="s">
        <v>82</v>
      </c>
    </row>
    <row r="274" s="2" customFormat="1">
      <c r="A274" s="38"/>
      <c r="B274" s="39"/>
      <c r="C274" s="40"/>
      <c r="D274" s="256" t="s">
        <v>195</v>
      </c>
      <c r="E274" s="40"/>
      <c r="F274" s="260" t="s">
        <v>1497</v>
      </c>
      <c r="G274" s="40"/>
      <c r="H274" s="40"/>
      <c r="I274" s="154"/>
      <c r="J274" s="40"/>
      <c r="K274" s="40"/>
      <c r="L274" s="44"/>
      <c r="M274" s="258"/>
      <c r="N274" s="259"/>
      <c r="O274" s="91"/>
      <c r="P274" s="91"/>
      <c r="Q274" s="91"/>
      <c r="R274" s="91"/>
      <c r="S274" s="91"/>
      <c r="T274" s="92"/>
      <c r="U274" s="38"/>
      <c r="V274" s="38"/>
      <c r="W274" s="38"/>
      <c r="X274" s="38"/>
      <c r="Y274" s="38"/>
      <c r="Z274" s="38"/>
      <c r="AA274" s="38"/>
      <c r="AB274" s="38"/>
      <c r="AC274" s="38"/>
      <c r="AD274" s="38"/>
      <c r="AE274" s="38"/>
      <c r="AT274" s="17" t="s">
        <v>195</v>
      </c>
      <c r="AU274" s="17" t="s">
        <v>82</v>
      </c>
    </row>
    <row r="275" s="12" customFormat="1" ht="22.8" customHeight="1">
      <c r="A275" s="12"/>
      <c r="B275" s="227"/>
      <c r="C275" s="228"/>
      <c r="D275" s="229" t="s">
        <v>72</v>
      </c>
      <c r="E275" s="241" t="s">
        <v>168</v>
      </c>
      <c r="F275" s="241" t="s">
        <v>424</v>
      </c>
      <c r="G275" s="228"/>
      <c r="H275" s="228"/>
      <c r="I275" s="231"/>
      <c r="J275" s="242">
        <f>BK275</f>
        <v>0</v>
      </c>
      <c r="K275" s="228"/>
      <c r="L275" s="233"/>
      <c r="M275" s="234"/>
      <c r="N275" s="235"/>
      <c r="O275" s="235"/>
      <c r="P275" s="236">
        <f>SUM(P276:P308)</f>
        <v>0</v>
      </c>
      <c r="Q275" s="235"/>
      <c r="R275" s="236">
        <f>SUM(R276:R308)</f>
        <v>38.028630806999992</v>
      </c>
      <c r="S275" s="235"/>
      <c r="T275" s="237">
        <f>SUM(T276:T308)</f>
        <v>0</v>
      </c>
      <c r="U275" s="12"/>
      <c r="V275" s="12"/>
      <c r="W275" s="12"/>
      <c r="X275" s="12"/>
      <c r="Y275" s="12"/>
      <c r="Z275" s="12"/>
      <c r="AA275" s="12"/>
      <c r="AB275" s="12"/>
      <c r="AC275" s="12"/>
      <c r="AD275" s="12"/>
      <c r="AE275" s="12"/>
      <c r="AR275" s="238" t="s">
        <v>80</v>
      </c>
      <c r="AT275" s="239" t="s">
        <v>72</v>
      </c>
      <c r="AU275" s="239" t="s">
        <v>80</v>
      </c>
      <c r="AY275" s="238" t="s">
        <v>161</v>
      </c>
      <c r="BK275" s="240">
        <f>SUM(BK276:BK308)</f>
        <v>0</v>
      </c>
    </row>
    <row r="276" s="2" customFormat="1" ht="24" customHeight="1">
      <c r="A276" s="38"/>
      <c r="B276" s="39"/>
      <c r="C276" s="243" t="s">
        <v>378</v>
      </c>
      <c r="D276" s="243" t="s">
        <v>163</v>
      </c>
      <c r="E276" s="244" t="s">
        <v>426</v>
      </c>
      <c r="F276" s="245" t="s">
        <v>427</v>
      </c>
      <c r="G276" s="246" t="s">
        <v>166</v>
      </c>
      <c r="H276" s="247">
        <v>0.28799999999999998</v>
      </c>
      <c r="I276" s="248"/>
      <c r="J276" s="249">
        <f>ROUND(I276*H276,2)</f>
        <v>0</v>
      </c>
      <c r="K276" s="245" t="s">
        <v>167</v>
      </c>
      <c r="L276" s="44"/>
      <c r="M276" s="250" t="s">
        <v>1</v>
      </c>
      <c r="N276" s="251" t="s">
        <v>38</v>
      </c>
      <c r="O276" s="91"/>
      <c r="P276" s="252">
        <f>O276*H276</f>
        <v>0</v>
      </c>
      <c r="Q276" s="252">
        <v>0.02102</v>
      </c>
      <c r="R276" s="252">
        <f>Q276*H276</f>
        <v>0.00605376</v>
      </c>
      <c r="S276" s="252">
        <v>0</v>
      </c>
      <c r="T276" s="253">
        <f>S276*H276</f>
        <v>0</v>
      </c>
      <c r="U276" s="38"/>
      <c r="V276" s="38"/>
      <c r="W276" s="38"/>
      <c r="X276" s="38"/>
      <c r="Y276" s="38"/>
      <c r="Z276" s="38"/>
      <c r="AA276" s="38"/>
      <c r="AB276" s="38"/>
      <c r="AC276" s="38"/>
      <c r="AD276" s="38"/>
      <c r="AE276" s="38"/>
      <c r="AR276" s="254" t="s">
        <v>168</v>
      </c>
      <c r="AT276" s="254" t="s">
        <v>163</v>
      </c>
      <c r="AU276" s="254" t="s">
        <v>82</v>
      </c>
      <c r="AY276" s="17" t="s">
        <v>161</v>
      </c>
      <c r="BE276" s="255">
        <f>IF(N276="základní",J276,0)</f>
        <v>0</v>
      </c>
      <c r="BF276" s="255">
        <f>IF(N276="snížená",J276,0)</f>
        <v>0</v>
      </c>
      <c r="BG276" s="255">
        <f>IF(N276="zákl. přenesená",J276,0)</f>
        <v>0</v>
      </c>
      <c r="BH276" s="255">
        <f>IF(N276="sníž. přenesená",J276,0)</f>
        <v>0</v>
      </c>
      <c r="BI276" s="255">
        <f>IF(N276="nulová",J276,0)</f>
        <v>0</v>
      </c>
      <c r="BJ276" s="17" t="s">
        <v>80</v>
      </c>
      <c r="BK276" s="255">
        <f>ROUND(I276*H276,2)</f>
        <v>0</v>
      </c>
      <c r="BL276" s="17" t="s">
        <v>168</v>
      </c>
      <c r="BM276" s="254" t="s">
        <v>1498</v>
      </c>
    </row>
    <row r="277" s="2" customFormat="1">
      <c r="A277" s="38"/>
      <c r="B277" s="39"/>
      <c r="C277" s="40"/>
      <c r="D277" s="256" t="s">
        <v>170</v>
      </c>
      <c r="E277" s="40"/>
      <c r="F277" s="257" t="s">
        <v>429</v>
      </c>
      <c r="G277" s="40"/>
      <c r="H277" s="40"/>
      <c r="I277" s="154"/>
      <c r="J277" s="40"/>
      <c r="K277" s="40"/>
      <c r="L277" s="44"/>
      <c r="M277" s="258"/>
      <c r="N277" s="259"/>
      <c r="O277" s="91"/>
      <c r="P277" s="91"/>
      <c r="Q277" s="91"/>
      <c r="R277" s="91"/>
      <c r="S277" s="91"/>
      <c r="T277" s="92"/>
      <c r="U277" s="38"/>
      <c r="V277" s="38"/>
      <c r="W277" s="38"/>
      <c r="X277" s="38"/>
      <c r="Y277" s="38"/>
      <c r="Z277" s="38"/>
      <c r="AA277" s="38"/>
      <c r="AB277" s="38"/>
      <c r="AC277" s="38"/>
      <c r="AD277" s="38"/>
      <c r="AE277" s="38"/>
      <c r="AT277" s="17" t="s">
        <v>170</v>
      </c>
      <c r="AU277" s="17" t="s">
        <v>82</v>
      </c>
    </row>
    <row r="278" s="2" customFormat="1">
      <c r="A278" s="38"/>
      <c r="B278" s="39"/>
      <c r="C278" s="40"/>
      <c r="D278" s="256" t="s">
        <v>172</v>
      </c>
      <c r="E278" s="40"/>
      <c r="F278" s="260" t="s">
        <v>430</v>
      </c>
      <c r="G278" s="40"/>
      <c r="H278" s="40"/>
      <c r="I278" s="154"/>
      <c r="J278" s="40"/>
      <c r="K278" s="40"/>
      <c r="L278" s="44"/>
      <c r="M278" s="258"/>
      <c r="N278" s="259"/>
      <c r="O278" s="91"/>
      <c r="P278" s="91"/>
      <c r="Q278" s="91"/>
      <c r="R278" s="91"/>
      <c r="S278" s="91"/>
      <c r="T278" s="92"/>
      <c r="U278" s="38"/>
      <c r="V278" s="38"/>
      <c r="W278" s="38"/>
      <c r="X278" s="38"/>
      <c r="Y278" s="38"/>
      <c r="Z278" s="38"/>
      <c r="AA278" s="38"/>
      <c r="AB278" s="38"/>
      <c r="AC278" s="38"/>
      <c r="AD278" s="38"/>
      <c r="AE278" s="38"/>
      <c r="AT278" s="17" t="s">
        <v>172</v>
      </c>
      <c r="AU278" s="17" t="s">
        <v>82</v>
      </c>
    </row>
    <row r="279" s="2" customFormat="1">
      <c r="A279" s="38"/>
      <c r="B279" s="39"/>
      <c r="C279" s="40"/>
      <c r="D279" s="256" t="s">
        <v>195</v>
      </c>
      <c r="E279" s="40"/>
      <c r="F279" s="260" t="s">
        <v>431</v>
      </c>
      <c r="G279" s="40"/>
      <c r="H279" s="40"/>
      <c r="I279" s="154"/>
      <c r="J279" s="40"/>
      <c r="K279" s="40"/>
      <c r="L279" s="44"/>
      <c r="M279" s="258"/>
      <c r="N279" s="259"/>
      <c r="O279" s="91"/>
      <c r="P279" s="91"/>
      <c r="Q279" s="91"/>
      <c r="R279" s="91"/>
      <c r="S279" s="91"/>
      <c r="T279" s="92"/>
      <c r="U279" s="38"/>
      <c r="V279" s="38"/>
      <c r="W279" s="38"/>
      <c r="X279" s="38"/>
      <c r="Y279" s="38"/>
      <c r="Z279" s="38"/>
      <c r="AA279" s="38"/>
      <c r="AB279" s="38"/>
      <c r="AC279" s="38"/>
      <c r="AD279" s="38"/>
      <c r="AE279" s="38"/>
      <c r="AT279" s="17" t="s">
        <v>195</v>
      </c>
      <c r="AU279" s="17" t="s">
        <v>82</v>
      </c>
    </row>
    <row r="280" s="13" customFormat="1">
      <c r="A280" s="13"/>
      <c r="B280" s="261"/>
      <c r="C280" s="262"/>
      <c r="D280" s="256" t="s">
        <v>174</v>
      </c>
      <c r="E280" s="263" t="s">
        <v>1</v>
      </c>
      <c r="F280" s="264" t="s">
        <v>1499</v>
      </c>
      <c r="G280" s="262"/>
      <c r="H280" s="263" t="s">
        <v>1</v>
      </c>
      <c r="I280" s="265"/>
      <c r="J280" s="262"/>
      <c r="K280" s="262"/>
      <c r="L280" s="266"/>
      <c r="M280" s="267"/>
      <c r="N280" s="268"/>
      <c r="O280" s="268"/>
      <c r="P280" s="268"/>
      <c r="Q280" s="268"/>
      <c r="R280" s="268"/>
      <c r="S280" s="268"/>
      <c r="T280" s="269"/>
      <c r="U280" s="13"/>
      <c r="V280" s="13"/>
      <c r="W280" s="13"/>
      <c r="X280" s="13"/>
      <c r="Y280" s="13"/>
      <c r="Z280" s="13"/>
      <c r="AA280" s="13"/>
      <c r="AB280" s="13"/>
      <c r="AC280" s="13"/>
      <c r="AD280" s="13"/>
      <c r="AE280" s="13"/>
      <c r="AT280" s="270" t="s">
        <v>174</v>
      </c>
      <c r="AU280" s="270" t="s">
        <v>82</v>
      </c>
      <c r="AV280" s="13" t="s">
        <v>80</v>
      </c>
      <c r="AW280" s="13" t="s">
        <v>30</v>
      </c>
      <c r="AX280" s="13" t="s">
        <v>73</v>
      </c>
      <c r="AY280" s="270" t="s">
        <v>161</v>
      </c>
    </row>
    <row r="281" s="14" customFormat="1">
      <c r="A281" s="14"/>
      <c r="B281" s="271"/>
      <c r="C281" s="272"/>
      <c r="D281" s="256" t="s">
        <v>174</v>
      </c>
      <c r="E281" s="273" t="s">
        <v>1</v>
      </c>
      <c r="F281" s="274" t="s">
        <v>1500</v>
      </c>
      <c r="G281" s="272"/>
      <c r="H281" s="275">
        <v>0.28799999999999998</v>
      </c>
      <c r="I281" s="276"/>
      <c r="J281" s="272"/>
      <c r="K281" s="272"/>
      <c r="L281" s="277"/>
      <c r="M281" s="278"/>
      <c r="N281" s="279"/>
      <c r="O281" s="279"/>
      <c r="P281" s="279"/>
      <c r="Q281" s="279"/>
      <c r="R281" s="279"/>
      <c r="S281" s="279"/>
      <c r="T281" s="280"/>
      <c r="U281" s="14"/>
      <c r="V281" s="14"/>
      <c r="W281" s="14"/>
      <c r="X281" s="14"/>
      <c r="Y281" s="14"/>
      <c r="Z281" s="14"/>
      <c r="AA281" s="14"/>
      <c r="AB281" s="14"/>
      <c r="AC281" s="14"/>
      <c r="AD281" s="14"/>
      <c r="AE281" s="14"/>
      <c r="AT281" s="281" t="s">
        <v>174</v>
      </c>
      <c r="AU281" s="281" t="s">
        <v>82</v>
      </c>
      <c r="AV281" s="14" t="s">
        <v>82</v>
      </c>
      <c r="AW281" s="14" t="s">
        <v>30</v>
      </c>
      <c r="AX281" s="14" t="s">
        <v>80</v>
      </c>
      <c r="AY281" s="281" t="s">
        <v>161</v>
      </c>
    </row>
    <row r="282" s="2" customFormat="1" ht="24" customHeight="1">
      <c r="A282" s="38"/>
      <c r="B282" s="39"/>
      <c r="C282" s="243" t="s">
        <v>387</v>
      </c>
      <c r="D282" s="243" t="s">
        <v>163</v>
      </c>
      <c r="E282" s="244" t="s">
        <v>435</v>
      </c>
      <c r="F282" s="245" t="s">
        <v>436</v>
      </c>
      <c r="G282" s="246" t="s">
        <v>166</v>
      </c>
      <c r="H282" s="247">
        <v>0.28799999999999998</v>
      </c>
      <c r="I282" s="248"/>
      <c r="J282" s="249">
        <f>ROUND(I282*H282,2)</f>
        <v>0</v>
      </c>
      <c r="K282" s="245" t="s">
        <v>167</v>
      </c>
      <c r="L282" s="44"/>
      <c r="M282" s="250" t="s">
        <v>1</v>
      </c>
      <c r="N282" s="251" t="s">
        <v>38</v>
      </c>
      <c r="O282" s="91"/>
      <c r="P282" s="252">
        <f>O282*H282</f>
        <v>0</v>
      </c>
      <c r="Q282" s="252">
        <v>0.02102</v>
      </c>
      <c r="R282" s="252">
        <f>Q282*H282</f>
        <v>0.00605376</v>
      </c>
      <c r="S282" s="252">
        <v>0</v>
      </c>
      <c r="T282" s="253">
        <f>S282*H282</f>
        <v>0</v>
      </c>
      <c r="U282" s="38"/>
      <c r="V282" s="38"/>
      <c r="W282" s="38"/>
      <c r="X282" s="38"/>
      <c r="Y282" s="38"/>
      <c r="Z282" s="38"/>
      <c r="AA282" s="38"/>
      <c r="AB282" s="38"/>
      <c r="AC282" s="38"/>
      <c r="AD282" s="38"/>
      <c r="AE282" s="38"/>
      <c r="AR282" s="254" t="s">
        <v>168</v>
      </c>
      <c r="AT282" s="254" t="s">
        <v>163</v>
      </c>
      <c r="AU282" s="254" t="s">
        <v>82</v>
      </c>
      <c r="AY282" s="17" t="s">
        <v>161</v>
      </c>
      <c r="BE282" s="255">
        <f>IF(N282="základní",J282,0)</f>
        <v>0</v>
      </c>
      <c r="BF282" s="255">
        <f>IF(N282="snížená",J282,0)</f>
        <v>0</v>
      </c>
      <c r="BG282" s="255">
        <f>IF(N282="zákl. přenesená",J282,0)</f>
        <v>0</v>
      </c>
      <c r="BH282" s="255">
        <f>IF(N282="sníž. přenesená",J282,0)</f>
        <v>0</v>
      </c>
      <c r="BI282" s="255">
        <f>IF(N282="nulová",J282,0)</f>
        <v>0</v>
      </c>
      <c r="BJ282" s="17" t="s">
        <v>80</v>
      </c>
      <c r="BK282" s="255">
        <f>ROUND(I282*H282,2)</f>
        <v>0</v>
      </c>
      <c r="BL282" s="17" t="s">
        <v>168</v>
      </c>
      <c r="BM282" s="254" t="s">
        <v>1501</v>
      </c>
    </row>
    <row r="283" s="2" customFormat="1">
      <c r="A283" s="38"/>
      <c r="B283" s="39"/>
      <c r="C283" s="40"/>
      <c r="D283" s="256" t="s">
        <v>170</v>
      </c>
      <c r="E283" s="40"/>
      <c r="F283" s="257" t="s">
        <v>438</v>
      </c>
      <c r="G283" s="40"/>
      <c r="H283" s="40"/>
      <c r="I283" s="154"/>
      <c r="J283" s="40"/>
      <c r="K283" s="40"/>
      <c r="L283" s="44"/>
      <c r="M283" s="258"/>
      <c r="N283" s="259"/>
      <c r="O283" s="91"/>
      <c r="P283" s="91"/>
      <c r="Q283" s="91"/>
      <c r="R283" s="91"/>
      <c r="S283" s="91"/>
      <c r="T283" s="92"/>
      <c r="U283" s="38"/>
      <c r="V283" s="38"/>
      <c r="W283" s="38"/>
      <c r="X283" s="38"/>
      <c r="Y283" s="38"/>
      <c r="Z283" s="38"/>
      <c r="AA283" s="38"/>
      <c r="AB283" s="38"/>
      <c r="AC283" s="38"/>
      <c r="AD283" s="38"/>
      <c r="AE283" s="38"/>
      <c r="AT283" s="17" t="s">
        <v>170</v>
      </c>
      <c r="AU283" s="17" t="s">
        <v>82</v>
      </c>
    </row>
    <row r="284" s="2" customFormat="1">
      <c r="A284" s="38"/>
      <c r="B284" s="39"/>
      <c r="C284" s="40"/>
      <c r="D284" s="256" t="s">
        <v>172</v>
      </c>
      <c r="E284" s="40"/>
      <c r="F284" s="260" t="s">
        <v>430</v>
      </c>
      <c r="G284" s="40"/>
      <c r="H284" s="40"/>
      <c r="I284" s="154"/>
      <c r="J284" s="40"/>
      <c r="K284" s="40"/>
      <c r="L284" s="44"/>
      <c r="M284" s="258"/>
      <c r="N284" s="259"/>
      <c r="O284" s="91"/>
      <c r="P284" s="91"/>
      <c r="Q284" s="91"/>
      <c r="R284" s="91"/>
      <c r="S284" s="91"/>
      <c r="T284" s="92"/>
      <c r="U284" s="38"/>
      <c r="V284" s="38"/>
      <c r="W284" s="38"/>
      <c r="X284" s="38"/>
      <c r="Y284" s="38"/>
      <c r="Z284" s="38"/>
      <c r="AA284" s="38"/>
      <c r="AB284" s="38"/>
      <c r="AC284" s="38"/>
      <c r="AD284" s="38"/>
      <c r="AE284" s="38"/>
      <c r="AT284" s="17" t="s">
        <v>172</v>
      </c>
      <c r="AU284" s="17" t="s">
        <v>82</v>
      </c>
    </row>
    <row r="285" s="2" customFormat="1">
      <c r="A285" s="38"/>
      <c r="B285" s="39"/>
      <c r="C285" s="40"/>
      <c r="D285" s="256" t="s">
        <v>195</v>
      </c>
      <c r="E285" s="40"/>
      <c r="F285" s="260" t="s">
        <v>431</v>
      </c>
      <c r="G285" s="40"/>
      <c r="H285" s="40"/>
      <c r="I285" s="154"/>
      <c r="J285" s="40"/>
      <c r="K285" s="40"/>
      <c r="L285" s="44"/>
      <c r="M285" s="258"/>
      <c r="N285" s="259"/>
      <c r="O285" s="91"/>
      <c r="P285" s="91"/>
      <c r="Q285" s="91"/>
      <c r="R285" s="91"/>
      <c r="S285" s="91"/>
      <c r="T285" s="92"/>
      <c r="U285" s="38"/>
      <c r="V285" s="38"/>
      <c r="W285" s="38"/>
      <c r="X285" s="38"/>
      <c r="Y285" s="38"/>
      <c r="Z285" s="38"/>
      <c r="AA285" s="38"/>
      <c r="AB285" s="38"/>
      <c r="AC285" s="38"/>
      <c r="AD285" s="38"/>
      <c r="AE285" s="38"/>
      <c r="AT285" s="17" t="s">
        <v>195</v>
      </c>
      <c r="AU285" s="17" t="s">
        <v>82</v>
      </c>
    </row>
    <row r="286" s="2" customFormat="1" ht="24" customHeight="1">
      <c r="A286" s="38"/>
      <c r="B286" s="39"/>
      <c r="C286" s="243" t="s">
        <v>395</v>
      </c>
      <c r="D286" s="243" t="s">
        <v>163</v>
      </c>
      <c r="E286" s="244" t="s">
        <v>1502</v>
      </c>
      <c r="F286" s="245" t="s">
        <v>1503</v>
      </c>
      <c r="G286" s="246" t="s">
        <v>183</v>
      </c>
      <c r="H286" s="247">
        <v>9.9000000000000004</v>
      </c>
      <c r="I286" s="248"/>
      <c r="J286" s="249">
        <f>ROUND(I286*H286,2)</f>
        <v>0</v>
      </c>
      <c r="K286" s="245" t="s">
        <v>167</v>
      </c>
      <c r="L286" s="44"/>
      <c r="M286" s="250" t="s">
        <v>1</v>
      </c>
      <c r="N286" s="251" t="s">
        <v>38</v>
      </c>
      <c r="O286" s="91"/>
      <c r="P286" s="252">
        <f>O286*H286</f>
        <v>0</v>
      </c>
      <c r="Q286" s="252">
        <v>0</v>
      </c>
      <c r="R286" s="252">
        <f>Q286*H286</f>
        <v>0</v>
      </c>
      <c r="S286" s="252">
        <v>0</v>
      </c>
      <c r="T286" s="253">
        <f>S286*H286</f>
        <v>0</v>
      </c>
      <c r="U286" s="38"/>
      <c r="V286" s="38"/>
      <c r="W286" s="38"/>
      <c r="X286" s="38"/>
      <c r="Y286" s="38"/>
      <c r="Z286" s="38"/>
      <c r="AA286" s="38"/>
      <c r="AB286" s="38"/>
      <c r="AC286" s="38"/>
      <c r="AD286" s="38"/>
      <c r="AE286" s="38"/>
      <c r="AR286" s="254" t="s">
        <v>168</v>
      </c>
      <c r="AT286" s="254" t="s">
        <v>163</v>
      </c>
      <c r="AU286" s="254" t="s">
        <v>82</v>
      </c>
      <c r="AY286" s="17" t="s">
        <v>161</v>
      </c>
      <c r="BE286" s="255">
        <f>IF(N286="základní",J286,0)</f>
        <v>0</v>
      </c>
      <c r="BF286" s="255">
        <f>IF(N286="snížená",J286,0)</f>
        <v>0</v>
      </c>
      <c r="BG286" s="255">
        <f>IF(N286="zákl. přenesená",J286,0)</f>
        <v>0</v>
      </c>
      <c r="BH286" s="255">
        <f>IF(N286="sníž. přenesená",J286,0)</f>
        <v>0</v>
      </c>
      <c r="BI286" s="255">
        <f>IF(N286="nulová",J286,0)</f>
        <v>0</v>
      </c>
      <c r="BJ286" s="17" t="s">
        <v>80</v>
      </c>
      <c r="BK286" s="255">
        <f>ROUND(I286*H286,2)</f>
        <v>0</v>
      </c>
      <c r="BL286" s="17" t="s">
        <v>168</v>
      </c>
      <c r="BM286" s="254" t="s">
        <v>1504</v>
      </c>
    </row>
    <row r="287" s="2" customFormat="1">
      <c r="A287" s="38"/>
      <c r="B287" s="39"/>
      <c r="C287" s="40"/>
      <c r="D287" s="256" t="s">
        <v>170</v>
      </c>
      <c r="E287" s="40"/>
      <c r="F287" s="257" t="s">
        <v>1505</v>
      </c>
      <c r="G287" s="40"/>
      <c r="H287" s="40"/>
      <c r="I287" s="154"/>
      <c r="J287" s="40"/>
      <c r="K287" s="40"/>
      <c r="L287" s="44"/>
      <c r="M287" s="258"/>
      <c r="N287" s="259"/>
      <c r="O287" s="91"/>
      <c r="P287" s="91"/>
      <c r="Q287" s="91"/>
      <c r="R287" s="91"/>
      <c r="S287" s="91"/>
      <c r="T287" s="92"/>
      <c r="U287" s="38"/>
      <c r="V287" s="38"/>
      <c r="W287" s="38"/>
      <c r="X287" s="38"/>
      <c r="Y287" s="38"/>
      <c r="Z287" s="38"/>
      <c r="AA287" s="38"/>
      <c r="AB287" s="38"/>
      <c r="AC287" s="38"/>
      <c r="AD287" s="38"/>
      <c r="AE287" s="38"/>
      <c r="AT287" s="17" t="s">
        <v>170</v>
      </c>
      <c r="AU287" s="17" t="s">
        <v>82</v>
      </c>
    </row>
    <row r="288" s="2" customFormat="1">
      <c r="A288" s="38"/>
      <c r="B288" s="39"/>
      <c r="C288" s="40"/>
      <c r="D288" s="256" t="s">
        <v>172</v>
      </c>
      <c r="E288" s="40"/>
      <c r="F288" s="260" t="s">
        <v>1506</v>
      </c>
      <c r="G288" s="40"/>
      <c r="H288" s="40"/>
      <c r="I288" s="154"/>
      <c r="J288" s="40"/>
      <c r="K288" s="40"/>
      <c r="L288" s="44"/>
      <c r="M288" s="258"/>
      <c r="N288" s="259"/>
      <c r="O288" s="91"/>
      <c r="P288" s="91"/>
      <c r="Q288" s="91"/>
      <c r="R288" s="91"/>
      <c r="S288" s="91"/>
      <c r="T288" s="92"/>
      <c r="U288" s="38"/>
      <c r="V288" s="38"/>
      <c r="W288" s="38"/>
      <c r="X288" s="38"/>
      <c r="Y288" s="38"/>
      <c r="Z288" s="38"/>
      <c r="AA288" s="38"/>
      <c r="AB288" s="38"/>
      <c r="AC288" s="38"/>
      <c r="AD288" s="38"/>
      <c r="AE288" s="38"/>
      <c r="AT288" s="17" t="s">
        <v>172</v>
      </c>
      <c r="AU288" s="17" t="s">
        <v>82</v>
      </c>
    </row>
    <row r="289" s="2" customFormat="1">
      <c r="A289" s="38"/>
      <c r="B289" s="39"/>
      <c r="C289" s="40"/>
      <c r="D289" s="256" t="s">
        <v>195</v>
      </c>
      <c r="E289" s="40"/>
      <c r="F289" s="260" t="s">
        <v>1507</v>
      </c>
      <c r="G289" s="40"/>
      <c r="H289" s="40"/>
      <c r="I289" s="154"/>
      <c r="J289" s="40"/>
      <c r="K289" s="40"/>
      <c r="L289" s="44"/>
      <c r="M289" s="258"/>
      <c r="N289" s="259"/>
      <c r="O289" s="91"/>
      <c r="P289" s="91"/>
      <c r="Q289" s="91"/>
      <c r="R289" s="91"/>
      <c r="S289" s="91"/>
      <c r="T289" s="92"/>
      <c r="U289" s="38"/>
      <c r="V289" s="38"/>
      <c r="W289" s="38"/>
      <c r="X289" s="38"/>
      <c r="Y289" s="38"/>
      <c r="Z289" s="38"/>
      <c r="AA289" s="38"/>
      <c r="AB289" s="38"/>
      <c r="AC289" s="38"/>
      <c r="AD289" s="38"/>
      <c r="AE289" s="38"/>
      <c r="AT289" s="17" t="s">
        <v>195</v>
      </c>
      <c r="AU289" s="17" t="s">
        <v>82</v>
      </c>
    </row>
    <row r="290" s="14" customFormat="1">
      <c r="A290" s="14"/>
      <c r="B290" s="271"/>
      <c r="C290" s="272"/>
      <c r="D290" s="256" t="s">
        <v>174</v>
      </c>
      <c r="E290" s="273" t="s">
        <v>1</v>
      </c>
      <c r="F290" s="274" t="s">
        <v>1508</v>
      </c>
      <c r="G290" s="272"/>
      <c r="H290" s="275">
        <v>9.9000000000000004</v>
      </c>
      <c r="I290" s="276"/>
      <c r="J290" s="272"/>
      <c r="K290" s="272"/>
      <c r="L290" s="277"/>
      <c r="M290" s="278"/>
      <c r="N290" s="279"/>
      <c r="O290" s="279"/>
      <c r="P290" s="279"/>
      <c r="Q290" s="279"/>
      <c r="R290" s="279"/>
      <c r="S290" s="279"/>
      <c r="T290" s="280"/>
      <c r="U290" s="14"/>
      <c r="V290" s="14"/>
      <c r="W290" s="14"/>
      <c r="X290" s="14"/>
      <c r="Y290" s="14"/>
      <c r="Z290" s="14"/>
      <c r="AA290" s="14"/>
      <c r="AB290" s="14"/>
      <c r="AC290" s="14"/>
      <c r="AD290" s="14"/>
      <c r="AE290" s="14"/>
      <c r="AT290" s="281" t="s">
        <v>174</v>
      </c>
      <c r="AU290" s="281" t="s">
        <v>82</v>
      </c>
      <c r="AV290" s="14" t="s">
        <v>82</v>
      </c>
      <c r="AW290" s="14" t="s">
        <v>30</v>
      </c>
      <c r="AX290" s="14" t="s">
        <v>80</v>
      </c>
      <c r="AY290" s="281" t="s">
        <v>161</v>
      </c>
    </row>
    <row r="291" s="2" customFormat="1" ht="24" customHeight="1">
      <c r="A291" s="38"/>
      <c r="B291" s="39"/>
      <c r="C291" s="243" t="s">
        <v>400</v>
      </c>
      <c r="D291" s="243" t="s">
        <v>163</v>
      </c>
      <c r="E291" s="244" t="s">
        <v>450</v>
      </c>
      <c r="F291" s="245" t="s">
        <v>451</v>
      </c>
      <c r="G291" s="246" t="s">
        <v>282</v>
      </c>
      <c r="H291" s="247">
        <v>1.385</v>
      </c>
      <c r="I291" s="248"/>
      <c r="J291" s="249">
        <f>ROUND(I291*H291,2)</f>
        <v>0</v>
      </c>
      <c r="K291" s="245" t="s">
        <v>167</v>
      </c>
      <c r="L291" s="44"/>
      <c r="M291" s="250" t="s">
        <v>1</v>
      </c>
      <c r="N291" s="251" t="s">
        <v>38</v>
      </c>
      <c r="O291" s="91"/>
      <c r="P291" s="252">
        <f>O291*H291</f>
        <v>0</v>
      </c>
      <c r="Q291" s="252">
        <v>1.0597380000000001</v>
      </c>
      <c r="R291" s="252">
        <f>Q291*H291</f>
        <v>1.4677371300000002</v>
      </c>
      <c r="S291" s="252">
        <v>0</v>
      </c>
      <c r="T291" s="253">
        <f>S291*H291</f>
        <v>0</v>
      </c>
      <c r="U291" s="38"/>
      <c r="V291" s="38"/>
      <c r="W291" s="38"/>
      <c r="X291" s="38"/>
      <c r="Y291" s="38"/>
      <c r="Z291" s="38"/>
      <c r="AA291" s="38"/>
      <c r="AB291" s="38"/>
      <c r="AC291" s="38"/>
      <c r="AD291" s="38"/>
      <c r="AE291" s="38"/>
      <c r="AR291" s="254" t="s">
        <v>168</v>
      </c>
      <c r="AT291" s="254" t="s">
        <v>163</v>
      </c>
      <c r="AU291" s="254" t="s">
        <v>82</v>
      </c>
      <c r="AY291" s="17" t="s">
        <v>161</v>
      </c>
      <c r="BE291" s="255">
        <f>IF(N291="základní",J291,0)</f>
        <v>0</v>
      </c>
      <c r="BF291" s="255">
        <f>IF(N291="snížená",J291,0)</f>
        <v>0</v>
      </c>
      <c r="BG291" s="255">
        <f>IF(N291="zákl. přenesená",J291,0)</f>
        <v>0</v>
      </c>
      <c r="BH291" s="255">
        <f>IF(N291="sníž. přenesená",J291,0)</f>
        <v>0</v>
      </c>
      <c r="BI291" s="255">
        <f>IF(N291="nulová",J291,0)</f>
        <v>0</v>
      </c>
      <c r="BJ291" s="17" t="s">
        <v>80</v>
      </c>
      <c r="BK291" s="255">
        <f>ROUND(I291*H291,2)</f>
        <v>0</v>
      </c>
      <c r="BL291" s="17" t="s">
        <v>168</v>
      </c>
      <c r="BM291" s="254" t="s">
        <v>1509</v>
      </c>
    </row>
    <row r="292" s="2" customFormat="1">
      <c r="A292" s="38"/>
      <c r="B292" s="39"/>
      <c r="C292" s="40"/>
      <c r="D292" s="256" t="s">
        <v>170</v>
      </c>
      <c r="E292" s="40"/>
      <c r="F292" s="257" t="s">
        <v>453</v>
      </c>
      <c r="G292" s="40"/>
      <c r="H292" s="40"/>
      <c r="I292" s="154"/>
      <c r="J292" s="40"/>
      <c r="K292" s="40"/>
      <c r="L292" s="44"/>
      <c r="M292" s="258"/>
      <c r="N292" s="259"/>
      <c r="O292" s="91"/>
      <c r="P292" s="91"/>
      <c r="Q292" s="91"/>
      <c r="R292" s="91"/>
      <c r="S292" s="91"/>
      <c r="T292" s="92"/>
      <c r="U292" s="38"/>
      <c r="V292" s="38"/>
      <c r="W292" s="38"/>
      <c r="X292" s="38"/>
      <c r="Y292" s="38"/>
      <c r="Z292" s="38"/>
      <c r="AA292" s="38"/>
      <c r="AB292" s="38"/>
      <c r="AC292" s="38"/>
      <c r="AD292" s="38"/>
      <c r="AE292" s="38"/>
      <c r="AT292" s="17" t="s">
        <v>170</v>
      </c>
      <c r="AU292" s="17" t="s">
        <v>82</v>
      </c>
    </row>
    <row r="293" s="2" customFormat="1">
      <c r="A293" s="38"/>
      <c r="B293" s="39"/>
      <c r="C293" s="40"/>
      <c r="D293" s="256" t="s">
        <v>172</v>
      </c>
      <c r="E293" s="40"/>
      <c r="F293" s="260" t="s">
        <v>454</v>
      </c>
      <c r="G293" s="40"/>
      <c r="H293" s="40"/>
      <c r="I293" s="154"/>
      <c r="J293" s="40"/>
      <c r="K293" s="40"/>
      <c r="L293" s="44"/>
      <c r="M293" s="258"/>
      <c r="N293" s="259"/>
      <c r="O293" s="91"/>
      <c r="P293" s="91"/>
      <c r="Q293" s="91"/>
      <c r="R293" s="91"/>
      <c r="S293" s="91"/>
      <c r="T293" s="92"/>
      <c r="U293" s="38"/>
      <c r="V293" s="38"/>
      <c r="W293" s="38"/>
      <c r="X293" s="38"/>
      <c r="Y293" s="38"/>
      <c r="Z293" s="38"/>
      <c r="AA293" s="38"/>
      <c r="AB293" s="38"/>
      <c r="AC293" s="38"/>
      <c r="AD293" s="38"/>
      <c r="AE293" s="38"/>
      <c r="AT293" s="17" t="s">
        <v>172</v>
      </c>
      <c r="AU293" s="17" t="s">
        <v>82</v>
      </c>
    </row>
    <row r="294" s="14" customFormat="1">
      <c r="A294" s="14"/>
      <c r="B294" s="271"/>
      <c r="C294" s="272"/>
      <c r="D294" s="256" t="s">
        <v>174</v>
      </c>
      <c r="E294" s="273" t="s">
        <v>1</v>
      </c>
      <c r="F294" s="274" t="s">
        <v>1510</v>
      </c>
      <c r="G294" s="272"/>
      <c r="H294" s="275">
        <v>1.1799999999999999</v>
      </c>
      <c r="I294" s="276"/>
      <c r="J294" s="272"/>
      <c r="K294" s="272"/>
      <c r="L294" s="277"/>
      <c r="M294" s="278"/>
      <c r="N294" s="279"/>
      <c r="O294" s="279"/>
      <c r="P294" s="279"/>
      <c r="Q294" s="279"/>
      <c r="R294" s="279"/>
      <c r="S294" s="279"/>
      <c r="T294" s="280"/>
      <c r="U294" s="14"/>
      <c r="V294" s="14"/>
      <c r="W294" s="14"/>
      <c r="X294" s="14"/>
      <c r="Y294" s="14"/>
      <c r="Z294" s="14"/>
      <c r="AA294" s="14"/>
      <c r="AB294" s="14"/>
      <c r="AC294" s="14"/>
      <c r="AD294" s="14"/>
      <c r="AE294" s="14"/>
      <c r="AT294" s="281" t="s">
        <v>174</v>
      </c>
      <c r="AU294" s="281" t="s">
        <v>82</v>
      </c>
      <c r="AV294" s="14" t="s">
        <v>82</v>
      </c>
      <c r="AW294" s="14" t="s">
        <v>30</v>
      </c>
      <c r="AX294" s="14" t="s">
        <v>73</v>
      </c>
      <c r="AY294" s="281" t="s">
        <v>161</v>
      </c>
    </row>
    <row r="295" s="13" customFormat="1">
      <c r="A295" s="13"/>
      <c r="B295" s="261"/>
      <c r="C295" s="262"/>
      <c r="D295" s="256" t="s">
        <v>174</v>
      </c>
      <c r="E295" s="263" t="s">
        <v>1</v>
      </c>
      <c r="F295" s="264" t="s">
        <v>1511</v>
      </c>
      <c r="G295" s="262"/>
      <c r="H295" s="263" t="s">
        <v>1</v>
      </c>
      <c r="I295" s="265"/>
      <c r="J295" s="262"/>
      <c r="K295" s="262"/>
      <c r="L295" s="266"/>
      <c r="M295" s="267"/>
      <c r="N295" s="268"/>
      <c r="O295" s="268"/>
      <c r="P295" s="268"/>
      <c r="Q295" s="268"/>
      <c r="R295" s="268"/>
      <c r="S295" s="268"/>
      <c r="T295" s="269"/>
      <c r="U295" s="13"/>
      <c r="V295" s="13"/>
      <c r="W295" s="13"/>
      <c r="X295" s="13"/>
      <c r="Y295" s="13"/>
      <c r="Z295" s="13"/>
      <c r="AA295" s="13"/>
      <c r="AB295" s="13"/>
      <c r="AC295" s="13"/>
      <c r="AD295" s="13"/>
      <c r="AE295" s="13"/>
      <c r="AT295" s="270" t="s">
        <v>174</v>
      </c>
      <c r="AU295" s="270" t="s">
        <v>82</v>
      </c>
      <c r="AV295" s="13" t="s">
        <v>80</v>
      </c>
      <c r="AW295" s="13" t="s">
        <v>30</v>
      </c>
      <c r="AX295" s="13" t="s">
        <v>73</v>
      </c>
      <c r="AY295" s="270" t="s">
        <v>161</v>
      </c>
    </row>
    <row r="296" s="14" customFormat="1">
      <c r="A296" s="14"/>
      <c r="B296" s="271"/>
      <c r="C296" s="272"/>
      <c r="D296" s="256" t="s">
        <v>174</v>
      </c>
      <c r="E296" s="273" t="s">
        <v>1</v>
      </c>
      <c r="F296" s="274" t="s">
        <v>1512</v>
      </c>
      <c r="G296" s="272"/>
      <c r="H296" s="275">
        <v>0.20499999999999999</v>
      </c>
      <c r="I296" s="276"/>
      <c r="J296" s="272"/>
      <c r="K296" s="272"/>
      <c r="L296" s="277"/>
      <c r="M296" s="278"/>
      <c r="N296" s="279"/>
      <c r="O296" s="279"/>
      <c r="P296" s="279"/>
      <c r="Q296" s="279"/>
      <c r="R296" s="279"/>
      <c r="S296" s="279"/>
      <c r="T296" s="280"/>
      <c r="U296" s="14"/>
      <c r="V296" s="14"/>
      <c r="W296" s="14"/>
      <c r="X296" s="14"/>
      <c r="Y296" s="14"/>
      <c r="Z296" s="14"/>
      <c r="AA296" s="14"/>
      <c r="AB296" s="14"/>
      <c r="AC296" s="14"/>
      <c r="AD296" s="14"/>
      <c r="AE296" s="14"/>
      <c r="AT296" s="281" t="s">
        <v>174</v>
      </c>
      <c r="AU296" s="281" t="s">
        <v>82</v>
      </c>
      <c r="AV296" s="14" t="s">
        <v>82</v>
      </c>
      <c r="AW296" s="14" t="s">
        <v>30</v>
      </c>
      <c r="AX296" s="14" t="s">
        <v>73</v>
      </c>
      <c r="AY296" s="281" t="s">
        <v>161</v>
      </c>
    </row>
    <row r="297" s="15" customFormat="1">
      <c r="A297" s="15"/>
      <c r="B297" s="282"/>
      <c r="C297" s="283"/>
      <c r="D297" s="256" t="s">
        <v>174</v>
      </c>
      <c r="E297" s="284" t="s">
        <v>1</v>
      </c>
      <c r="F297" s="285" t="s">
        <v>180</v>
      </c>
      <c r="G297" s="283"/>
      <c r="H297" s="286">
        <v>1.385</v>
      </c>
      <c r="I297" s="287"/>
      <c r="J297" s="283"/>
      <c r="K297" s="283"/>
      <c r="L297" s="288"/>
      <c r="M297" s="289"/>
      <c r="N297" s="290"/>
      <c r="O297" s="290"/>
      <c r="P297" s="290"/>
      <c r="Q297" s="290"/>
      <c r="R297" s="290"/>
      <c r="S297" s="290"/>
      <c r="T297" s="291"/>
      <c r="U297" s="15"/>
      <c r="V297" s="15"/>
      <c r="W297" s="15"/>
      <c r="X297" s="15"/>
      <c r="Y297" s="15"/>
      <c r="Z297" s="15"/>
      <c r="AA297" s="15"/>
      <c r="AB297" s="15"/>
      <c r="AC297" s="15"/>
      <c r="AD297" s="15"/>
      <c r="AE297" s="15"/>
      <c r="AT297" s="292" t="s">
        <v>174</v>
      </c>
      <c r="AU297" s="292" t="s">
        <v>82</v>
      </c>
      <c r="AV297" s="15" t="s">
        <v>168</v>
      </c>
      <c r="AW297" s="15" t="s">
        <v>30</v>
      </c>
      <c r="AX297" s="15" t="s">
        <v>80</v>
      </c>
      <c r="AY297" s="292" t="s">
        <v>161</v>
      </c>
    </row>
    <row r="298" s="2" customFormat="1" ht="24" customHeight="1">
      <c r="A298" s="38"/>
      <c r="B298" s="39"/>
      <c r="C298" s="243" t="s">
        <v>409</v>
      </c>
      <c r="D298" s="243" t="s">
        <v>163</v>
      </c>
      <c r="E298" s="244" t="s">
        <v>988</v>
      </c>
      <c r="F298" s="245" t="s">
        <v>989</v>
      </c>
      <c r="G298" s="246" t="s">
        <v>166</v>
      </c>
      <c r="H298" s="247">
        <v>55.890000000000001</v>
      </c>
      <c r="I298" s="248"/>
      <c r="J298" s="249">
        <f>ROUND(I298*H298,2)</f>
        <v>0</v>
      </c>
      <c r="K298" s="245" t="s">
        <v>167</v>
      </c>
      <c r="L298" s="44"/>
      <c r="M298" s="250" t="s">
        <v>1</v>
      </c>
      <c r="N298" s="251" t="s">
        <v>38</v>
      </c>
      <c r="O298" s="91"/>
      <c r="P298" s="252">
        <f>O298*H298</f>
        <v>0</v>
      </c>
      <c r="Q298" s="252">
        <v>0</v>
      </c>
      <c r="R298" s="252">
        <f>Q298*H298</f>
        <v>0</v>
      </c>
      <c r="S298" s="252">
        <v>0</v>
      </c>
      <c r="T298" s="253">
        <f>S298*H298</f>
        <v>0</v>
      </c>
      <c r="U298" s="38"/>
      <c r="V298" s="38"/>
      <c r="W298" s="38"/>
      <c r="X298" s="38"/>
      <c r="Y298" s="38"/>
      <c r="Z298" s="38"/>
      <c r="AA298" s="38"/>
      <c r="AB298" s="38"/>
      <c r="AC298" s="38"/>
      <c r="AD298" s="38"/>
      <c r="AE298" s="38"/>
      <c r="AR298" s="254" t="s">
        <v>168</v>
      </c>
      <c r="AT298" s="254" t="s">
        <v>163</v>
      </c>
      <c r="AU298" s="254" t="s">
        <v>82</v>
      </c>
      <c r="AY298" s="17" t="s">
        <v>161</v>
      </c>
      <c r="BE298" s="255">
        <f>IF(N298="základní",J298,0)</f>
        <v>0</v>
      </c>
      <c r="BF298" s="255">
        <f>IF(N298="snížená",J298,0)</f>
        <v>0</v>
      </c>
      <c r="BG298" s="255">
        <f>IF(N298="zákl. přenesená",J298,0)</f>
        <v>0</v>
      </c>
      <c r="BH298" s="255">
        <f>IF(N298="sníž. přenesená",J298,0)</f>
        <v>0</v>
      </c>
      <c r="BI298" s="255">
        <f>IF(N298="nulová",J298,0)</f>
        <v>0</v>
      </c>
      <c r="BJ298" s="17" t="s">
        <v>80</v>
      </c>
      <c r="BK298" s="255">
        <f>ROUND(I298*H298,2)</f>
        <v>0</v>
      </c>
      <c r="BL298" s="17" t="s">
        <v>168</v>
      </c>
      <c r="BM298" s="254" t="s">
        <v>1513</v>
      </c>
    </row>
    <row r="299" s="2" customFormat="1">
      <c r="A299" s="38"/>
      <c r="B299" s="39"/>
      <c r="C299" s="40"/>
      <c r="D299" s="256" t="s">
        <v>170</v>
      </c>
      <c r="E299" s="40"/>
      <c r="F299" s="257" t="s">
        <v>991</v>
      </c>
      <c r="G299" s="40"/>
      <c r="H299" s="40"/>
      <c r="I299" s="154"/>
      <c r="J299" s="40"/>
      <c r="K299" s="40"/>
      <c r="L299" s="44"/>
      <c r="M299" s="258"/>
      <c r="N299" s="259"/>
      <c r="O299" s="91"/>
      <c r="P299" s="91"/>
      <c r="Q299" s="91"/>
      <c r="R299" s="91"/>
      <c r="S299" s="91"/>
      <c r="T299" s="92"/>
      <c r="U299" s="38"/>
      <c r="V299" s="38"/>
      <c r="W299" s="38"/>
      <c r="X299" s="38"/>
      <c r="Y299" s="38"/>
      <c r="Z299" s="38"/>
      <c r="AA299" s="38"/>
      <c r="AB299" s="38"/>
      <c r="AC299" s="38"/>
      <c r="AD299" s="38"/>
      <c r="AE299" s="38"/>
      <c r="AT299" s="17" t="s">
        <v>170</v>
      </c>
      <c r="AU299" s="17" t="s">
        <v>82</v>
      </c>
    </row>
    <row r="300" s="2" customFormat="1">
      <c r="A300" s="38"/>
      <c r="B300" s="39"/>
      <c r="C300" s="40"/>
      <c r="D300" s="256" t="s">
        <v>172</v>
      </c>
      <c r="E300" s="40"/>
      <c r="F300" s="260" t="s">
        <v>992</v>
      </c>
      <c r="G300" s="40"/>
      <c r="H300" s="40"/>
      <c r="I300" s="154"/>
      <c r="J300" s="40"/>
      <c r="K300" s="40"/>
      <c r="L300" s="44"/>
      <c r="M300" s="258"/>
      <c r="N300" s="259"/>
      <c r="O300" s="91"/>
      <c r="P300" s="91"/>
      <c r="Q300" s="91"/>
      <c r="R300" s="91"/>
      <c r="S300" s="91"/>
      <c r="T300" s="92"/>
      <c r="U300" s="38"/>
      <c r="V300" s="38"/>
      <c r="W300" s="38"/>
      <c r="X300" s="38"/>
      <c r="Y300" s="38"/>
      <c r="Z300" s="38"/>
      <c r="AA300" s="38"/>
      <c r="AB300" s="38"/>
      <c r="AC300" s="38"/>
      <c r="AD300" s="38"/>
      <c r="AE300" s="38"/>
      <c r="AT300" s="17" t="s">
        <v>172</v>
      </c>
      <c r="AU300" s="17" t="s">
        <v>82</v>
      </c>
    </row>
    <row r="301" s="13" customFormat="1">
      <c r="A301" s="13"/>
      <c r="B301" s="261"/>
      <c r="C301" s="262"/>
      <c r="D301" s="256" t="s">
        <v>174</v>
      </c>
      <c r="E301" s="263" t="s">
        <v>1</v>
      </c>
      <c r="F301" s="264" t="s">
        <v>1514</v>
      </c>
      <c r="G301" s="262"/>
      <c r="H301" s="263" t="s">
        <v>1</v>
      </c>
      <c r="I301" s="265"/>
      <c r="J301" s="262"/>
      <c r="K301" s="262"/>
      <c r="L301" s="266"/>
      <c r="M301" s="267"/>
      <c r="N301" s="268"/>
      <c r="O301" s="268"/>
      <c r="P301" s="268"/>
      <c r="Q301" s="268"/>
      <c r="R301" s="268"/>
      <c r="S301" s="268"/>
      <c r="T301" s="269"/>
      <c r="U301" s="13"/>
      <c r="V301" s="13"/>
      <c r="W301" s="13"/>
      <c r="X301" s="13"/>
      <c r="Y301" s="13"/>
      <c r="Z301" s="13"/>
      <c r="AA301" s="13"/>
      <c r="AB301" s="13"/>
      <c r="AC301" s="13"/>
      <c r="AD301" s="13"/>
      <c r="AE301" s="13"/>
      <c r="AT301" s="270" t="s">
        <v>174</v>
      </c>
      <c r="AU301" s="270" t="s">
        <v>82</v>
      </c>
      <c r="AV301" s="13" t="s">
        <v>80</v>
      </c>
      <c r="AW301" s="13" t="s">
        <v>30</v>
      </c>
      <c r="AX301" s="13" t="s">
        <v>73</v>
      </c>
      <c r="AY301" s="270" t="s">
        <v>161</v>
      </c>
    </row>
    <row r="302" s="14" customFormat="1">
      <c r="A302" s="14"/>
      <c r="B302" s="271"/>
      <c r="C302" s="272"/>
      <c r="D302" s="256" t="s">
        <v>174</v>
      </c>
      <c r="E302" s="273" t="s">
        <v>1</v>
      </c>
      <c r="F302" s="274" t="s">
        <v>1515</v>
      </c>
      <c r="G302" s="272"/>
      <c r="H302" s="275">
        <v>55.890000000000001</v>
      </c>
      <c r="I302" s="276"/>
      <c r="J302" s="272"/>
      <c r="K302" s="272"/>
      <c r="L302" s="277"/>
      <c r="M302" s="278"/>
      <c r="N302" s="279"/>
      <c r="O302" s="279"/>
      <c r="P302" s="279"/>
      <c r="Q302" s="279"/>
      <c r="R302" s="279"/>
      <c r="S302" s="279"/>
      <c r="T302" s="280"/>
      <c r="U302" s="14"/>
      <c r="V302" s="14"/>
      <c r="W302" s="14"/>
      <c r="X302" s="14"/>
      <c r="Y302" s="14"/>
      <c r="Z302" s="14"/>
      <c r="AA302" s="14"/>
      <c r="AB302" s="14"/>
      <c r="AC302" s="14"/>
      <c r="AD302" s="14"/>
      <c r="AE302" s="14"/>
      <c r="AT302" s="281" t="s">
        <v>174</v>
      </c>
      <c r="AU302" s="281" t="s">
        <v>82</v>
      </c>
      <c r="AV302" s="14" t="s">
        <v>82</v>
      </c>
      <c r="AW302" s="14" t="s">
        <v>30</v>
      </c>
      <c r="AX302" s="14" t="s">
        <v>80</v>
      </c>
      <c r="AY302" s="281" t="s">
        <v>161</v>
      </c>
    </row>
    <row r="303" s="2" customFormat="1" ht="24" customHeight="1">
      <c r="A303" s="38"/>
      <c r="B303" s="39"/>
      <c r="C303" s="243" t="s">
        <v>417</v>
      </c>
      <c r="D303" s="243" t="s">
        <v>163</v>
      </c>
      <c r="E303" s="244" t="s">
        <v>440</v>
      </c>
      <c r="F303" s="245" t="s">
        <v>441</v>
      </c>
      <c r="G303" s="246" t="s">
        <v>166</v>
      </c>
      <c r="H303" s="247">
        <v>35.442999999999998</v>
      </c>
      <c r="I303" s="248"/>
      <c r="J303" s="249">
        <f>ROUND(I303*H303,2)</f>
        <v>0</v>
      </c>
      <c r="K303" s="245" t="s">
        <v>167</v>
      </c>
      <c r="L303" s="44"/>
      <c r="M303" s="250" t="s">
        <v>1</v>
      </c>
      <c r="N303" s="251" t="s">
        <v>38</v>
      </c>
      <c r="O303" s="91"/>
      <c r="P303" s="252">
        <f>O303*H303</f>
        <v>0</v>
      </c>
      <c r="Q303" s="252">
        <v>1.031199</v>
      </c>
      <c r="R303" s="252">
        <f>Q303*H303</f>
        <v>36.548786156999995</v>
      </c>
      <c r="S303" s="252">
        <v>0</v>
      </c>
      <c r="T303" s="253">
        <f>S303*H303</f>
        <v>0</v>
      </c>
      <c r="U303" s="38"/>
      <c r="V303" s="38"/>
      <c r="W303" s="38"/>
      <c r="X303" s="38"/>
      <c r="Y303" s="38"/>
      <c r="Z303" s="38"/>
      <c r="AA303" s="38"/>
      <c r="AB303" s="38"/>
      <c r="AC303" s="38"/>
      <c r="AD303" s="38"/>
      <c r="AE303" s="38"/>
      <c r="AR303" s="254" t="s">
        <v>168</v>
      </c>
      <c r="AT303" s="254" t="s">
        <v>163</v>
      </c>
      <c r="AU303" s="254" t="s">
        <v>82</v>
      </c>
      <c r="AY303" s="17" t="s">
        <v>161</v>
      </c>
      <c r="BE303" s="255">
        <f>IF(N303="základní",J303,0)</f>
        <v>0</v>
      </c>
      <c r="BF303" s="255">
        <f>IF(N303="snížená",J303,0)</f>
        <v>0</v>
      </c>
      <c r="BG303" s="255">
        <f>IF(N303="zákl. přenesená",J303,0)</f>
        <v>0</v>
      </c>
      <c r="BH303" s="255">
        <f>IF(N303="sníž. přenesená",J303,0)</f>
        <v>0</v>
      </c>
      <c r="BI303" s="255">
        <f>IF(N303="nulová",J303,0)</f>
        <v>0</v>
      </c>
      <c r="BJ303" s="17" t="s">
        <v>80</v>
      </c>
      <c r="BK303" s="255">
        <f>ROUND(I303*H303,2)</f>
        <v>0</v>
      </c>
      <c r="BL303" s="17" t="s">
        <v>168</v>
      </c>
      <c r="BM303" s="254" t="s">
        <v>1516</v>
      </c>
    </row>
    <row r="304" s="2" customFormat="1">
      <c r="A304" s="38"/>
      <c r="B304" s="39"/>
      <c r="C304" s="40"/>
      <c r="D304" s="256" t="s">
        <v>170</v>
      </c>
      <c r="E304" s="40"/>
      <c r="F304" s="257" t="s">
        <v>443</v>
      </c>
      <c r="G304" s="40"/>
      <c r="H304" s="40"/>
      <c r="I304" s="154"/>
      <c r="J304" s="40"/>
      <c r="K304" s="40"/>
      <c r="L304" s="44"/>
      <c r="M304" s="258"/>
      <c r="N304" s="259"/>
      <c r="O304" s="91"/>
      <c r="P304" s="91"/>
      <c r="Q304" s="91"/>
      <c r="R304" s="91"/>
      <c r="S304" s="91"/>
      <c r="T304" s="92"/>
      <c r="U304" s="38"/>
      <c r="V304" s="38"/>
      <c r="W304" s="38"/>
      <c r="X304" s="38"/>
      <c r="Y304" s="38"/>
      <c r="Z304" s="38"/>
      <c r="AA304" s="38"/>
      <c r="AB304" s="38"/>
      <c r="AC304" s="38"/>
      <c r="AD304" s="38"/>
      <c r="AE304" s="38"/>
      <c r="AT304" s="17" t="s">
        <v>170</v>
      </c>
      <c r="AU304" s="17" t="s">
        <v>82</v>
      </c>
    </row>
    <row r="305" s="2" customFormat="1">
      <c r="A305" s="38"/>
      <c r="B305" s="39"/>
      <c r="C305" s="40"/>
      <c r="D305" s="256" t="s">
        <v>172</v>
      </c>
      <c r="E305" s="40"/>
      <c r="F305" s="260" t="s">
        <v>444</v>
      </c>
      <c r="G305" s="40"/>
      <c r="H305" s="40"/>
      <c r="I305" s="154"/>
      <c r="J305" s="40"/>
      <c r="K305" s="40"/>
      <c r="L305" s="44"/>
      <c r="M305" s="258"/>
      <c r="N305" s="259"/>
      <c r="O305" s="91"/>
      <c r="P305" s="91"/>
      <c r="Q305" s="91"/>
      <c r="R305" s="91"/>
      <c r="S305" s="91"/>
      <c r="T305" s="92"/>
      <c r="U305" s="38"/>
      <c r="V305" s="38"/>
      <c r="W305" s="38"/>
      <c r="X305" s="38"/>
      <c r="Y305" s="38"/>
      <c r="Z305" s="38"/>
      <c r="AA305" s="38"/>
      <c r="AB305" s="38"/>
      <c r="AC305" s="38"/>
      <c r="AD305" s="38"/>
      <c r="AE305" s="38"/>
      <c r="AT305" s="17" t="s">
        <v>172</v>
      </c>
      <c r="AU305" s="17" t="s">
        <v>82</v>
      </c>
    </row>
    <row r="306" s="14" customFormat="1">
      <c r="A306" s="14"/>
      <c r="B306" s="271"/>
      <c r="C306" s="272"/>
      <c r="D306" s="256" t="s">
        <v>174</v>
      </c>
      <c r="E306" s="273" t="s">
        <v>1</v>
      </c>
      <c r="F306" s="274" t="s">
        <v>1517</v>
      </c>
      <c r="G306" s="272"/>
      <c r="H306" s="275">
        <v>22.093</v>
      </c>
      <c r="I306" s="276"/>
      <c r="J306" s="272"/>
      <c r="K306" s="272"/>
      <c r="L306" s="277"/>
      <c r="M306" s="278"/>
      <c r="N306" s="279"/>
      <c r="O306" s="279"/>
      <c r="P306" s="279"/>
      <c r="Q306" s="279"/>
      <c r="R306" s="279"/>
      <c r="S306" s="279"/>
      <c r="T306" s="280"/>
      <c r="U306" s="14"/>
      <c r="V306" s="14"/>
      <c r="W306" s="14"/>
      <c r="X306" s="14"/>
      <c r="Y306" s="14"/>
      <c r="Z306" s="14"/>
      <c r="AA306" s="14"/>
      <c r="AB306" s="14"/>
      <c r="AC306" s="14"/>
      <c r="AD306" s="14"/>
      <c r="AE306" s="14"/>
      <c r="AT306" s="281" t="s">
        <v>174</v>
      </c>
      <c r="AU306" s="281" t="s">
        <v>82</v>
      </c>
      <c r="AV306" s="14" t="s">
        <v>82</v>
      </c>
      <c r="AW306" s="14" t="s">
        <v>30</v>
      </c>
      <c r="AX306" s="14" t="s">
        <v>73</v>
      </c>
      <c r="AY306" s="281" t="s">
        <v>161</v>
      </c>
    </row>
    <row r="307" s="14" customFormat="1">
      <c r="A307" s="14"/>
      <c r="B307" s="271"/>
      <c r="C307" s="272"/>
      <c r="D307" s="256" t="s">
        <v>174</v>
      </c>
      <c r="E307" s="273" t="s">
        <v>1</v>
      </c>
      <c r="F307" s="274" t="s">
        <v>1518</v>
      </c>
      <c r="G307" s="272"/>
      <c r="H307" s="275">
        <v>13.35</v>
      </c>
      <c r="I307" s="276"/>
      <c r="J307" s="272"/>
      <c r="K307" s="272"/>
      <c r="L307" s="277"/>
      <c r="M307" s="278"/>
      <c r="N307" s="279"/>
      <c r="O307" s="279"/>
      <c r="P307" s="279"/>
      <c r="Q307" s="279"/>
      <c r="R307" s="279"/>
      <c r="S307" s="279"/>
      <c r="T307" s="280"/>
      <c r="U307" s="14"/>
      <c r="V307" s="14"/>
      <c r="W307" s="14"/>
      <c r="X307" s="14"/>
      <c r="Y307" s="14"/>
      <c r="Z307" s="14"/>
      <c r="AA307" s="14"/>
      <c r="AB307" s="14"/>
      <c r="AC307" s="14"/>
      <c r="AD307" s="14"/>
      <c r="AE307" s="14"/>
      <c r="AT307" s="281" t="s">
        <v>174</v>
      </c>
      <c r="AU307" s="281" t="s">
        <v>82</v>
      </c>
      <c r="AV307" s="14" t="s">
        <v>82</v>
      </c>
      <c r="AW307" s="14" t="s">
        <v>30</v>
      </c>
      <c r="AX307" s="14" t="s">
        <v>73</v>
      </c>
      <c r="AY307" s="281" t="s">
        <v>161</v>
      </c>
    </row>
    <row r="308" s="15" customFormat="1">
      <c r="A308" s="15"/>
      <c r="B308" s="282"/>
      <c r="C308" s="283"/>
      <c r="D308" s="256" t="s">
        <v>174</v>
      </c>
      <c r="E308" s="284" t="s">
        <v>1</v>
      </c>
      <c r="F308" s="285" t="s">
        <v>180</v>
      </c>
      <c r="G308" s="283"/>
      <c r="H308" s="286">
        <v>35.442999999999998</v>
      </c>
      <c r="I308" s="287"/>
      <c r="J308" s="283"/>
      <c r="K308" s="283"/>
      <c r="L308" s="288"/>
      <c r="M308" s="289"/>
      <c r="N308" s="290"/>
      <c r="O308" s="290"/>
      <c r="P308" s="290"/>
      <c r="Q308" s="290"/>
      <c r="R308" s="290"/>
      <c r="S308" s="290"/>
      <c r="T308" s="291"/>
      <c r="U308" s="15"/>
      <c r="V308" s="15"/>
      <c r="W308" s="15"/>
      <c r="X308" s="15"/>
      <c r="Y308" s="15"/>
      <c r="Z308" s="15"/>
      <c r="AA308" s="15"/>
      <c r="AB308" s="15"/>
      <c r="AC308" s="15"/>
      <c r="AD308" s="15"/>
      <c r="AE308" s="15"/>
      <c r="AT308" s="292" t="s">
        <v>174</v>
      </c>
      <c r="AU308" s="292" t="s">
        <v>82</v>
      </c>
      <c r="AV308" s="15" t="s">
        <v>168</v>
      </c>
      <c r="AW308" s="15" t="s">
        <v>30</v>
      </c>
      <c r="AX308" s="15" t="s">
        <v>80</v>
      </c>
      <c r="AY308" s="292" t="s">
        <v>161</v>
      </c>
    </row>
    <row r="309" s="12" customFormat="1" ht="22.8" customHeight="1">
      <c r="A309" s="12"/>
      <c r="B309" s="227"/>
      <c r="C309" s="228"/>
      <c r="D309" s="229" t="s">
        <v>72</v>
      </c>
      <c r="E309" s="241" t="s">
        <v>211</v>
      </c>
      <c r="F309" s="241" t="s">
        <v>457</v>
      </c>
      <c r="G309" s="228"/>
      <c r="H309" s="228"/>
      <c r="I309" s="231"/>
      <c r="J309" s="242">
        <f>BK309</f>
        <v>0</v>
      </c>
      <c r="K309" s="228"/>
      <c r="L309" s="233"/>
      <c r="M309" s="234"/>
      <c r="N309" s="235"/>
      <c r="O309" s="235"/>
      <c r="P309" s="236">
        <f>SUM(P310:P326)</f>
        <v>0</v>
      </c>
      <c r="Q309" s="235"/>
      <c r="R309" s="236">
        <f>SUM(R310:R326)</f>
        <v>0.66540783889999999</v>
      </c>
      <c r="S309" s="235"/>
      <c r="T309" s="237">
        <f>SUM(T310:T326)</f>
        <v>0.72877500000000006</v>
      </c>
      <c r="U309" s="12"/>
      <c r="V309" s="12"/>
      <c r="W309" s="12"/>
      <c r="X309" s="12"/>
      <c r="Y309" s="12"/>
      <c r="Z309" s="12"/>
      <c r="AA309" s="12"/>
      <c r="AB309" s="12"/>
      <c r="AC309" s="12"/>
      <c r="AD309" s="12"/>
      <c r="AE309" s="12"/>
      <c r="AR309" s="238" t="s">
        <v>80</v>
      </c>
      <c r="AT309" s="239" t="s">
        <v>72</v>
      </c>
      <c r="AU309" s="239" t="s">
        <v>80</v>
      </c>
      <c r="AY309" s="238" t="s">
        <v>161</v>
      </c>
      <c r="BK309" s="240">
        <f>SUM(BK310:BK326)</f>
        <v>0</v>
      </c>
    </row>
    <row r="310" s="2" customFormat="1" ht="24" customHeight="1">
      <c r="A310" s="38"/>
      <c r="B310" s="39"/>
      <c r="C310" s="243" t="s">
        <v>425</v>
      </c>
      <c r="D310" s="243" t="s">
        <v>163</v>
      </c>
      <c r="E310" s="244" t="s">
        <v>459</v>
      </c>
      <c r="F310" s="245" t="s">
        <v>460</v>
      </c>
      <c r="G310" s="246" t="s">
        <v>166</v>
      </c>
      <c r="H310" s="247">
        <v>9.7170000000000005</v>
      </c>
      <c r="I310" s="248"/>
      <c r="J310" s="249">
        <f>ROUND(I310*H310,2)</f>
        <v>0</v>
      </c>
      <c r="K310" s="245" t="s">
        <v>167</v>
      </c>
      <c r="L310" s="44"/>
      <c r="M310" s="250" t="s">
        <v>1</v>
      </c>
      <c r="N310" s="251" t="s">
        <v>38</v>
      </c>
      <c r="O310" s="91"/>
      <c r="P310" s="252">
        <f>O310*H310</f>
        <v>0</v>
      </c>
      <c r="Q310" s="252">
        <v>0.066961699999999999</v>
      </c>
      <c r="R310" s="252">
        <f>Q310*H310</f>
        <v>0.65066683889999999</v>
      </c>
      <c r="S310" s="252">
        <v>0.074999999999999997</v>
      </c>
      <c r="T310" s="253">
        <f>S310*H310</f>
        <v>0.72877500000000006</v>
      </c>
      <c r="U310" s="38"/>
      <c r="V310" s="38"/>
      <c r="W310" s="38"/>
      <c r="X310" s="38"/>
      <c r="Y310" s="38"/>
      <c r="Z310" s="38"/>
      <c r="AA310" s="38"/>
      <c r="AB310" s="38"/>
      <c r="AC310" s="38"/>
      <c r="AD310" s="38"/>
      <c r="AE310" s="38"/>
      <c r="AR310" s="254" t="s">
        <v>168</v>
      </c>
      <c r="AT310" s="254" t="s">
        <v>163</v>
      </c>
      <c r="AU310" s="254" t="s">
        <v>82</v>
      </c>
      <c r="AY310" s="17" t="s">
        <v>161</v>
      </c>
      <c r="BE310" s="255">
        <f>IF(N310="základní",J310,0)</f>
        <v>0</v>
      </c>
      <c r="BF310" s="255">
        <f>IF(N310="snížená",J310,0)</f>
        <v>0</v>
      </c>
      <c r="BG310" s="255">
        <f>IF(N310="zákl. přenesená",J310,0)</f>
        <v>0</v>
      </c>
      <c r="BH310" s="255">
        <f>IF(N310="sníž. přenesená",J310,0)</f>
        <v>0</v>
      </c>
      <c r="BI310" s="255">
        <f>IF(N310="nulová",J310,0)</f>
        <v>0</v>
      </c>
      <c r="BJ310" s="17" t="s">
        <v>80</v>
      </c>
      <c r="BK310" s="255">
        <f>ROUND(I310*H310,2)</f>
        <v>0</v>
      </c>
      <c r="BL310" s="17" t="s">
        <v>168</v>
      </c>
      <c r="BM310" s="254" t="s">
        <v>1519</v>
      </c>
    </row>
    <row r="311" s="2" customFormat="1">
      <c r="A311" s="38"/>
      <c r="B311" s="39"/>
      <c r="C311" s="40"/>
      <c r="D311" s="256" t="s">
        <v>170</v>
      </c>
      <c r="E311" s="40"/>
      <c r="F311" s="257" t="s">
        <v>462</v>
      </c>
      <c r="G311" s="40"/>
      <c r="H311" s="40"/>
      <c r="I311" s="154"/>
      <c r="J311" s="40"/>
      <c r="K311" s="40"/>
      <c r="L311" s="44"/>
      <c r="M311" s="258"/>
      <c r="N311" s="259"/>
      <c r="O311" s="91"/>
      <c r="P311" s="91"/>
      <c r="Q311" s="91"/>
      <c r="R311" s="91"/>
      <c r="S311" s="91"/>
      <c r="T311" s="92"/>
      <c r="U311" s="38"/>
      <c r="V311" s="38"/>
      <c r="W311" s="38"/>
      <c r="X311" s="38"/>
      <c r="Y311" s="38"/>
      <c r="Z311" s="38"/>
      <c r="AA311" s="38"/>
      <c r="AB311" s="38"/>
      <c r="AC311" s="38"/>
      <c r="AD311" s="38"/>
      <c r="AE311" s="38"/>
      <c r="AT311" s="17" t="s">
        <v>170</v>
      </c>
      <c r="AU311" s="17" t="s">
        <v>82</v>
      </c>
    </row>
    <row r="312" s="2" customFormat="1">
      <c r="A312" s="38"/>
      <c r="B312" s="39"/>
      <c r="C312" s="40"/>
      <c r="D312" s="256" t="s">
        <v>172</v>
      </c>
      <c r="E312" s="40"/>
      <c r="F312" s="260" t="s">
        <v>463</v>
      </c>
      <c r="G312" s="40"/>
      <c r="H312" s="40"/>
      <c r="I312" s="154"/>
      <c r="J312" s="40"/>
      <c r="K312" s="40"/>
      <c r="L312" s="44"/>
      <c r="M312" s="258"/>
      <c r="N312" s="259"/>
      <c r="O312" s="91"/>
      <c r="P312" s="91"/>
      <c r="Q312" s="91"/>
      <c r="R312" s="91"/>
      <c r="S312" s="91"/>
      <c r="T312" s="92"/>
      <c r="U312" s="38"/>
      <c r="V312" s="38"/>
      <c r="W312" s="38"/>
      <c r="X312" s="38"/>
      <c r="Y312" s="38"/>
      <c r="Z312" s="38"/>
      <c r="AA312" s="38"/>
      <c r="AB312" s="38"/>
      <c r="AC312" s="38"/>
      <c r="AD312" s="38"/>
      <c r="AE312" s="38"/>
      <c r="AT312" s="17" t="s">
        <v>172</v>
      </c>
      <c r="AU312" s="17" t="s">
        <v>82</v>
      </c>
    </row>
    <row r="313" s="2" customFormat="1">
      <c r="A313" s="38"/>
      <c r="B313" s="39"/>
      <c r="C313" s="40"/>
      <c r="D313" s="256" t="s">
        <v>195</v>
      </c>
      <c r="E313" s="40"/>
      <c r="F313" s="260" t="s">
        <v>1520</v>
      </c>
      <c r="G313" s="40"/>
      <c r="H313" s="40"/>
      <c r="I313" s="154"/>
      <c r="J313" s="40"/>
      <c r="K313" s="40"/>
      <c r="L313" s="44"/>
      <c r="M313" s="258"/>
      <c r="N313" s="259"/>
      <c r="O313" s="91"/>
      <c r="P313" s="91"/>
      <c r="Q313" s="91"/>
      <c r="R313" s="91"/>
      <c r="S313" s="91"/>
      <c r="T313" s="92"/>
      <c r="U313" s="38"/>
      <c r="V313" s="38"/>
      <c r="W313" s="38"/>
      <c r="X313" s="38"/>
      <c r="Y313" s="38"/>
      <c r="Z313" s="38"/>
      <c r="AA313" s="38"/>
      <c r="AB313" s="38"/>
      <c r="AC313" s="38"/>
      <c r="AD313" s="38"/>
      <c r="AE313" s="38"/>
      <c r="AT313" s="17" t="s">
        <v>195</v>
      </c>
      <c r="AU313" s="17" t="s">
        <v>82</v>
      </c>
    </row>
    <row r="314" s="13" customFormat="1">
      <c r="A314" s="13"/>
      <c r="B314" s="261"/>
      <c r="C314" s="262"/>
      <c r="D314" s="256" t="s">
        <v>174</v>
      </c>
      <c r="E314" s="263" t="s">
        <v>1</v>
      </c>
      <c r="F314" s="264" t="s">
        <v>1521</v>
      </c>
      <c r="G314" s="262"/>
      <c r="H314" s="263" t="s">
        <v>1</v>
      </c>
      <c r="I314" s="265"/>
      <c r="J314" s="262"/>
      <c r="K314" s="262"/>
      <c r="L314" s="266"/>
      <c r="M314" s="267"/>
      <c r="N314" s="268"/>
      <c r="O314" s="268"/>
      <c r="P314" s="268"/>
      <c r="Q314" s="268"/>
      <c r="R314" s="268"/>
      <c r="S314" s="268"/>
      <c r="T314" s="269"/>
      <c r="U314" s="13"/>
      <c r="V314" s="13"/>
      <c r="W314" s="13"/>
      <c r="X314" s="13"/>
      <c r="Y314" s="13"/>
      <c r="Z314" s="13"/>
      <c r="AA314" s="13"/>
      <c r="AB314" s="13"/>
      <c r="AC314" s="13"/>
      <c r="AD314" s="13"/>
      <c r="AE314" s="13"/>
      <c r="AT314" s="270" t="s">
        <v>174</v>
      </c>
      <c r="AU314" s="270" t="s">
        <v>82</v>
      </c>
      <c r="AV314" s="13" t="s">
        <v>80</v>
      </c>
      <c r="AW314" s="13" t="s">
        <v>30</v>
      </c>
      <c r="AX314" s="13" t="s">
        <v>73</v>
      </c>
      <c r="AY314" s="270" t="s">
        <v>161</v>
      </c>
    </row>
    <row r="315" s="13" customFormat="1">
      <c r="A315" s="13"/>
      <c r="B315" s="261"/>
      <c r="C315" s="262"/>
      <c r="D315" s="256" t="s">
        <v>174</v>
      </c>
      <c r="E315" s="263" t="s">
        <v>1</v>
      </c>
      <c r="F315" s="264" t="s">
        <v>1522</v>
      </c>
      <c r="G315" s="262"/>
      <c r="H315" s="263" t="s">
        <v>1</v>
      </c>
      <c r="I315" s="265"/>
      <c r="J315" s="262"/>
      <c r="K315" s="262"/>
      <c r="L315" s="266"/>
      <c r="M315" s="267"/>
      <c r="N315" s="268"/>
      <c r="O315" s="268"/>
      <c r="P315" s="268"/>
      <c r="Q315" s="268"/>
      <c r="R315" s="268"/>
      <c r="S315" s="268"/>
      <c r="T315" s="269"/>
      <c r="U315" s="13"/>
      <c r="V315" s="13"/>
      <c r="W315" s="13"/>
      <c r="X315" s="13"/>
      <c r="Y315" s="13"/>
      <c r="Z315" s="13"/>
      <c r="AA315" s="13"/>
      <c r="AB315" s="13"/>
      <c r="AC315" s="13"/>
      <c r="AD315" s="13"/>
      <c r="AE315" s="13"/>
      <c r="AT315" s="270" t="s">
        <v>174</v>
      </c>
      <c r="AU315" s="270" t="s">
        <v>82</v>
      </c>
      <c r="AV315" s="13" t="s">
        <v>80</v>
      </c>
      <c r="AW315" s="13" t="s">
        <v>30</v>
      </c>
      <c r="AX315" s="13" t="s">
        <v>73</v>
      </c>
      <c r="AY315" s="270" t="s">
        <v>161</v>
      </c>
    </row>
    <row r="316" s="13" customFormat="1">
      <c r="A316" s="13"/>
      <c r="B316" s="261"/>
      <c r="C316" s="262"/>
      <c r="D316" s="256" t="s">
        <v>174</v>
      </c>
      <c r="E316" s="263" t="s">
        <v>1</v>
      </c>
      <c r="F316" s="264" t="s">
        <v>1523</v>
      </c>
      <c r="G316" s="262"/>
      <c r="H316" s="263" t="s">
        <v>1</v>
      </c>
      <c r="I316" s="265"/>
      <c r="J316" s="262"/>
      <c r="K316" s="262"/>
      <c r="L316" s="266"/>
      <c r="M316" s="267"/>
      <c r="N316" s="268"/>
      <c r="O316" s="268"/>
      <c r="P316" s="268"/>
      <c r="Q316" s="268"/>
      <c r="R316" s="268"/>
      <c r="S316" s="268"/>
      <c r="T316" s="269"/>
      <c r="U316" s="13"/>
      <c r="V316" s="13"/>
      <c r="W316" s="13"/>
      <c r="X316" s="13"/>
      <c r="Y316" s="13"/>
      <c r="Z316" s="13"/>
      <c r="AA316" s="13"/>
      <c r="AB316" s="13"/>
      <c r="AC316" s="13"/>
      <c r="AD316" s="13"/>
      <c r="AE316" s="13"/>
      <c r="AT316" s="270" t="s">
        <v>174</v>
      </c>
      <c r="AU316" s="270" t="s">
        <v>82</v>
      </c>
      <c r="AV316" s="13" t="s">
        <v>80</v>
      </c>
      <c r="AW316" s="13" t="s">
        <v>30</v>
      </c>
      <c r="AX316" s="13" t="s">
        <v>73</v>
      </c>
      <c r="AY316" s="270" t="s">
        <v>161</v>
      </c>
    </row>
    <row r="317" s="14" customFormat="1">
      <c r="A317" s="14"/>
      <c r="B317" s="271"/>
      <c r="C317" s="272"/>
      <c r="D317" s="256" t="s">
        <v>174</v>
      </c>
      <c r="E317" s="273" t="s">
        <v>1</v>
      </c>
      <c r="F317" s="274" t="s">
        <v>1524</v>
      </c>
      <c r="G317" s="272"/>
      <c r="H317" s="275">
        <v>7.069</v>
      </c>
      <c r="I317" s="276"/>
      <c r="J317" s="272"/>
      <c r="K317" s="272"/>
      <c r="L317" s="277"/>
      <c r="M317" s="278"/>
      <c r="N317" s="279"/>
      <c r="O317" s="279"/>
      <c r="P317" s="279"/>
      <c r="Q317" s="279"/>
      <c r="R317" s="279"/>
      <c r="S317" s="279"/>
      <c r="T317" s="280"/>
      <c r="U317" s="14"/>
      <c r="V317" s="14"/>
      <c r="W317" s="14"/>
      <c r="X317" s="14"/>
      <c r="Y317" s="14"/>
      <c r="Z317" s="14"/>
      <c r="AA317" s="14"/>
      <c r="AB317" s="14"/>
      <c r="AC317" s="14"/>
      <c r="AD317" s="14"/>
      <c r="AE317" s="14"/>
      <c r="AT317" s="281" t="s">
        <v>174</v>
      </c>
      <c r="AU317" s="281" t="s">
        <v>82</v>
      </c>
      <c r="AV317" s="14" t="s">
        <v>82</v>
      </c>
      <c r="AW317" s="14" t="s">
        <v>30</v>
      </c>
      <c r="AX317" s="14" t="s">
        <v>73</v>
      </c>
      <c r="AY317" s="281" t="s">
        <v>161</v>
      </c>
    </row>
    <row r="318" s="13" customFormat="1">
      <c r="A318" s="13"/>
      <c r="B318" s="261"/>
      <c r="C318" s="262"/>
      <c r="D318" s="256" t="s">
        <v>174</v>
      </c>
      <c r="E318" s="263" t="s">
        <v>1</v>
      </c>
      <c r="F318" s="264" t="s">
        <v>1525</v>
      </c>
      <c r="G318" s="262"/>
      <c r="H318" s="263" t="s">
        <v>1</v>
      </c>
      <c r="I318" s="265"/>
      <c r="J318" s="262"/>
      <c r="K318" s="262"/>
      <c r="L318" s="266"/>
      <c r="M318" s="267"/>
      <c r="N318" s="268"/>
      <c r="O318" s="268"/>
      <c r="P318" s="268"/>
      <c r="Q318" s="268"/>
      <c r="R318" s="268"/>
      <c r="S318" s="268"/>
      <c r="T318" s="269"/>
      <c r="U318" s="13"/>
      <c r="V318" s="13"/>
      <c r="W318" s="13"/>
      <c r="X318" s="13"/>
      <c r="Y318" s="13"/>
      <c r="Z318" s="13"/>
      <c r="AA318" s="13"/>
      <c r="AB318" s="13"/>
      <c r="AC318" s="13"/>
      <c r="AD318" s="13"/>
      <c r="AE318" s="13"/>
      <c r="AT318" s="270" t="s">
        <v>174</v>
      </c>
      <c r="AU318" s="270" t="s">
        <v>82</v>
      </c>
      <c r="AV318" s="13" t="s">
        <v>80</v>
      </c>
      <c r="AW318" s="13" t="s">
        <v>30</v>
      </c>
      <c r="AX318" s="13" t="s">
        <v>73</v>
      </c>
      <c r="AY318" s="270" t="s">
        <v>161</v>
      </c>
    </row>
    <row r="319" s="14" customFormat="1">
      <c r="A319" s="14"/>
      <c r="B319" s="271"/>
      <c r="C319" s="272"/>
      <c r="D319" s="256" t="s">
        <v>174</v>
      </c>
      <c r="E319" s="273" t="s">
        <v>1</v>
      </c>
      <c r="F319" s="274" t="s">
        <v>1526</v>
      </c>
      <c r="G319" s="272"/>
      <c r="H319" s="275">
        <v>1.988</v>
      </c>
      <c r="I319" s="276"/>
      <c r="J319" s="272"/>
      <c r="K319" s="272"/>
      <c r="L319" s="277"/>
      <c r="M319" s="278"/>
      <c r="N319" s="279"/>
      <c r="O319" s="279"/>
      <c r="P319" s="279"/>
      <c r="Q319" s="279"/>
      <c r="R319" s="279"/>
      <c r="S319" s="279"/>
      <c r="T319" s="280"/>
      <c r="U319" s="14"/>
      <c r="V319" s="14"/>
      <c r="W319" s="14"/>
      <c r="X319" s="14"/>
      <c r="Y319" s="14"/>
      <c r="Z319" s="14"/>
      <c r="AA319" s="14"/>
      <c r="AB319" s="14"/>
      <c r="AC319" s="14"/>
      <c r="AD319" s="14"/>
      <c r="AE319" s="14"/>
      <c r="AT319" s="281" t="s">
        <v>174</v>
      </c>
      <c r="AU319" s="281" t="s">
        <v>82</v>
      </c>
      <c r="AV319" s="14" t="s">
        <v>82</v>
      </c>
      <c r="AW319" s="14" t="s">
        <v>30</v>
      </c>
      <c r="AX319" s="14" t="s">
        <v>73</v>
      </c>
      <c r="AY319" s="281" t="s">
        <v>161</v>
      </c>
    </row>
    <row r="320" s="13" customFormat="1">
      <c r="A320" s="13"/>
      <c r="B320" s="261"/>
      <c r="C320" s="262"/>
      <c r="D320" s="256" t="s">
        <v>174</v>
      </c>
      <c r="E320" s="263" t="s">
        <v>1</v>
      </c>
      <c r="F320" s="264" t="s">
        <v>1527</v>
      </c>
      <c r="G320" s="262"/>
      <c r="H320" s="263" t="s">
        <v>1</v>
      </c>
      <c r="I320" s="265"/>
      <c r="J320" s="262"/>
      <c r="K320" s="262"/>
      <c r="L320" s="266"/>
      <c r="M320" s="267"/>
      <c r="N320" s="268"/>
      <c r="O320" s="268"/>
      <c r="P320" s="268"/>
      <c r="Q320" s="268"/>
      <c r="R320" s="268"/>
      <c r="S320" s="268"/>
      <c r="T320" s="269"/>
      <c r="U320" s="13"/>
      <c r="V320" s="13"/>
      <c r="W320" s="13"/>
      <c r="X320" s="13"/>
      <c r="Y320" s="13"/>
      <c r="Z320" s="13"/>
      <c r="AA320" s="13"/>
      <c r="AB320" s="13"/>
      <c r="AC320" s="13"/>
      <c r="AD320" s="13"/>
      <c r="AE320" s="13"/>
      <c r="AT320" s="270" t="s">
        <v>174</v>
      </c>
      <c r="AU320" s="270" t="s">
        <v>82</v>
      </c>
      <c r="AV320" s="13" t="s">
        <v>80</v>
      </c>
      <c r="AW320" s="13" t="s">
        <v>30</v>
      </c>
      <c r="AX320" s="13" t="s">
        <v>73</v>
      </c>
      <c r="AY320" s="270" t="s">
        <v>161</v>
      </c>
    </row>
    <row r="321" s="14" customFormat="1">
      <c r="A321" s="14"/>
      <c r="B321" s="271"/>
      <c r="C321" s="272"/>
      <c r="D321" s="256" t="s">
        <v>174</v>
      </c>
      <c r="E321" s="273" t="s">
        <v>1</v>
      </c>
      <c r="F321" s="274" t="s">
        <v>1528</v>
      </c>
      <c r="G321" s="272"/>
      <c r="H321" s="275">
        <v>0.66000000000000003</v>
      </c>
      <c r="I321" s="276"/>
      <c r="J321" s="272"/>
      <c r="K321" s="272"/>
      <c r="L321" s="277"/>
      <c r="M321" s="278"/>
      <c r="N321" s="279"/>
      <c r="O321" s="279"/>
      <c r="P321" s="279"/>
      <c r="Q321" s="279"/>
      <c r="R321" s="279"/>
      <c r="S321" s="279"/>
      <c r="T321" s="280"/>
      <c r="U321" s="14"/>
      <c r="V321" s="14"/>
      <c r="W321" s="14"/>
      <c r="X321" s="14"/>
      <c r="Y321" s="14"/>
      <c r="Z321" s="14"/>
      <c r="AA321" s="14"/>
      <c r="AB321" s="14"/>
      <c r="AC321" s="14"/>
      <c r="AD321" s="14"/>
      <c r="AE321" s="14"/>
      <c r="AT321" s="281" t="s">
        <v>174</v>
      </c>
      <c r="AU321" s="281" t="s">
        <v>82</v>
      </c>
      <c r="AV321" s="14" t="s">
        <v>82</v>
      </c>
      <c r="AW321" s="14" t="s">
        <v>30</v>
      </c>
      <c r="AX321" s="14" t="s">
        <v>73</v>
      </c>
      <c r="AY321" s="281" t="s">
        <v>161</v>
      </c>
    </row>
    <row r="322" s="15" customFormat="1">
      <c r="A322" s="15"/>
      <c r="B322" s="282"/>
      <c r="C322" s="283"/>
      <c r="D322" s="256" t="s">
        <v>174</v>
      </c>
      <c r="E322" s="284" t="s">
        <v>1</v>
      </c>
      <c r="F322" s="285" t="s">
        <v>180</v>
      </c>
      <c r="G322" s="283"/>
      <c r="H322" s="286">
        <v>9.7170000000000005</v>
      </c>
      <c r="I322" s="287"/>
      <c r="J322" s="283"/>
      <c r="K322" s="283"/>
      <c r="L322" s="288"/>
      <c r="M322" s="289"/>
      <c r="N322" s="290"/>
      <c r="O322" s="290"/>
      <c r="P322" s="290"/>
      <c r="Q322" s="290"/>
      <c r="R322" s="290"/>
      <c r="S322" s="290"/>
      <c r="T322" s="291"/>
      <c r="U322" s="15"/>
      <c r="V322" s="15"/>
      <c r="W322" s="15"/>
      <c r="X322" s="15"/>
      <c r="Y322" s="15"/>
      <c r="Z322" s="15"/>
      <c r="AA322" s="15"/>
      <c r="AB322" s="15"/>
      <c r="AC322" s="15"/>
      <c r="AD322" s="15"/>
      <c r="AE322" s="15"/>
      <c r="AT322" s="292" t="s">
        <v>174</v>
      </c>
      <c r="AU322" s="292" t="s">
        <v>82</v>
      </c>
      <c r="AV322" s="15" t="s">
        <v>168</v>
      </c>
      <c r="AW322" s="15" t="s">
        <v>30</v>
      </c>
      <c r="AX322" s="15" t="s">
        <v>80</v>
      </c>
      <c r="AY322" s="292" t="s">
        <v>161</v>
      </c>
    </row>
    <row r="323" s="2" customFormat="1" ht="16.5" customHeight="1">
      <c r="A323" s="38"/>
      <c r="B323" s="39"/>
      <c r="C323" s="293" t="s">
        <v>434</v>
      </c>
      <c r="D323" s="293" t="s">
        <v>296</v>
      </c>
      <c r="E323" s="294" t="s">
        <v>468</v>
      </c>
      <c r="F323" s="295" t="s">
        <v>469</v>
      </c>
      <c r="G323" s="296" t="s">
        <v>317</v>
      </c>
      <c r="H323" s="297">
        <v>14.741</v>
      </c>
      <c r="I323" s="298"/>
      <c r="J323" s="299">
        <f>ROUND(I323*H323,2)</f>
        <v>0</v>
      </c>
      <c r="K323" s="295" t="s">
        <v>167</v>
      </c>
      <c r="L323" s="300"/>
      <c r="M323" s="301" t="s">
        <v>1</v>
      </c>
      <c r="N323" s="302" t="s">
        <v>38</v>
      </c>
      <c r="O323" s="91"/>
      <c r="P323" s="252">
        <f>O323*H323</f>
        <v>0</v>
      </c>
      <c r="Q323" s="252">
        <v>0.001</v>
      </c>
      <c r="R323" s="252">
        <f>Q323*H323</f>
        <v>0.014741000000000001</v>
      </c>
      <c r="S323" s="252">
        <v>0</v>
      </c>
      <c r="T323" s="253">
        <f>S323*H323</f>
        <v>0</v>
      </c>
      <c r="U323" s="38"/>
      <c r="V323" s="38"/>
      <c r="W323" s="38"/>
      <c r="X323" s="38"/>
      <c r="Y323" s="38"/>
      <c r="Z323" s="38"/>
      <c r="AA323" s="38"/>
      <c r="AB323" s="38"/>
      <c r="AC323" s="38"/>
      <c r="AD323" s="38"/>
      <c r="AE323" s="38"/>
      <c r="AR323" s="254" t="s">
        <v>227</v>
      </c>
      <c r="AT323" s="254" t="s">
        <v>296</v>
      </c>
      <c r="AU323" s="254" t="s">
        <v>82</v>
      </c>
      <c r="AY323" s="17" t="s">
        <v>161</v>
      </c>
      <c r="BE323" s="255">
        <f>IF(N323="základní",J323,0)</f>
        <v>0</v>
      </c>
      <c r="BF323" s="255">
        <f>IF(N323="snížená",J323,0)</f>
        <v>0</v>
      </c>
      <c r="BG323" s="255">
        <f>IF(N323="zákl. přenesená",J323,0)</f>
        <v>0</v>
      </c>
      <c r="BH323" s="255">
        <f>IF(N323="sníž. přenesená",J323,0)</f>
        <v>0</v>
      </c>
      <c r="BI323" s="255">
        <f>IF(N323="nulová",J323,0)</f>
        <v>0</v>
      </c>
      <c r="BJ323" s="17" t="s">
        <v>80</v>
      </c>
      <c r="BK323" s="255">
        <f>ROUND(I323*H323,2)</f>
        <v>0</v>
      </c>
      <c r="BL323" s="17" t="s">
        <v>168</v>
      </c>
      <c r="BM323" s="254" t="s">
        <v>1529</v>
      </c>
    </row>
    <row r="324" s="2" customFormat="1">
      <c r="A324" s="38"/>
      <c r="B324" s="39"/>
      <c r="C324" s="40"/>
      <c r="D324" s="256" t="s">
        <v>170</v>
      </c>
      <c r="E324" s="40"/>
      <c r="F324" s="257" t="s">
        <v>469</v>
      </c>
      <c r="G324" s="40"/>
      <c r="H324" s="40"/>
      <c r="I324" s="154"/>
      <c r="J324" s="40"/>
      <c r="K324" s="40"/>
      <c r="L324" s="44"/>
      <c r="M324" s="258"/>
      <c r="N324" s="259"/>
      <c r="O324" s="91"/>
      <c r="P324" s="91"/>
      <c r="Q324" s="91"/>
      <c r="R324" s="91"/>
      <c r="S324" s="91"/>
      <c r="T324" s="92"/>
      <c r="U324" s="38"/>
      <c r="V324" s="38"/>
      <c r="W324" s="38"/>
      <c r="X324" s="38"/>
      <c r="Y324" s="38"/>
      <c r="Z324" s="38"/>
      <c r="AA324" s="38"/>
      <c r="AB324" s="38"/>
      <c r="AC324" s="38"/>
      <c r="AD324" s="38"/>
      <c r="AE324" s="38"/>
      <c r="AT324" s="17" t="s">
        <v>170</v>
      </c>
      <c r="AU324" s="17" t="s">
        <v>82</v>
      </c>
    </row>
    <row r="325" s="13" customFormat="1">
      <c r="A325" s="13"/>
      <c r="B325" s="261"/>
      <c r="C325" s="262"/>
      <c r="D325" s="256" t="s">
        <v>174</v>
      </c>
      <c r="E325" s="263" t="s">
        <v>1</v>
      </c>
      <c r="F325" s="264" t="s">
        <v>1530</v>
      </c>
      <c r="G325" s="262"/>
      <c r="H325" s="263" t="s">
        <v>1</v>
      </c>
      <c r="I325" s="265"/>
      <c r="J325" s="262"/>
      <c r="K325" s="262"/>
      <c r="L325" s="266"/>
      <c r="M325" s="267"/>
      <c r="N325" s="268"/>
      <c r="O325" s="268"/>
      <c r="P325" s="268"/>
      <c r="Q325" s="268"/>
      <c r="R325" s="268"/>
      <c r="S325" s="268"/>
      <c r="T325" s="269"/>
      <c r="U325" s="13"/>
      <c r="V325" s="13"/>
      <c r="W325" s="13"/>
      <c r="X325" s="13"/>
      <c r="Y325" s="13"/>
      <c r="Z325" s="13"/>
      <c r="AA325" s="13"/>
      <c r="AB325" s="13"/>
      <c r="AC325" s="13"/>
      <c r="AD325" s="13"/>
      <c r="AE325" s="13"/>
      <c r="AT325" s="270" t="s">
        <v>174</v>
      </c>
      <c r="AU325" s="270" t="s">
        <v>82</v>
      </c>
      <c r="AV325" s="13" t="s">
        <v>80</v>
      </c>
      <c r="AW325" s="13" t="s">
        <v>30</v>
      </c>
      <c r="AX325" s="13" t="s">
        <v>73</v>
      </c>
      <c r="AY325" s="270" t="s">
        <v>161</v>
      </c>
    </row>
    <row r="326" s="14" customFormat="1">
      <c r="A326" s="14"/>
      <c r="B326" s="271"/>
      <c r="C326" s="272"/>
      <c r="D326" s="256" t="s">
        <v>174</v>
      </c>
      <c r="E326" s="273" t="s">
        <v>1</v>
      </c>
      <c r="F326" s="274" t="s">
        <v>1531</v>
      </c>
      <c r="G326" s="272"/>
      <c r="H326" s="275">
        <v>14.741</v>
      </c>
      <c r="I326" s="276"/>
      <c r="J326" s="272"/>
      <c r="K326" s="272"/>
      <c r="L326" s="277"/>
      <c r="M326" s="278"/>
      <c r="N326" s="279"/>
      <c r="O326" s="279"/>
      <c r="P326" s="279"/>
      <c r="Q326" s="279"/>
      <c r="R326" s="279"/>
      <c r="S326" s="279"/>
      <c r="T326" s="280"/>
      <c r="U326" s="14"/>
      <c r="V326" s="14"/>
      <c r="W326" s="14"/>
      <c r="X326" s="14"/>
      <c r="Y326" s="14"/>
      <c r="Z326" s="14"/>
      <c r="AA326" s="14"/>
      <c r="AB326" s="14"/>
      <c r="AC326" s="14"/>
      <c r="AD326" s="14"/>
      <c r="AE326" s="14"/>
      <c r="AT326" s="281" t="s">
        <v>174</v>
      </c>
      <c r="AU326" s="281" t="s">
        <v>82</v>
      </c>
      <c r="AV326" s="14" t="s">
        <v>82</v>
      </c>
      <c r="AW326" s="14" t="s">
        <v>30</v>
      </c>
      <c r="AX326" s="14" t="s">
        <v>80</v>
      </c>
      <c r="AY326" s="281" t="s">
        <v>161</v>
      </c>
    </row>
    <row r="327" s="12" customFormat="1" ht="22.8" customHeight="1">
      <c r="A327" s="12"/>
      <c r="B327" s="227"/>
      <c r="C327" s="228"/>
      <c r="D327" s="229" t="s">
        <v>72</v>
      </c>
      <c r="E327" s="241" t="s">
        <v>233</v>
      </c>
      <c r="F327" s="241" t="s">
        <v>472</v>
      </c>
      <c r="G327" s="228"/>
      <c r="H327" s="228"/>
      <c r="I327" s="231"/>
      <c r="J327" s="242">
        <f>BK327</f>
        <v>0</v>
      </c>
      <c r="K327" s="228"/>
      <c r="L327" s="233"/>
      <c r="M327" s="234"/>
      <c r="N327" s="235"/>
      <c r="O327" s="235"/>
      <c r="P327" s="236">
        <f>SUM(P328:P456)</f>
        <v>0</v>
      </c>
      <c r="Q327" s="235"/>
      <c r="R327" s="236">
        <f>SUM(R328:R456)</f>
        <v>15.231271216</v>
      </c>
      <c r="S327" s="235"/>
      <c r="T327" s="237">
        <f>SUM(T328:T456)</f>
        <v>55.676344900000004</v>
      </c>
      <c r="U327" s="12"/>
      <c r="V327" s="12"/>
      <c r="W327" s="12"/>
      <c r="X327" s="12"/>
      <c r="Y327" s="12"/>
      <c r="Z327" s="12"/>
      <c r="AA327" s="12"/>
      <c r="AB327" s="12"/>
      <c r="AC327" s="12"/>
      <c r="AD327" s="12"/>
      <c r="AE327" s="12"/>
      <c r="AR327" s="238" t="s">
        <v>80</v>
      </c>
      <c r="AT327" s="239" t="s">
        <v>72</v>
      </c>
      <c r="AU327" s="239" t="s">
        <v>80</v>
      </c>
      <c r="AY327" s="238" t="s">
        <v>161</v>
      </c>
      <c r="BK327" s="240">
        <f>SUM(BK328:BK456)</f>
        <v>0</v>
      </c>
    </row>
    <row r="328" s="2" customFormat="1" ht="24" customHeight="1">
      <c r="A328" s="38"/>
      <c r="B328" s="39"/>
      <c r="C328" s="293" t="s">
        <v>439</v>
      </c>
      <c r="D328" s="293" t="s">
        <v>296</v>
      </c>
      <c r="E328" s="294" t="s">
        <v>501</v>
      </c>
      <c r="F328" s="295" t="s">
        <v>502</v>
      </c>
      <c r="G328" s="296" t="s">
        <v>282</v>
      </c>
      <c r="H328" s="297">
        <v>0.074999999999999997</v>
      </c>
      <c r="I328" s="298"/>
      <c r="J328" s="299">
        <f>ROUND(I328*H328,2)</f>
        <v>0</v>
      </c>
      <c r="K328" s="295" t="s">
        <v>167</v>
      </c>
      <c r="L328" s="300"/>
      <c r="M328" s="301" t="s">
        <v>1</v>
      </c>
      <c r="N328" s="302" t="s">
        <v>38</v>
      </c>
      <c r="O328" s="91"/>
      <c r="P328" s="252">
        <f>O328*H328</f>
        <v>0</v>
      </c>
      <c r="Q328" s="252">
        <v>1</v>
      </c>
      <c r="R328" s="252">
        <f>Q328*H328</f>
        <v>0.074999999999999997</v>
      </c>
      <c r="S328" s="252">
        <v>0</v>
      </c>
      <c r="T328" s="253">
        <f>S328*H328</f>
        <v>0</v>
      </c>
      <c r="U328" s="38"/>
      <c r="V328" s="38"/>
      <c r="W328" s="38"/>
      <c r="X328" s="38"/>
      <c r="Y328" s="38"/>
      <c r="Z328" s="38"/>
      <c r="AA328" s="38"/>
      <c r="AB328" s="38"/>
      <c r="AC328" s="38"/>
      <c r="AD328" s="38"/>
      <c r="AE328" s="38"/>
      <c r="AR328" s="254" t="s">
        <v>227</v>
      </c>
      <c r="AT328" s="254" t="s">
        <v>296</v>
      </c>
      <c r="AU328" s="254" t="s">
        <v>82</v>
      </c>
      <c r="AY328" s="17" t="s">
        <v>161</v>
      </c>
      <c r="BE328" s="255">
        <f>IF(N328="základní",J328,0)</f>
        <v>0</v>
      </c>
      <c r="BF328" s="255">
        <f>IF(N328="snížená",J328,0)</f>
        <v>0</v>
      </c>
      <c r="BG328" s="255">
        <f>IF(N328="zákl. přenesená",J328,0)</f>
        <v>0</v>
      </c>
      <c r="BH328" s="255">
        <f>IF(N328="sníž. přenesená",J328,0)</f>
        <v>0</v>
      </c>
      <c r="BI328" s="255">
        <f>IF(N328="nulová",J328,0)</f>
        <v>0</v>
      </c>
      <c r="BJ328" s="17" t="s">
        <v>80</v>
      </c>
      <c r="BK328" s="255">
        <f>ROUND(I328*H328,2)</f>
        <v>0</v>
      </c>
      <c r="BL328" s="17" t="s">
        <v>168</v>
      </c>
      <c r="BM328" s="254" t="s">
        <v>1532</v>
      </c>
    </row>
    <row r="329" s="2" customFormat="1">
      <c r="A329" s="38"/>
      <c r="B329" s="39"/>
      <c r="C329" s="40"/>
      <c r="D329" s="256" t="s">
        <v>170</v>
      </c>
      <c r="E329" s="40"/>
      <c r="F329" s="257" t="s">
        <v>502</v>
      </c>
      <c r="G329" s="40"/>
      <c r="H329" s="40"/>
      <c r="I329" s="154"/>
      <c r="J329" s="40"/>
      <c r="K329" s="40"/>
      <c r="L329" s="44"/>
      <c r="M329" s="258"/>
      <c r="N329" s="259"/>
      <c r="O329" s="91"/>
      <c r="P329" s="91"/>
      <c r="Q329" s="91"/>
      <c r="R329" s="91"/>
      <c r="S329" s="91"/>
      <c r="T329" s="92"/>
      <c r="U329" s="38"/>
      <c r="V329" s="38"/>
      <c r="W329" s="38"/>
      <c r="X329" s="38"/>
      <c r="Y329" s="38"/>
      <c r="Z329" s="38"/>
      <c r="AA329" s="38"/>
      <c r="AB329" s="38"/>
      <c r="AC329" s="38"/>
      <c r="AD329" s="38"/>
      <c r="AE329" s="38"/>
      <c r="AT329" s="17" t="s">
        <v>170</v>
      </c>
      <c r="AU329" s="17" t="s">
        <v>82</v>
      </c>
    </row>
    <row r="330" s="2" customFormat="1">
      <c r="A330" s="38"/>
      <c r="B330" s="39"/>
      <c r="C330" s="40"/>
      <c r="D330" s="256" t="s">
        <v>195</v>
      </c>
      <c r="E330" s="40"/>
      <c r="F330" s="260" t="s">
        <v>504</v>
      </c>
      <c r="G330" s="40"/>
      <c r="H330" s="40"/>
      <c r="I330" s="154"/>
      <c r="J330" s="40"/>
      <c r="K330" s="40"/>
      <c r="L330" s="44"/>
      <c r="M330" s="258"/>
      <c r="N330" s="259"/>
      <c r="O330" s="91"/>
      <c r="P330" s="91"/>
      <c r="Q330" s="91"/>
      <c r="R330" s="91"/>
      <c r="S330" s="91"/>
      <c r="T330" s="92"/>
      <c r="U330" s="38"/>
      <c r="V330" s="38"/>
      <c r="W330" s="38"/>
      <c r="X330" s="38"/>
      <c r="Y330" s="38"/>
      <c r="Z330" s="38"/>
      <c r="AA330" s="38"/>
      <c r="AB330" s="38"/>
      <c r="AC330" s="38"/>
      <c r="AD330" s="38"/>
      <c r="AE330" s="38"/>
      <c r="AT330" s="17" t="s">
        <v>195</v>
      </c>
      <c r="AU330" s="17" t="s">
        <v>82</v>
      </c>
    </row>
    <row r="331" s="14" customFormat="1">
      <c r="A331" s="14"/>
      <c r="B331" s="271"/>
      <c r="C331" s="272"/>
      <c r="D331" s="256" t="s">
        <v>174</v>
      </c>
      <c r="E331" s="273" t="s">
        <v>1</v>
      </c>
      <c r="F331" s="274" t="s">
        <v>1533</v>
      </c>
      <c r="G331" s="272"/>
      <c r="H331" s="275">
        <v>0.074999999999999997</v>
      </c>
      <c r="I331" s="276"/>
      <c r="J331" s="272"/>
      <c r="K331" s="272"/>
      <c r="L331" s="277"/>
      <c r="M331" s="278"/>
      <c r="N331" s="279"/>
      <c r="O331" s="279"/>
      <c r="P331" s="279"/>
      <c r="Q331" s="279"/>
      <c r="R331" s="279"/>
      <c r="S331" s="279"/>
      <c r="T331" s="280"/>
      <c r="U331" s="14"/>
      <c r="V331" s="14"/>
      <c r="W331" s="14"/>
      <c r="X331" s="14"/>
      <c r="Y331" s="14"/>
      <c r="Z331" s="14"/>
      <c r="AA331" s="14"/>
      <c r="AB331" s="14"/>
      <c r="AC331" s="14"/>
      <c r="AD331" s="14"/>
      <c r="AE331" s="14"/>
      <c r="AT331" s="281" t="s">
        <v>174</v>
      </c>
      <c r="AU331" s="281" t="s">
        <v>82</v>
      </c>
      <c r="AV331" s="14" t="s">
        <v>82</v>
      </c>
      <c r="AW331" s="14" t="s">
        <v>30</v>
      </c>
      <c r="AX331" s="14" t="s">
        <v>80</v>
      </c>
      <c r="AY331" s="281" t="s">
        <v>161</v>
      </c>
    </row>
    <row r="332" s="2" customFormat="1" ht="16.5" customHeight="1">
      <c r="A332" s="38"/>
      <c r="B332" s="39"/>
      <c r="C332" s="293" t="s">
        <v>449</v>
      </c>
      <c r="D332" s="293" t="s">
        <v>296</v>
      </c>
      <c r="E332" s="294" t="s">
        <v>494</v>
      </c>
      <c r="F332" s="295" t="s">
        <v>495</v>
      </c>
      <c r="G332" s="296" t="s">
        <v>282</v>
      </c>
      <c r="H332" s="297">
        <v>0.035999999999999997</v>
      </c>
      <c r="I332" s="298"/>
      <c r="J332" s="299">
        <f>ROUND(I332*H332,2)</f>
        <v>0</v>
      </c>
      <c r="K332" s="295" t="s">
        <v>1</v>
      </c>
      <c r="L332" s="300"/>
      <c r="M332" s="301" t="s">
        <v>1</v>
      </c>
      <c r="N332" s="302" t="s">
        <v>38</v>
      </c>
      <c r="O332" s="91"/>
      <c r="P332" s="252">
        <f>O332*H332</f>
        <v>0</v>
      </c>
      <c r="Q332" s="252">
        <v>1</v>
      </c>
      <c r="R332" s="252">
        <f>Q332*H332</f>
        <v>0.035999999999999997</v>
      </c>
      <c r="S332" s="252">
        <v>0</v>
      </c>
      <c r="T332" s="253">
        <f>S332*H332</f>
        <v>0</v>
      </c>
      <c r="U332" s="38"/>
      <c r="V332" s="38"/>
      <c r="W332" s="38"/>
      <c r="X332" s="38"/>
      <c r="Y332" s="38"/>
      <c r="Z332" s="38"/>
      <c r="AA332" s="38"/>
      <c r="AB332" s="38"/>
      <c r="AC332" s="38"/>
      <c r="AD332" s="38"/>
      <c r="AE332" s="38"/>
      <c r="AR332" s="254" t="s">
        <v>227</v>
      </c>
      <c r="AT332" s="254" t="s">
        <v>296</v>
      </c>
      <c r="AU332" s="254" t="s">
        <v>82</v>
      </c>
      <c r="AY332" s="17" t="s">
        <v>161</v>
      </c>
      <c r="BE332" s="255">
        <f>IF(N332="základní",J332,0)</f>
        <v>0</v>
      </c>
      <c r="BF332" s="255">
        <f>IF(N332="snížená",J332,0)</f>
        <v>0</v>
      </c>
      <c r="BG332" s="255">
        <f>IF(N332="zákl. přenesená",J332,0)</f>
        <v>0</v>
      </c>
      <c r="BH332" s="255">
        <f>IF(N332="sníž. přenesená",J332,0)</f>
        <v>0</v>
      </c>
      <c r="BI332" s="255">
        <f>IF(N332="nulová",J332,0)</f>
        <v>0</v>
      </c>
      <c r="BJ332" s="17" t="s">
        <v>80</v>
      </c>
      <c r="BK332" s="255">
        <f>ROUND(I332*H332,2)</f>
        <v>0</v>
      </c>
      <c r="BL332" s="17" t="s">
        <v>168</v>
      </c>
      <c r="BM332" s="254" t="s">
        <v>1534</v>
      </c>
    </row>
    <row r="333" s="2" customFormat="1">
      <c r="A333" s="38"/>
      <c r="B333" s="39"/>
      <c r="C333" s="40"/>
      <c r="D333" s="256" t="s">
        <v>170</v>
      </c>
      <c r="E333" s="40"/>
      <c r="F333" s="257" t="s">
        <v>497</v>
      </c>
      <c r="G333" s="40"/>
      <c r="H333" s="40"/>
      <c r="I333" s="154"/>
      <c r="J333" s="40"/>
      <c r="K333" s="40"/>
      <c r="L333" s="44"/>
      <c r="M333" s="258"/>
      <c r="N333" s="259"/>
      <c r="O333" s="91"/>
      <c r="P333" s="91"/>
      <c r="Q333" s="91"/>
      <c r="R333" s="91"/>
      <c r="S333" s="91"/>
      <c r="T333" s="92"/>
      <c r="U333" s="38"/>
      <c r="V333" s="38"/>
      <c r="W333" s="38"/>
      <c r="X333" s="38"/>
      <c r="Y333" s="38"/>
      <c r="Z333" s="38"/>
      <c r="AA333" s="38"/>
      <c r="AB333" s="38"/>
      <c r="AC333" s="38"/>
      <c r="AD333" s="38"/>
      <c r="AE333" s="38"/>
      <c r="AT333" s="17" t="s">
        <v>170</v>
      </c>
      <c r="AU333" s="17" t="s">
        <v>82</v>
      </c>
    </row>
    <row r="334" s="14" customFormat="1">
      <c r="A334" s="14"/>
      <c r="B334" s="271"/>
      <c r="C334" s="272"/>
      <c r="D334" s="256" t="s">
        <v>174</v>
      </c>
      <c r="E334" s="273" t="s">
        <v>1</v>
      </c>
      <c r="F334" s="274" t="s">
        <v>1535</v>
      </c>
      <c r="G334" s="272"/>
      <c r="H334" s="275">
        <v>0.035999999999999997</v>
      </c>
      <c r="I334" s="276"/>
      <c r="J334" s="272"/>
      <c r="K334" s="272"/>
      <c r="L334" s="277"/>
      <c r="M334" s="278"/>
      <c r="N334" s="279"/>
      <c r="O334" s="279"/>
      <c r="P334" s="279"/>
      <c r="Q334" s="279"/>
      <c r="R334" s="279"/>
      <c r="S334" s="279"/>
      <c r="T334" s="280"/>
      <c r="U334" s="14"/>
      <c r="V334" s="14"/>
      <c r="W334" s="14"/>
      <c r="X334" s="14"/>
      <c r="Y334" s="14"/>
      <c r="Z334" s="14"/>
      <c r="AA334" s="14"/>
      <c r="AB334" s="14"/>
      <c r="AC334" s="14"/>
      <c r="AD334" s="14"/>
      <c r="AE334" s="14"/>
      <c r="AT334" s="281" t="s">
        <v>174</v>
      </c>
      <c r="AU334" s="281" t="s">
        <v>82</v>
      </c>
      <c r="AV334" s="14" t="s">
        <v>82</v>
      </c>
      <c r="AW334" s="14" t="s">
        <v>30</v>
      </c>
      <c r="AX334" s="14" t="s">
        <v>80</v>
      </c>
      <c r="AY334" s="281" t="s">
        <v>161</v>
      </c>
    </row>
    <row r="335" s="2" customFormat="1" ht="16.5" customHeight="1">
      <c r="A335" s="38"/>
      <c r="B335" s="39"/>
      <c r="C335" s="243" t="s">
        <v>458</v>
      </c>
      <c r="D335" s="243" t="s">
        <v>163</v>
      </c>
      <c r="E335" s="244" t="s">
        <v>474</v>
      </c>
      <c r="F335" s="245" t="s">
        <v>475</v>
      </c>
      <c r="G335" s="246" t="s">
        <v>191</v>
      </c>
      <c r="H335" s="247">
        <v>8.5999999999999996</v>
      </c>
      <c r="I335" s="248"/>
      <c r="J335" s="249">
        <f>ROUND(I335*H335,2)</f>
        <v>0</v>
      </c>
      <c r="K335" s="245" t="s">
        <v>167</v>
      </c>
      <c r="L335" s="44"/>
      <c r="M335" s="250" t="s">
        <v>1</v>
      </c>
      <c r="N335" s="251" t="s">
        <v>38</v>
      </c>
      <c r="O335" s="91"/>
      <c r="P335" s="252">
        <f>O335*H335</f>
        <v>0</v>
      </c>
      <c r="Q335" s="252">
        <v>0.00117</v>
      </c>
      <c r="R335" s="252">
        <f>Q335*H335</f>
        <v>0.010062</v>
      </c>
      <c r="S335" s="252">
        <v>0</v>
      </c>
      <c r="T335" s="253">
        <f>S335*H335</f>
        <v>0</v>
      </c>
      <c r="U335" s="38"/>
      <c r="V335" s="38"/>
      <c r="W335" s="38"/>
      <c r="X335" s="38"/>
      <c r="Y335" s="38"/>
      <c r="Z335" s="38"/>
      <c r="AA335" s="38"/>
      <c r="AB335" s="38"/>
      <c r="AC335" s="38"/>
      <c r="AD335" s="38"/>
      <c r="AE335" s="38"/>
      <c r="AR335" s="254" t="s">
        <v>168</v>
      </c>
      <c r="AT335" s="254" t="s">
        <v>163</v>
      </c>
      <c r="AU335" s="254" t="s">
        <v>82</v>
      </c>
      <c r="AY335" s="17" t="s">
        <v>161</v>
      </c>
      <c r="BE335" s="255">
        <f>IF(N335="základní",J335,0)</f>
        <v>0</v>
      </c>
      <c r="BF335" s="255">
        <f>IF(N335="snížená",J335,0)</f>
        <v>0</v>
      </c>
      <c r="BG335" s="255">
        <f>IF(N335="zákl. přenesená",J335,0)</f>
        <v>0</v>
      </c>
      <c r="BH335" s="255">
        <f>IF(N335="sníž. přenesená",J335,0)</f>
        <v>0</v>
      </c>
      <c r="BI335" s="255">
        <f>IF(N335="nulová",J335,0)</f>
        <v>0</v>
      </c>
      <c r="BJ335" s="17" t="s">
        <v>80</v>
      </c>
      <c r="BK335" s="255">
        <f>ROUND(I335*H335,2)</f>
        <v>0</v>
      </c>
      <c r="BL335" s="17" t="s">
        <v>168</v>
      </c>
      <c r="BM335" s="254" t="s">
        <v>1536</v>
      </c>
    </row>
    <row r="336" s="2" customFormat="1">
      <c r="A336" s="38"/>
      <c r="B336" s="39"/>
      <c r="C336" s="40"/>
      <c r="D336" s="256" t="s">
        <v>170</v>
      </c>
      <c r="E336" s="40"/>
      <c r="F336" s="257" t="s">
        <v>477</v>
      </c>
      <c r="G336" s="40"/>
      <c r="H336" s="40"/>
      <c r="I336" s="154"/>
      <c r="J336" s="40"/>
      <c r="K336" s="40"/>
      <c r="L336" s="44"/>
      <c r="M336" s="258"/>
      <c r="N336" s="259"/>
      <c r="O336" s="91"/>
      <c r="P336" s="91"/>
      <c r="Q336" s="91"/>
      <c r="R336" s="91"/>
      <c r="S336" s="91"/>
      <c r="T336" s="92"/>
      <c r="U336" s="38"/>
      <c r="V336" s="38"/>
      <c r="W336" s="38"/>
      <c r="X336" s="38"/>
      <c r="Y336" s="38"/>
      <c r="Z336" s="38"/>
      <c r="AA336" s="38"/>
      <c r="AB336" s="38"/>
      <c r="AC336" s="38"/>
      <c r="AD336" s="38"/>
      <c r="AE336" s="38"/>
      <c r="AT336" s="17" t="s">
        <v>170</v>
      </c>
      <c r="AU336" s="17" t="s">
        <v>82</v>
      </c>
    </row>
    <row r="337" s="2" customFormat="1">
      <c r="A337" s="38"/>
      <c r="B337" s="39"/>
      <c r="C337" s="40"/>
      <c r="D337" s="256" t="s">
        <v>172</v>
      </c>
      <c r="E337" s="40"/>
      <c r="F337" s="260" t="s">
        <v>478</v>
      </c>
      <c r="G337" s="40"/>
      <c r="H337" s="40"/>
      <c r="I337" s="154"/>
      <c r="J337" s="40"/>
      <c r="K337" s="40"/>
      <c r="L337" s="44"/>
      <c r="M337" s="258"/>
      <c r="N337" s="259"/>
      <c r="O337" s="91"/>
      <c r="P337" s="91"/>
      <c r="Q337" s="91"/>
      <c r="R337" s="91"/>
      <c r="S337" s="91"/>
      <c r="T337" s="92"/>
      <c r="U337" s="38"/>
      <c r="V337" s="38"/>
      <c r="W337" s="38"/>
      <c r="X337" s="38"/>
      <c r="Y337" s="38"/>
      <c r="Z337" s="38"/>
      <c r="AA337" s="38"/>
      <c r="AB337" s="38"/>
      <c r="AC337" s="38"/>
      <c r="AD337" s="38"/>
      <c r="AE337" s="38"/>
      <c r="AT337" s="17" t="s">
        <v>172</v>
      </c>
      <c r="AU337" s="17" t="s">
        <v>82</v>
      </c>
    </row>
    <row r="338" s="14" customFormat="1">
      <c r="A338" s="14"/>
      <c r="B338" s="271"/>
      <c r="C338" s="272"/>
      <c r="D338" s="256" t="s">
        <v>174</v>
      </c>
      <c r="E338" s="273" t="s">
        <v>1</v>
      </c>
      <c r="F338" s="274" t="s">
        <v>1537</v>
      </c>
      <c r="G338" s="272"/>
      <c r="H338" s="275">
        <v>8.5999999999999996</v>
      </c>
      <c r="I338" s="276"/>
      <c r="J338" s="272"/>
      <c r="K338" s="272"/>
      <c r="L338" s="277"/>
      <c r="M338" s="278"/>
      <c r="N338" s="279"/>
      <c r="O338" s="279"/>
      <c r="P338" s="279"/>
      <c r="Q338" s="279"/>
      <c r="R338" s="279"/>
      <c r="S338" s="279"/>
      <c r="T338" s="280"/>
      <c r="U338" s="14"/>
      <c r="V338" s="14"/>
      <c r="W338" s="14"/>
      <c r="X338" s="14"/>
      <c r="Y338" s="14"/>
      <c r="Z338" s="14"/>
      <c r="AA338" s="14"/>
      <c r="AB338" s="14"/>
      <c r="AC338" s="14"/>
      <c r="AD338" s="14"/>
      <c r="AE338" s="14"/>
      <c r="AT338" s="281" t="s">
        <v>174</v>
      </c>
      <c r="AU338" s="281" t="s">
        <v>82</v>
      </c>
      <c r="AV338" s="14" t="s">
        <v>82</v>
      </c>
      <c r="AW338" s="14" t="s">
        <v>30</v>
      </c>
      <c r="AX338" s="14" t="s">
        <v>80</v>
      </c>
      <c r="AY338" s="281" t="s">
        <v>161</v>
      </c>
    </row>
    <row r="339" s="2" customFormat="1" ht="16.5" customHeight="1">
      <c r="A339" s="38"/>
      <c r="B339" s="39"/>
      <c r="C339" s="243" t="s">
        <v>467</v>
      </c>
      <c r="D339" s="243" t="s">
        <v>163</v>
      </c>
      <c r="E339" s="244" t="s">
        <v>481</v>
      </c>
      <c r="F339" s="245" t="s">
        <v>482</v>
      </c>
      <c r="G339" s="246" t="s">
        <v>191</v>
      </c>
      <c r="H339" s="247">
        <v>8.5999999999999996</v>
      </c>
      <c r="I339" s="248"/>
      <c r="J339" s="249">
        <f>ROUND(I339*H339,2)</f>
        <v>0</v>
      </c>
      <c r="K339" s="245" t="s">
        <v>167</v>
      </c>
      <c r="L339" s="44"/>
      <c r="M339" s="250" t="s">
        <v>1</v>
      </c>
      <c r="N339" s="251" t="s">
        <v>38</v>
      </c>
      <c r="O339" s="91"/>
      <c r="P339" s="252">
        <f>O339*H339</f>
        <v>0</v>
      </c>
      <c r="Q339" s="252">
        <v>0.00066399999999999999</v>
      </c>
      <c r="R339" s="252">
        <f>Q339*H339</f>
        <v>0.0057104</v>
      </c>
      <c r="S339" s="252">
        <v>0</v>
      </c>
      <c r="T339" s="253">
        <f>S339*H339</f>
        <v>0</v>
      </c>
      <c r="U339" s="38"/>
      <c r="V339" s="38"/>
      <c r="W339" s="38"/>
      <c r="X339" s="38"/>
      <c r="Y339" s="38"/>
      <c r="Z339" s="38"/>
      <c r="AA339" s="38"/>
      <c r="AB339" s="38"/>
      <c r="AC339" s="38"/>
      <c r="AD339" s="38"/>
      <c r="AE339" s="38"/>
      <c r="AR339" s="254" t="s">
        <v>168</v>
      </c>
      <c r="AT339" s="254" t="s">
        <v>163</v>
      </c>
      <c r="AU339" s="254" t="s">
        <v>82</v>
      </c>
      <c r="AY339" s="17" t="s">
        <v>161</v>
      </c>
      <c r="BE339" s="255">
        <f>IF(N339="základní",J339,0)</f>
        <v>0</v>
      </c>
      <c r="BF339" s="255">
        <f>IF(N339="snížená",J339,0)</f>
        <v>0</v>
      </c>
      <c r="BG339" s="255">
        <f>IF(N339="zákl. přenesená",J339,0)</f>
        <v>0</v>
      </c>
      <c r="BH339" s="255">
        <f>IF(N339="sníž. přenesená",J339,0)</f>
        <v>0</v>
      </c>
      <c r="BI339" s="255">
        <f>IF(N339="nulová",J339,0)</f>
        <v>0</v>
      </c>
      <c r="BJ339" s="17" t="s">
        <v>80</v>
      </c>
      <c r="BK339" s="255">
        <f>ROUND(I339*H339,2)</f>
        <v>0</v>
      </c>
      <c r="BL339" s="17" t="s">
        <v>168</v>
      </c>
      <c r="BM339" s="254" t="s">
        <v>1538</v>
      </c>
    </row>
    <row r="340" s="2" customFormat="1">
      <c r="A340" s="38"/>
      <c r="B340" s="39"/>
      <c r="C340" s="40"/>
      <c r="D340" s="256" t="s">
        <v>170</v>
      </c>
      <c r="E340" s="40"/>
      <c r="F340" s="257" t="s">
        <v>484</v>
      </c>
      <c r="G340" s="40"/>
      <c r="H340" s="40"/>
      <c r="I340" s="154"/>
      <c r="J340" s="40"/>
      <c r="K340" s="40"/>
      <c r="L340" s="44"/>
      <c r="M340" s="258"/>
      <c r="N340" s="259"/>
      <c r="O340" s="91"/>
      <c r="P340" s="91"/>
      <c r="Q340" s="91"/>
      <c r="R340" s="91"/>
      <c r="S340" s="91"/>
      <c r="T340" s="92"/>
      <c r="U340" s="38"/>
      <c r="V340" s="38"/>
      <c r="W340" s="38"/>
      <c r="X340" s="38"/>
      <c r="Y340" s="38"/>
      <c r="Z340" s="38"/>
      <c r="AA340" s="38"/>
      <c r="AB340" s="38"/>
      <c r="AC340" s="38"/>
      <c r="AD340" s="38"/>
      <c r="AE340" s="38"/>
      <c r="AT340" s="17" t="s">
        <v>170</v>
      </c>
      <c r="AU340" s="17" t="s">
        <v>82</v>
      </c>
    </row>
    <row r="341" s="2" customFormat="1">
      <c r="A341" s="38"/>
      <c r="B341" s="39"/>
      <c r="C341" s="40"/>
      <c r="D341" s="256" t="s">
        <v>172</v>
      </c>
      <c r="E341" s="40"/>
      <c r="F341" s="260" t="s">
        <v>478</v>
      </c>
      <c r="G341" s="40"/>
      <c r="H341" s="40"/>
      <c r="I341" s="154"/>
      <c r="J341" s="40"/>
      <c r="K341" s="40"/>
      <c r="L341" s="44"/>
      <c r="M341" s="258"/>
      <c r="N341" s="259"/>
      <c r="O341" s="91"/>
      <c r="P341" s="91"/>
      <c r="Q341" s="91"/>
      <c r="R341" s="91"/>
      <c r="S341" s="91"/>
      <c r="T341" s="92"/>
      <c r="U341" s="38"/>
      <c r="V341" s="38"/>
      <c r="W341" s="38"/>
      <c r="X341" s="38"/>
      <c r="Y341" s="38"/>
      <c r="Z341" s="38"/>
      <c r="AA341" s="38"/>
      <c r="AB341" s="38"/>
      <c r="AC341" s="38"/>
      <c r="AD341" s="38"/>
      <c r="AE341" s="38"/>
      <c r="AT341" s="17" t="s">
        <v>172</v>
      </c>
      <c r="AU341" s="17" t="s">
        <v>82</v>
      </c>
    </row>
    <row r="342" s="2" customFormat="1">
      <c r="A342" s="38"/>
      <c r="B342" s="39"/>
      <c r="C342" s="40"/>
      <c r="D342" s="256" t="s">
        <v>195</v>
      </c>
      <c r="E342" s="40"/>
      <c r="F342" s="260" t="s">
        <v>485</v>
      </c>
      <c r="G342" s="40"/>
      <c r="H342" s="40"/>
      <c r="I342" s="154"/>
      <c r="J342" s="40"/>
      <c r="K342" s="40"/>
      <c r="L342" s="44"/>
      <c r="M342" s="258"/>
      <c r="N342" s="259"/>
      <c r="O342" s="91"/>
      <c r="P342" s="91"/>
      <c r="Q342" s="91"/>
      <c r="R342" s="91"/>
      <c r="S342" s="91"/>
      <c r="T342" s="92"/>
      <c r="U342" s="38"/>
      <c r="V342" s="38"/>
      <c r="W342" s="38"/>
      <c r="X342" s="38"/>
      <c r="Y342" s="38"/>
      <c r="Z342" s="38"/>
      <c r="AA342" s="38"/>
      <c r="AB342" s="38"/>
      <c r="AC342" s="38"/>
      <c r="AD342" s="38"/>
      <c r="AE342" s="38"/>
      <c r="AT342" s="17" t="s">
        <v>195</v>
      </c>
      <c r="AU342" s="17" t="s">
        <v>82</v>
      </c>
    </row>
    <row r="343" s="14" customFormat="1">
      <c r="A343" s="14"/>
      <c r="B343" s="271"/>
      <c r="C343" s="272"/>
      <c r="D343" s="256" t="s">
        <v>174</v>
      </c>
      <c r="E343" s="273" t="s">
        <v>1</v>
      </c>
      <c r="F343" s="274" t="s">
        <v>1537</v>
      </c>
      <c r="G343" s="272"/>
      <c r="H343" s="275">
        <v>8.5999999999999996</v>
      </c>
      <c r="I343" s="276"/>
      <c r="J343" s="272"/>
      <c r="K343" s="272"/>
      <c r="L343" s="277"/>
      <c r="M343" s="278"/>
      <c r="N343" s="279"/>
      <c r="O343" s="279"/>
      <c r="P343" s="279"/>
      <c r="Q343" s="279"/>
      <c r="R343" s="279"/>
      <c r="S343" s="279"/>
      <c r="T343" s="280"/>
      <c r="U343" s="14"/>
      <c r="V343" s="14"/>
      <c r="W343" s="14"/>
      <c r="X343" s="14"/>
      <c r="Y343" s="14"/>
      <c r="Z343" s="14"/>
      <c r="AA343" s="14"/>
      <c r="AB343" s="14"/>
      <c r="AC343" s="14"/>
      <c r="AD343" s="14"/>
      <c r="AE343" s="14"/>
      <c r="AT343" s="281" t="s">
        <v>174</v>
      </c>
      <c r="AU343" s="281" t="s">
        <v>82</v>
      </c>
      <c r="AV343" s="14" t="s">
        <v>82</v>
      </c>
      <c r="AW343" s="14" t="s">
        <v>30</v>
      </c>
      <c r="AX343" s="14" t="s">
        <v>80</v>
      </c>
      <c r="AY343" s="281" t="s">
        <v>161</v>
      </c>
    </row>
    <row r="344" s="2" customFormat="1" ht="24" customHeight="1">
      <c r="A344" s="38"/>
      <c r="B344" s="39"/>
      <c r="C344" s="293" t="s">
        <v>473</v>
      </c>
      <c r="D344" s="293" t="s">
        <v>296</v>
      </c>
      <c r="E344" s="294" t="s">
        <v>487</v>
      </c>
      <c r="F344" s="295" t="s">
        <v>488</v>
      </c>
      <c r="G344" s="296" t="s">
        <v>282</v>
      </c>
      <c r="H344" s="297">
        <v>0.16500000000000001</v>
      </c>
      <c r="I344" s="298"/>
      <c r="J344" s="299">
        <f>ROUND(I344*H344,2)</f>
        <v>0</v>
      </c>
      <c r="K344" s="295" t="s">
        <v>167</v>
      </c>
      <c r="L344" s="300"/>
      <c r="M344" s="301" t="s">
        <v>1</v>
      </c>
      <c r="N344" s="302" t="s">
        <v>38</v>
      </c>
      <c r="O344" s="91"/>
      <c r="P344" s="252">
        <f>O344*H344</f>
        <v>0</v>
      </c>
      <c r="Q344" s="252">
        <v>1</v>
      </c>
      <c r="R344" s="252">
        <f>Q344*H344</f>
        <v>0.16500000000000001</v>
      </c>
      <c r="S344" s="252">
        <v>0</v>
      </c>
      <c r="T344" s="253">
        <f>S344*H344</f>
        <v>0</v>
      </c>
      <c r="U344" s="38"/>
      <c r="V344" s="38"/>
      <c r="W344" s="38"/>
      <c r="X344" s="38"/>
      <c r="Y344" s="38"/>
      <c r="Z344" s="38"/>
      <c r="AA344" s="38"/>
      <c r="AB344" s="38"/>
      <c r="AC344" s="38"/>
      <c r="AD344" s="38"/>
      <c r="AE344" s="38"/>
      <c r="AR344" s="254" t="s">
        <v>227</v>
      </c>
      <c r="AT344" s="254" t="s">
        <v>296</v>
      </c>
      <c r="AU344" s="254" t="s">
        <v>82</v>
      </c>
      <c r="AY344" s="17" t="s">
        <v>161</v>
      </c>
      <c r="BE344" s="255">
        <f>IF(N344="základní",J344,0)</f>
        <v>0</v>
      </c>
      <c r="BF344" s="255">
        <f>IF(N344="snížená",J344,0)</f>
        <v>0</v>
      </c>
      <c r="BG344" s="255">
        <f>IF(N344="zákl. přenesená",J344,0)</f>
        <v>0</v>
      </c>
      <c r="BH344" s="255">
        <f>IF(N344="sníž. přenesená",J344,0)</f>
        <v>0</v>
      </c>
      <c r="BI344" s="255">
        <f>IF(N344="nulová",J344,0)</f>
        <v>0</v>
      </c>
      <c r="BJ344" s="17" t="s">
        <v>80</v>
      </c>
      <c r="BK344" s="255">
        <f>ROUND(I344*H344,2)</f>
        <v>0</v>
      </c>
      <c r="BL344" s="17" t="s">
        <v>168</v>
      </c>
      <c r="BM344" s="254" t="s">
        <v>1539</v>
      </c>
    </row>
    <row r="345" s="2" customFormat="1">
      <c r="A345" s="38"/>
      <c r="B345" s="39"/>
      <c r="C345" s="40"/>
      <c r="D345" s="256" t="s">
        <v>170</v>
      </c>
      <c r="E345" s="40"/>
      <c r="F345" s="257" t="s">
        <v>488</v>
      </c>
      <c r="G345" s="40"/>
      <c r="H345" s="40"/>
      <c r="I345" s="154"/>
      <c r="J345" s="40"/>
      <c r="K345" s="40"/>
      <c r="L345" s="44"/>
      <c r="M345" s="258"/>
      <c r="N345" s="259"/>
      <c r="O345" s="91"/>
      <c r="P345" s="91"/>
      <c r="Q345" s="91"/>
      <c r="R345" s="91"/>
      <c r="S345" s="91"/>
      <c r="T345" s="92"/>
      <c r="U345" s="38"/>
      <c r="V345" s="38"/>
      <c r="W345" s="38"/>
      <c r="X345" s="38"/>
      <c r="Y345" s="38"/>
      <c r="Z345" s="38"/>
      <c r="AA345" s="38"/>
      <c r="AB345" s="38"/>
      <c r="AC345" s="38"/>
      <c r="AD345" s="38"/>
      <c r="AE345" s="38"/>
      <c r="AT345" s="17" t="s">
        <v>170</v>
      </c>
      <c r="AU345" s="17" t="s">
        <v>82</v>
      </c>
    </row>
    <row r="346" s="2" customFormat="1">
      <c r="A346" s="38"/>
      <c r="B346" s="39"/>
      <c r="C346" s="40"/>
      <c r="D346" s="256" t="s">
        <v>195</v>
      </c>
      <c r="E346" s="40"/>
      <c r="F346" s="260" t="s">
        <v>490</v>
      </c>
      <c r="G346" s="40"/>
      <c r="H346" s="40"/>
      <c r="I346" s="154"/>
      <c r="J346" s="40"/>
      <c r="K346" s="40"/>
      <c r="L346" s="44"/>
      <c r="M346" s="258"/>
      <c r="N346" s="259"/>
      <c r="O346" s="91"/>
      <c r="P346" s="91"/>
      <c r="Q346" s="91"/>
      <c r="R346" s="91"/>
      <c r="S346" s="91"/>
      <c r="T346" s="92"/>
      <c r="U346" s="38"/>
      <c r="V346" s="38"/>
      <c r="W346" s="38"/>
      <c r="X346" s="38"/>
      <c r="Y346" s="38"/>
      <c r="Z346" s="38"/>
      <c r="AA346" s="38"/>
      <c r="AB346" s="38"/>
      <c r="AC346" s="38"/>
      <c r="AD346" s="38"/>
      <c r="AE346" s="38"/>
      <c r="AT346" s="17" t="s">
        <v>195</v>
      </c>
      <c r="AU346" s="17" t="s">
        <v>82</v>
      </c>
    </row>
    <row r="347" s="14" customFormat="1">
      <c r="A347" s="14"/>
      <c r="B347" s="271"/>
      <c r="C347" s="272"/>
      <c r="D347" s="256" t="s">
        <v>174</v>
      </c>
      <c r="E347" s="273" t="s">
        <v>1</v>
      </c>
      <c r="F347" s="274" t="s">
        <v>1540</v>
      </c>
      <c r="G347" s="272"/>
      <c r="H347" s="275">
        <v>0.16500000000000001</v>
      </c>
      <c r="I347" s="276"/>
      <c r="J347" s="272"/>
      <c r="K347" s="272"/>
      <c r="L347" s="277"/>
      <c r="M347" s="278"/>
      <c r="N347" s="279"/>
      <c r="O347" s="279"/>
      <c r="P347" s="279"/>
      <c r="Q347" s="279"/>
      <c r="R347" s="279"/>
      <c r="S347" s="279"/>
      <c r="T347" s="280"/>
      <c r="U347" s="14"/>
      <c r="V347" s="14"/>
      <c r="W347" s="14"/>
      <c r="X347" s="14"/>
      <c r="Y347" s="14"/>
      <c r="Z347" s="14"/>
      <c r="AA347" s="14"/>
      <c r="AB347" s="14"/>
      <c r="AC347" s="14"/>
      <c r="AD347" s="14"/>
      <c r="AE347" s="14"/>
      <c r="AT347" s="281" t="s">
        <v>174</v>
      </c>
      <c r="AU347" s="281" t="s">
        <v>82</v>
      </c>
      <c r="AV347" s="14" t="s">
        <v>82</v>
      </c>
      <c r="AW347" s="14" t="s">
        <v>30</v>
      </c>
      <c r="AX347" s="14" t="s">
        <v>80</v>
      </c>
      <c r="AY347" s="281" t="s">
        <v>161</v>
      </c>
    </row>
    <row r="348" s="2" customFormat="1" ht="24" customHeight="1">
      <c r="A348" s="38"/>
      <c r="B348" s="39"/>
      <c r="C348" s="243" t="s">
        <v>480</v>
      </c>
      <c r="D348" s="243" t="s">
        <v>163</v>
      </c>
      <c r="E348" s="244" t="s">
        <v>515</v>
      </c>
      <c r="F348" s="245" t="s">
        <v>516</v>
      </c>
      <c r="G348" s="246" t="s">
        <v>517</v>
      </c>
      <c r="H348" s="247">
        <v>2</v>
      </c>
      <c r="I348" s="248"/>
      <c r="J348" s="249">
        <f>ROUND(I348*H348,2)</f>
        <v>0</v>
      </c>
      <c r="K348" s="245" t="s">
        <v>167</v>
      </c>
      <c r="L348" s="44"/>
      <c r="M348" s="250" t="s">
        <v>1</v>
      </c>
      <c r="N348" s="251" t="s">
        <v>38</v>
      </c>
      <c r="O348" s="91"/>
      <c r="P348" s="252">
        <f>O348*H348</f>
        <v>0</v>
      </c>
      <c r="Q348" s="252">
        <v>0.0064850000000000003</v>
      </c>
      <c r="R348" s="252">
        <f>Q348*H348</f>
        <v>0.012970000000000001</v>
      </c>
      <c r="S348" s="252">
        <v>0</v>
      </c>
      <c r="T348" s="253">
        <f>S348*H348</f>
        <v>0</v>
      </c>
      <c r="U348" s="38"/>
      <c r="V348" s="38"/>
      <c r="W348" s="38"/>
      <c r="X348" s="38"/>
      <c r="Y348" s="38"/>
      <c r="Z348" s="38"/>
      <c r="AA348" s="38"/>
      <c r="AB348" s="38"/>
      <c r="AC348" s="38"/>
      <c r="AD348" s="38"/>
      <c r="AE348" s="38"/>
      <c r="AR348" s="254" t="s">
        <v>168</v>
      </c>
      <c r="AT348" s="254" t="s">
        <v>163</v>
      </c>
      <c r="AU348" s="254" t="s">
        <v>82</v>
      </c>
      <c r="AY348" s="17" t="s">
        <v>161</v>
      </c>
      <c r="BE348" s="255">
        <f>IF(N348="základní",J348,0)</f>
        <v>0</v>
      </c>
      <c r="BF348" s="255">
        <f>IF(N348="snížená",J348,0)</f>
        <v>0</v>
      </c>
      <c r="BG348" s="255">
        <f>IF(N348="zákl. přenesená",J348,0)</f>
        <v>0</v>
      </c>
      <c r="BH348" s="255">
        <f>IF(N348="sníž. přenesená",J348,0)</f>
        <v>0</v>
      </c>
      <c r="BI348" s="255">
        <f>IF(N348="nulová",J348,0)</f>
        <v>0</v>
      </c>
      <c r="BJ348" s="17" t="s">
        <v>80</v>
      </c>
      <c r="BK348" s="255">
        <f>ROUND(I348*H348,2)</f>
        <v>0</v>
      </c>
      <c r="BL348" s="17" t="s">
        <v>168</v>
      </c>
      <c r="BM348" s="254" t="s">
        <v>1541</v>
      </c>
    </row>
    <row r="349" s="2" customFormat="1">
      <c r="A349" s="38"/>
      <c r="B349" s="39"/>
      <c r="C349" s="40"/>
      <c r="D349" s="256" t="s">
        <v>170</v>
      </c>
      <c r="E349" s="40"/>
      <c r="F349" s="257" t="s">
        <v>519</v>
      </c>
      <c r="G349" s="40"/>
      <c r="H349" s="40"/>
      <c r="I349" s="154"/>
      <c r="J349" s="40"/>
      <c r="K349" s="40"/>
      <c r="L349" s="44"/>
      <c r="M349" s="258"/>
      <c r="N349" s="259"/>
      <c r="O349" s="91"/>
      <c r="P349" s="91"/>
      <c r="Q349" s="91"/>
      <c r="R349" s="91"/>
      <c r="S349" s="91"/>
      <c r="T349" s="92"/>
      <c r="U349" s="38"/>
      <c r="V349" s="38"/>
      <c r="W349" s="38"/>
      <c r="X349" s="38"/>
      <c r="Y349" s="38"/>
      <c r="Z349" s="38"/>
      <c r="AA349" s="38"/>
      <c r="AB349" s="38"/>
      <c r="AC349" s="38"/>
      <c r="AD349" s="38"/>
      <c r="AE349" s="38"/>
      <c r="AT349" s="17" t="s">
        <v>170</v>
      </c>
      <c r="AU349" s="17" t="s">
        <v>82</v>
      </c>
    </row>
    <row r="350" s="2" customFormat="1">
      <c r="A350" s="38"/>
      <c r="B350" s="39"/>
      <c r="C350" s="40"/>
      <c r="D350" s="256" t="s">
        <v>195</v>
      </c>
      <c r="E350" s="40"/>
      <c r="F350" s="260" t="s">
        <v>520</v>
      </c>
      <c r="G350" s="40"/>
      <c r="H350" s="40"/>
      <c r="I350" s="154"/>
      <c r="J350" s="40"/>
      <c r="K350" s="40"/>
      <c r="L350" s="44"/>
      <c r="M350" s="258"/>
      <c r="N350" s="259"/>
      <c r="O350" s="91"/>
      <c r="P350" s="91"/>
      <c r="Q350" s="91"/>
      <c r="R350" s="91"/>
      <c r="S350" s="91"/>
      <c r="T350" s="92"/>
      <c r="U350" s="38"/>
      <c r="V350" s="38"/>
      <c r="W350" s="38"/>
      <c r="X350" s="38"/>
      <c r="Y350" s="38"/>
      <c r="Z350" s="38"/>
      <c r="AA350" s="38"/>
      <c r="AB350" s="38"/>
      <c r="AC350" s="38"/>
      <c r="AD350" s="38"/>
      <c r="AE350" s="38"/>
      <c r="AT350" s="17" t="s">
        <v>195</v>
      </c>
      <c r="AU350" s="17" t="s">
        <v>82</v>
      </c>
    </row>
    <row r="351" s="2" customFormat="1" ht="24" customHeight="1">
      <c r="A351" s="38"/>
      <c r="B351" s="39"/>
      <c r="C351" s="243" t="s">
        <v>486</v>
      </c>
      <c r="D351" s="243" t="s">
        <v>163</v>
      </c>
      <c r="E351" s="244" t="s">
        <v>529</v>
      </c>
      <c r="F351" s="245" t="s">
        <v>530</v>
      </c>
      <c r="G351" s="246" t="s">
        <v>166</v>
      </c>
      <c r="H351" s="247">
        <v>179.46000000000001</v>
      </c>
      <c r="I351" s="248"/>
      <c r="J351" s="249">
        <f>ROUND(I351*H351,2)</f>
        <v>0</v>
      </c>
      <c r="K351" s="245" t="s">
        <v>167</v>
      </c>
      <c r="L351" s="44"/>
      <c r="M351" s="250" t="s">
        <v>1</v>
      </c>
      <c r="N351" s="251" t="s">
        <v>38</v>
      </c>
      <c r="O351" s="91"/>
      <c r="P351" s="252">
        <f>O351*H351</f>
        <v>0</v>
      </c>
      <c r="Q351" s="252">
        <v>0</v>
      </c>
      <c r="R351" s="252">
        <f>Q351*H351</f>
        <v>0</v>
      </c>
      <c r="S351" s="252">
        <v>0</v>
      </c>
      <c r="T351" s="253">
        <f>S351*H351</f>
        <v>0</v>
      </c>
      <c r="U351" s="38"/>
      <c r="V351" s="38"/>
      <c r="W351" s="38"/>
      <c r="X351" s="38"/>
      <c r="Y351" s="38"/>
      <c r="Z351" s="38"/>
      <c r="AA351" s="38"/>
      <c r="AB351" s="38"/>
      <c r="AC351" s="38"/>
      <c r="AD351" s="38"/>
      <c r="AE351" s="38"/>
      <c r="AR351" s="254" t="s">
        <v>168</v>
      </c>
      <c r="AT351" s="254" t="s">
        <v>163</v>
      </c>
      <c r="AU351" s="254" t="s">
        <v>82</v>
      </c>
      <c r="AY351" s="17" t="s">
        <v>161</v>
      </c>
      <c r="BE351" s="255">
        <f>IF(N351="základní",J351,0)</f>
        <v>0</v>
      </c>
      <c r="BF351" s="255">
        <f>IF(N351="snížená",J351,0)</f>
        <v>0</v>
      </c>
      <c r="BG351" s="255">
        <f>IF(N351="zákl. přenesená",J351,0)</f>
        <v>0</v>
      </c>
      <c r="BH351" s="255">
        <f>IF(N351="sníž. přenesená",J351,0)</f>
        <v>0</v>
      </c>
      <c r="BI351" s="255">
        <f>IF(N351="nulová",J351,0)</f>
        <v>0</v>
      </c>
      <c r="BJ351" s="17" t="s">
        <v>80</v>
      </c>
      <c r="BK351" s="255">
        <f>ROUND(I351*H351,2)</f>
        <v>0</v>
      </c>
      <c r="BL351" s="17" t="s">
        <v>168</v>
      </c>
      <c r="BM351" s="254" t="s">
        <v>1542</v>
      </c>
    </row>
    <row r="352" s="2" customFormat="1">
      <c r="A352" s="38"/>
      <c r="B352" s="39"/>
      <c r="C352" s="40"/>
      <c r="D352" s="256" t="s">
        <v>170</v>
      </c>
      <c r="E352" s="40"/>
      <c r="F352" s="257" t="s">
        <v>532</v>
      </c>
      <c r="G352" s="40"/>
      <c r="H352" s="40"/>
      <c r="I352" s="154"/>
      <c r="J352" s="40"/>
      <c r="K352" s="40"/>
      <c r="L352" s="44"/>
      <c r="M352" s="258"/>
      <c r="N352" s="259"/>
      <c r="O352" s="91"/>
      <c r="P352" s="91"/>
      <c r="Q352" s="91"/>
      <c r="R352" s="91"/>
      <c r="S352" s="91"/>
      <c r="T352" s="92"/>
      <c r="U352" s="38"/>
      <c r="V352" s="38"/>
      <c r="W352" s="38"/>
      <c r="X352" s="38"/>
      <c r="Y352" s="38"/>
      <c r="Z352" s="38"/>
      <c r="AA352" s="38"/>
      <c r="AB352" s="38"/>
      <c r="AC352" s="38"/>
      <c r="AD352" s="38"/>
      <c r="AE352" s="38"/>
      <c r="AT352" s="17" t="s">
        <v>170</v>
      </c>
      <c r="AU352" s="17" t="s">
        <v>82</v>
      </c>
    </row>
    <row r="353" s="2" customFormat="1">
      <c r="A353" s="38"/>
      <c r="B353" s="39"/>
      <c r="C353" s="40"/>
      <c r="D353" s="256" t="s">
        <v>172</v>
      </c>
      <c r="E353" s="40"/>
      <c r="F353" s="260" t="s">
        <v>533</v>
      </c>
      <c r="G353" s="40"/>
      <c r="H353" s="40"/>
      <c r="I353" s="154"/>
      <c r="J353" s="40"/>
      <c r="K353" s="40"/>
      <c r="L353" s="44"/>
      <c r="M353" s="258"/>
      <c r="N353" s="259"/>
      <c r="O353" s="91"/>
      <c r="P353" s="91"/>
      <c r="Q353" s="91"/>
      <c r="R353" s="91"/>
      <c r="S353" s="91"/>
      <c r="T353" s="92"/>
      <c r="U353" s="38"/>
      <c r="V353" s="38"/>
      <c r="W353" s="38"/>
      <c r="X353" s="38"/>
      <c r="Y353" s="38"/>
      <c r="Z353" s="38"/>
      <c r="AA353" s="38"/>
      <c r="AB353" s="38"/>
      <c r="AC353" s="38"/>
      <c r="AD353" s="38"/>
      <c r="AE353" s="38"/>
      <c r="AT353" s="17" t="s">
        <v>172</v>
      </c>
      <c r="AU353" s="17" t="s">
        <v>82</v>
      </c>
    </row>
    <row r="354" s="14" customFormat="1">
      <c r="A354" s="14"/>
      <c r="B354" s="271"/>
      <c r="C354" s="272"/>
      <c r="D354" s="256" t="s">
        <v>174</v>
      </c>
      <c r="E354" s="273" t="s">
        <v>1</v>
      </c>
      <c r="F354" s="274" t="s">
        <v>1016</v>
      </c>
      <c r="G354" s="272"/>
      <c r="H354" s="275">
        <v>86.444000000000003</v>
      </c>
      <c r="I354" s="276"/>
      <c r="J354" s="272"/>
      <c r="K354" s="272"/>
      <c r="L354" s="277"/>
      <c r="M354" s="278"/>
      <c r="N354" s="279"/>
      <c r="O354" s="279"/>
      <c r="P354" s="279"/>
      <c r="Q354" s="279"/>
      <c r="R354" s="279"/>
      <c r="S354" s="279"/>
      <c r="T354" s="280"/>
      <c r="U354" s="14"/>
      <c r="V354" s="14"/>
      <c r="W354" s="14"/>
      <c r="X354" s="14"/>
      <c r="Y354" s="14"/>
      <c r="Z354" s="14"/>
      <c r="AA354" s="14"/>
      <c r="AB354" s="14"/>
      <c r="AC354" s="14"/>
      <c r="AD354" s="14"/>
      <c r="AE354" s="14"/>
      <c r="AT354" s="281" t="s">
        <v>174</v>
      </c>
      <c r="AU354" s="281" t="s">
        <v>82</v>
      </c>
      <c r="AV354" s="14" t="s">
        <v>82</v>
      </c>
      <c r="AW354" s="14" t="s">
        <v>30</v>
      </c>
      <c r="AX354" s="14" t="s">
        <v>73</v>
      </c>
      <c r="AY354" s="281" t="s">
        <v>161</v>
      </c>
    </row>
    <row r="355" s="14" customFormat="1">
      <c r="A355" s="14"/>
      <c r="B355" s="271"/>
      <c r="C355" s="272"/>
      <c r="D355" s="256" t="s">
        <v>174</v>
      </c>
      <c r="E355" s="273" t="s">
        <v>1</v>
      </c>
      <c r="F355" s="274" t="s">
        <v>1017</v>
      </c>
      <c r="G355" s="272"/>
      <c r="H355" s="275">
        <v>93.016000000000005</v>
      </c>
      <c r="I355" s="276"/>
      <c r="J355" s="272"/>
      <c r="K355" s="272"/>
      <c r="L355" s="277"/>
      <c r="M355" s="278"/>
      <c r="N355" s="279"/>
      <c r="O355" s="279"/>
      <c r="P355" s="279"/>
      <c r="Q355" s="279"/>
      <c r="R355" s="279"/>
      <c r="S355" s="279"/>
      <c r="T355" s="280"/>
      <c r="U355" s="14"/>
      <c r="V355" s="14"/>
      <c r="W355" s="14"/>
      <c r="X355" s="14"/>
      <c r="Y355" s="14"/>
      <c r="Z355" s="14"/>
      <c r="AA355" s="14"/>
      <c r="AB355" s="14"/>
      <c r="AC355" s="14"/>
      <c r="AD355" s="14"/>
      <c r="AE355" s="14"/>
      <c r="AT355" s="281" t="s">
        <v>174</v>
      </c>
      <c r="AU355" s="281" t="s">
        <v>82</v>
      </c>
      <c r="AV355" s="14" t="s">
        <v>82</v>
      </c>
      <c r="AW355" s="14" t="s">
        <v>30</v>
      </c>
      <c r="AX355" s="14" t="s">
        <v>73</v>
      </c>
      <c r="AY355" s="281" t="s">
        <v>161</v>
      </c>
    </row>
    <row r="356" s="15" customFormat="1">
      <c r="A356" s="15"/>
      <c r="B356" s="282"/>
      <c r="C356" s="283"/>
      <c r="D356" s="256" t="s">
        <v>174</v>
      </c>
      <c r="E356" s="284" t="s">
        <v>1</v>
      </c>
      <c r="F356" s="285" t="s">
        <v>180</v>
      </c>
      <c r="G356" s="283"/>
      <c r="H356" s="286">
        <v>179.46000000000001</v>
      </c>
      <c r="I356" s="287"/>
      <c r="J356" s="283"/>
      <c r="K356" s="283"/>
      <c r="L356" s="288"/>
      <c r="M356" s="289"/>
      <c r="N356" s="290"/>
      <c r="O356" s="290"/>
      <c r="P356" s="290"/>
      <c r="Q356" s="290"/>
      <c r="R356" s="290"/>
      <c r="S356" s="290"/>
      <c r="T356" s="291"/>
      <c r="U356" s="15"/>
      <c r="V356" s="15"/>
      <c r="W356" s="15"/>
      <c r="X356" s="15"/>
      <c r="Y356" s="15"/>
      <c r="Z356" s="15"/>
      <c r="AA356" s="15"/>
      <c r="AB356" s="15"/>
      <c r="AC356" s="15"/>
      <c r="AD356" s="15"/>
      <c r="AE356" s="15"/>
      <c r="AT356" s="292" t="s">
        <v>174</v>
      </c>
      <c r="AU356" s="292" t="s">
        <v>82</v>
      </c>
      <c r="AV356" s="15" t="s">
        <v>168</v>
      </c>
      <c r="AW356" s="15" t="s">
        <v>4</v>
      </c>
      <c r="AX356" s="15" t="s">
        <v>80</v>
      </c>
      <c r="AY356" s="292" t="s">
        <v>161</v>
      </c>
    </row>
    <row r="357" s="2" customFormat="1" ht="24" customHeight="1">
      <c r="A357" s="38"/>
      <c r="B357" s="39"/>
      <c r="C357" s="243" t="s">
        <v>493</v>
      </c>
      <c r="D357" s="243" t="s">
        <v>163</v>
      </c>
      <c r="E357" s="244" t="s">
        <v>537</v>
      </c>
      <c r="F357" s="245" t="s">
        <v>538</v>
      </c>
      <c r="G357" s="246" t="s">
        <v>166</v>
      </c>
      <c r="H357" s="247">
        <v>7178.3999999999996</v>
      </c>
      <c r="I357" s="248"/>
      <c r="J357" s="249">
        <f>ROUND(I357*H357,2)</f>
        <v>0</v>
      </c>
      <c r="K357" s="245" t="s">
        <v>167</v>
      </c>
      <c r="L357" s="44"/>
      <c r="M357" s="250" t="s">
        <v>1</v>
      </c>
      <c r="N357" s="251" t="s">
        <v>38</v>
      </c>
      <c r="O357" s="91"/>
      <c r="P357" s="252">
        <f>O357*H357</f>
        <v>0</v>
      </c>
      <c r="Q357" s="252">
        <v>0</v>
      </c>
      <c r="R357" s="252">
        <f>Q357*H357</f>
        <v>0</v>
      </c>
      <c r="S357" s="252">
        <v>0</v>
      </c>
      <c r="T357" s="253">
        <f>S357*H357</f>
        <v>0</v>
      </c>
      <c r="U357" s="38"/>
      <c r="V357" s="38"/>
      <c r="W357" s="38"/>
      <c r="X357" s="38"/>
      <c r="Y357" s="38"/>
      <c r="Z357" s="38"/>
      <c r="AA357" s="38"/>
      <c r="AB357" s="38"/>
      <c r="AC357" s="38"/>
      <c r="AD357" s="38"/>
      <c r="AE357" s="38"/>
      <c r="AR357" s="254" t="s">
        <v>168</v>
      </c>
      <c r="AT357" s="254" t="s">
        <v>163</v>
      </c>
      <c r="AU357" s="254" t="s">
        <v>82</v>
      </c>
      <c r="AY357" s="17" t="s">
        <v>161</v>
      </c>
      <c r="BE357" s="255">
        <f>IF(N357="základní",J357,0)</f>
        <v>0</v>
      </c>
      <c r="BF357" s="255">
        <f>IF(N357="snížená",J357,0)</f>
        <v>0</v>
      </c>
      <c r="BG357" s="255">
        <f>IF(N357="zákl. přenesená",J357,0)</f>
        <v>0</v>
      </c>
      <c r="BH357" s="255">
        <f>IF(N357="sníž. přenesená",J357,0)</f>
        <v>0</v>
      </c>
      <c r="BI357" s="255">
        <f>IF(N357="nulová",J357,0)</f>
        <v>0</v>
      </c>
      <c r="BJ357" s="17" t="s">
        <v>80</v>
      </c>
      <c r="BK357" s="255">
        <f>ROUND(I357*H357,2)</f>
        <v>0</v>
      </c>
      <c r="BL357" s="17" t="s">
        <v>168</v>
      </c>
      <c r="BM357" s="254" t="s">
        <v>1543</v>
      </c>
    </row>
    <row r="358" s="2" customFormat="1">
      <c r="A358" s="38"/>
      <c r="B358" s="39"/>
      <c r="C358" s="40"/>
      <c r="D358" s="256" t="s">
        <v>170</v>
      </c>
      <c r="E358" s="40"/>
      <c r="F358" s="257" t="s">
        <v>540</v>
      </c>
      <c r="G358" s="40"/>
      <c r="H358" s="40"/>
      <c r="I358" s="154"/>
      <c r="J358" s="40"/>
      <c r="K358" s="40"/>
      <c r="L358" s="44"/>
      <c r="M358" s="258"/>
      <c r="N358" s="259"/>
      <c r="O358" s="91"/>
      <c r="P358" s="91"/>
      <c r="Q358" s="91"/>
      <c r="R358" s="91"/>
      <c r="S358" s="91"/>
      <c r="T358" s="92"/>
      <c r="U358" s="38"/>
      <c r="V358" s="38"/>
      <c r="W358" s="38"/>
      <c r="X358" s="38"/>
      <c r="Y358" s="38"/>
      <c r="Z358" s="38"/>
      <c r="AA358" s="38"/>
      <c r="AB358" s="38"/>
      <c r="AC358" s="38"/>
      <c r="AD358" s="38"/>
      <c r="AE358" s="38"/>
      <c r="AT358" s="17" t="s">
        <v>170</v>
      </c>
      <c r="AU358" s="17" t="s">
        <v>82</v>
      </c>
    </row>
    <row r="359" s="2" customFormat="1">
      <c r="A359" s="38"/>
      <c r="B359" s="39"/>
      <c r="C359" s="40"/>
      <c r="D359" s="256" t="s">
        <v>172</v>
      </c>
      <c r="E359" s="40"/>
      <c r="F359" s="260" t="s">
        <v>533</v>
      </c>
      <c r="G359" s="40"/>
      <c r="H359" s="40"/>
      <c r="I359" s="154"/>
      <c r="J359" s="40"/>
      <c r="K359" s="40"/>
      <c r="L359" s="44"/>
      <c r="M359" s="258"/>
      <c r="N359" s="259"/>
      <c r="O359" s="91"/>
      <c r="P359" s="91"/>
      <c r="Q359" s="91"/>
      <c r="R359" s="91"/>
      <c r="S359" s="91"/>
      <c r="T359" s="92"/>
      <c r="U359" s="38"/>
      <c r="V359" s="38"/>
      <c r="W359" s="38"/>
      <c r="X359" s="38"/>
      <c r="Y359" s="38"/>
      <c r="Z359" s="38"/>
      <c r="AA359" s="38"/>
      <c r="AB359" s="38"/>
      <c r="AC359" s="38"/>
      <c r="AD359" s="38"/>
      <c r="AE359" s="38"/>
      <c r="AT359" s="17" t="s">
        <v>172</v>
      </c>
      <c r="AU359" s="17" t="s">
        <v>82</v>
      </c>
    </row>
    <row r="360" s="14" customFormat="1">
      <c r="A360" s="14"/>
      <c r="B360" s="271"/>
      <c r="C360" s="272"/>
      <c r="D360" s="256" t="s">
        <v>174</v>
      </c>
      <c r="E360" s="273" t="s">
        <v>1</v>
      </c>
      <c r="F360" s="274" t="s">
        <v>1019</v>
      </c>
      <c r="G360" s="272"/>
      <c r="H360" s="275">
        <v>7178.3999999999996</v>
      </c>
      <c r="I360" s="276"/>
      <c r="J360" s="272"/>
      <c r="K360" s="272"/>
      <c r="L360" s="277"/>
      <c r="M360" s="278"/>
      <c r="N360" s="279"/>
      <c r="O360" s="279"/>
      <c r="P360" s="279"/>
      <c r="Q360" s="279"/>
      <c r="R360" s="279"/>
      <c r="S360" s="279"/>
      <c r="T360" s="280"/>
      <c r="U360" s="14"/>
      <c r="V360" s="14"/>
      <c r="W360" s="14"/>
      <c r="X360" s="14"/>
      <c r="Y360" s="14"/>
      <c r="Z360" s="14"/>
      <c r="AA360" s="14"/>
      <c r="AB360" s="14"/>
      <c r="AC360" s="14"/>
      <c r="AD360" s="14"/>
      <c r="AE360" s="14"/>
      <c r="AT360" s="281" t="s">
        <v>174</v>
      </c>
      <c r="AU360" s="281" t="s">
        <v>82</v>
      </c>
      <c r="AV360" s="14" t="s">
        <v>82</v>
      </c>
      <c r="AW360" s="14" t="s">
        <v>30</v>
      </c>
      <c r="AX360" s="14" t="s">
        <v>73</v>
      </c>
      <c r="AY360" s="281" t="s">
        <v>161</v>
      </c>
    </row>
    <row r="361" s="15" customFormat="1">
      <c r="A361" s="15"/>
      <c r="B361" s="282"/>
      <c r="C361" s="283"/>
      <c r="D361" s="256" t="s">
        <v>174</v>
      </c>
      <c r="E361" s="284" t="s">
        <v>1</v>
      </c>
      <c r="F361" s="285" t="s">
        <v>180</v>
      </c>
      <c r="G361" s="283"/>
      <c r="H361" s="286">
        <v>7178.3999999999996</v>
      </c>
      <c r="I361" s="287"/>
      <c r="J361" s="283"/>
      <c r="K361" s="283"/>
      <c r="L361" s="288"/>
      <c r="M361" s="289"/>
      <c r="N361" s="290"/>
      <c r="O361" s="290"/>
      <c r="P361" s="290"/>
      <c r="Q361" s="290"/>
      <c r="R361" s="290"/>
      <c r="S361" s="290"/>
      <c r="T361" s="291"/>
      <c r="U361" s="15"/>
      <c r="V361" s="15"/>
      <c r="W361" s="15"/>
      <c r="X361" s="15"/>
      <c r="Y361" s="15"/>
      <c r="Z361" s="15"/>
      <c r="AA361" s="15"/>
      <c r="AB361" s="15"/>
      <c r="AC361" s="15"/>
      <c r="AD361" s="15"/>
      <c r="AE361" s="15"/>
      <c r="AT361" s="292" t="s">
        <v>174</v>
      </c>
      <c r="AU361" s="292" t="s">
        <v>82</v>
      </c>
      <c r="AV361" s="15" t="s">
        <v>168</v>
      </c>
      <c r="AW361" s="15" t="s">
        <v>4</v>
      </c>
      <c r="AX361" s="15" t="s">
        <v>80</v>
      </c>
      <c r="AY361" s="292" t="s">
        <v>161</v>
      </c>
    </row>
    <row r="362" s="2" customFormat="1" ht="24" customHeight="1">
      <c r="A362" s="38"/>
      <c r="B362" s="39"/>
      <c r="C362" s="243" t="s">
        <v>500</v>
      </c>
      <c r="D362" s="243" t="s">
        <v>163</v>
      </c>
      <c r="E362" s="244" t="s">
        <v>543</v>
      </c>
      <c r="F362" s="245" t="s">
        <v>544</v>
      </c>
      <c r="G362" s="246" t="s">
        <v>166</v>
      </c>
      <c r="H362" s="247">
        <v>179.46000000000001</v>
      </c>
      <c r="I362" s="248"/>
      <c r="J362" s="249">
        <f>ROUND(I362*H362,2)</f>
        <v>0</v>
      </c>
      <c r="K362" s="245" t="s">
        <v>167</v>
      </c>
      <c r="L362" s="44"/>
      <c r="M362" s="250" t="s">
        <v>1</v>
      </c>
      <c r="N362" s="251" t="s">
        <v>38</v>
      </c>
      <c r="O362" s="91"/>
      <c r="P362" s="252">
        <f>O362*H362</f>
        <v>0</v>
      </c>
      <c r="Q362" s="252">
        <v>0</v>
      </c>
      <c r="R362" s="252">
        <f>Q362*H362</f>
        <v>0</v>
      </c>
      <c r="S362" s="252">
        <v>0</v>
      </c>
      <c r="T362" s="253">
        <f>S362*H362</f>
        <v>0</v>
      </c>
      <c r="U362" s="38"/>
      <c r="V362" s="38"/>
      <c r="W362" s="38"/>
      <c r="X362" s="38"/>
      <c r="Y362" s="38"/>
      <c r="Z362" s="38"/>
      <c r="AA362" s="38"/>
      <c r="AB362" s="38"/>
      <c r="AC362" s="38"/>
      <c r="AD362" s="38"/>
      <c r="AE362" s="38"/>
      <c r="AR362" s="254" t="s">
        <v>168</v>
      </c>
      <c r="AT362" s="254" t="s">
        <v>163</v>
      </c>
      <c r="AU362" s="254" t="s">
        <v>82</v>
      </c>
      <c r="AY362" s="17" t="s">
        <v>161</v>
      </c>
      <c r="BE362" s="255">
        <f>IF(N362="základní",J362,0)</f>
        <v>0</v>
      </c>
      <c r="BF362" s="255">
        <f>IF(N362="snížená",J362,0)</f>
        <v>0</v>
      </c>
      <c r="BG362" s="255">
        <f>IF(N362="zákl. přenesená",J362,0)</f>
        <v>0</v>
      </c>
      <c r="BH362" s="255">
        <f>IF(N362="sníž. přenesená",J362,0)</f>
        <v>0</v>
      </c>
      <c r="BI362" s="255">
        <f>IF(N362="nulová",J362,0)</f>
        <v>0</v>
      </c>
      <c r="BJ362" s="17" t="s">
        <v>80</v>
      </c>
      <c r="BK362" s="255">
        <f>ROUND(I362*H362,2)</f>
        <v>0</v>
      </c>
      <c r="BL362" s="17" t="s">
        <v>168</v>
      </c>
      <c r="BM362" s="254" t="s">
        <v>1544</v>
      </c>
    </row>
    <row r="363" s="2" customFormat="1">
      <c r="A363" s="38"/>
      <c r="B363" s="39"/>
      <c r="C363" s="40"/>
      <c r="D363" s="256" t="s">
        <v>170</v>
      </c>
      <c r="E363" s="40"/>
      <c r="F363" s="257" t="s">
        <v>546</v>
      </c>
      <c r="G363" s="40"/>
      <c r="H363" s="40"/>
      <c r="I363" s="154"/>
      <c r="J363" s="40"/>
      <c r="K363" s="40"/>
      <c r="L363" s="44"/>
      <c r="M363" s="258"/>
      <c r="N363" s="259"/>
      <c r="O363" s="91"/>
      <c r="P363" s="91"/>
      <c r="Q363" s="91"/>
      <c r="R363" s="91"/>
      <c r="S363" s="91"/>
      <c r="T363" s="92"/>
      <c r="U363" s="38"/>
      <c r="V363" s="38"/>
      <c r="W363" s="38"/>
      <c r="X363" s="38"/>
      <c r="Y363" s="38"/>
      <c r="Z363" s="38"/>
      <c r="AA363" s="38"/>
      <c r="AB363" s="38"/>
      <c r="AC363" s="38"/>
      <c r="AD363" s="38"/>
      <c r="AE363" s="38"/>
      <c r="AT363" s="17" t="s">
        <v>170</v>
      </c>
      <c r="AU363" s="17" t="s">
        <v>82</v>
      </c>
    </row>
    <row r="364" s="2" customFormat="1">
      <c r="A364" s="38"/>
      <c r="B364" s="39"/>
      <c r="C364" s="40"/>
      <c r="D364" s="256" t="s">
        <v>172</v>
      </c>
      <c r="E364" s="40"/>
      <c r="F364" s="260" t="s">
        <v>547</v>
      </c>
      <c r="G364" s="40"/>
      <c r="H364" s="40"/>
      <c r="I364" s="154"/>
      <c r="J364" s="40"/>
      <c r="K364" s="40"/>
      <c r="L364" s="44"/>
      <c r="M364" s="258"/>
      <c r="N364" s="259"/>
      <c r="O364" s="91"/>
      <c r="P364" s="91"/>
      <c r="Q364" s="91"/>
      <c r="R364" s="91"/>
      <c r="S364" s="91"/>
      <c r="T364" s="92"/>
      <c r="U364" s="38"/>
      <c r="V364" s="38"/>
      <c r="W364" s="38"/>
      <c r="X364" s="38"/>
      <c r="Y364" s="38"/>
      <c r="Z364" s="38"/>
      <c r="AA364" s="38"/>
      <c r="AB364" s="38"/>
      <c r="AC364" s="38"/>
      <c r="AD364" s="38"/>
      <c r="AE364" s="38"/>
      <c r="AT364" s="17" t="s">
        <v>172</v>
      </c>
      <c r="AU364" s="17" t="s">
        <v>82</v>
      </c>
    </row>
    <row r="365" s="14" customFormat="1">
      <c r="A365" s="14"/>
      <c r="B365" s="271"/>
      <c r="C365" s="272"/>
      <c r="D365" s="256" t="s">
        <v>174</v>
      </c>
      <c r="E365" s="273" t="s">
        <v>1</v>
      </c>
      <c r="F365" s="274" t="s">
        <v>1016</v>
      </c>
      <c r="G365" s="272"/>
      <c r="H365" s="275">
        <v>86.444000000000003</v>
      </c>
      <c r="I365" s="276"/>
      <c r="J365" s="272"/>
      <c r="K365" s="272"/>
      <c r="L365" s="277"/>
      <c r="M365" s="278"/>
      <c r="N365" s="279"/>
      <c r="O365" s="279"/>
      <c r="P365" s="279"/>
      <c r="Q365" s="279"/>
      <c r="R365" s="279"/>
      <c r="S365" s="279"/>
      <c r="T365" s="280"/>
      <c r="U365" s="14"/>
      <c r="V365" s="14"/>
      <c r="W365" s="14"/>
      <c r="X365" s="14"/>
      <c r="Y365" s="14"/>
      <c r="Z365" s="14"/>
      <c r="AA365" s="14"/>
      <c r="AB365" s="14"/>
      <c r="AC365" s="14"/>
      <c r="AD365" s="14"/>
      <c r="AE365" s="14"/>
      <c r="AT365" s="281" t="s">
        <v>174</v>
      </c>
      <c r="AU365" s="281" t="s">
        <v>82</v>
      </c>
      <c r="AV365" s="14" t="s">
        <v>82</v>
      </c>
      <c r="AW365" s="14" t="s">
        <v>30</v>
      </c>
      <c r="AX365" s="14" t="s">
        <v>73</v>
      </c>
      <c r="AY365" s="281" t="s">
        <v>161</v>
      </c>
    </row>
    <row r="366" s="14" customFormat="1">
      <c r="A366" s="14"/>
      <c r="B366" s="271"/>
      <c r="C366" s="272"/>
      <c r="D366" s="256" t="s">
        <v>174</v>
      </c>
      <c r="E366" s="273" t="s">
        <v>1</v>
      </c>
      <c r="F366" s="274" t="s">
        <v>1017</v>
      </c>
      <c r="G366" s="272"/>
      <c r="H366" s="275">
        <v>93.016000000000005</v>
      </c>
      <c r="I366" s="276"/>
      <c r="J366" s="272"/>
      <c r="K366" s="272"/>
      <c r="L366" s="277"/>
      <c r="M366" s="278"/>
      <c r="N366" s="279"/>
      <c r="O366" s="279"/>
      <c r="P366" s="279"/>
      <c r="Q366" s="279"/>
      <c r="R366" s="279"/>
      <c r="S366" s="279"/>
      <c r="T366" s="280"/>
      <c r="U366" s="14"/>
      <c r="V366" s="14"/>
      <c r="W366" s="14"/>
      <c r="X366" s="14"/>
      <c r="Y366" s="14"/>
      <c r="Z366" s="14"/>
      <c r="AA366" s="14"/>
      <c r="AB366" s="14"/>
      <c r="AC366" s="14"/>
      <c r="AD366" s="14"/>
      <c r="AE366" s="14"/>
      <c r="AT366" s="281" t="s">
        <v>174</v>
      </c>
      <c r="AU366" s="281" t="s">
        <v>82</v>
      </c>
      <c r="AV366" s="14" t="s">
        <v>82</v>
      </c>
      <c r="AW366" s="14" t="s">
        <v>30</v>
      </c>
      <c r="AX366" s="14" t="s">
        <v>73</v>
      </c>
      <c r="AY366" s="281" t="s">
        <v>161</v>
      </c>
    </row>
    <row r="367" s="15" customFormat="1">
      <c r="A367" s="15"/>
      <c r="B367" s="282"/>
      <c r="C367" s="283"/>
      <c r="D367" s="256" t="s">
        <v>174</v>
      </c>
      <c r="E367" s="284" t="s">
        <v>1</v>
      </c>
      <c r="F367" s="285" t="s">
        <v>180</v>
      </c>
      <c r="G367" s="283"/>
      <c r="H367" s="286">
        <v>179.46000000000001</v>
      </c>
      <c r="I367" s="287"/>
      <c r="J367" s="283"/>
      <c r="K367" s="283"/>
      <c r="L367" s="288"/>
      <c r="M367" s="289"/>
      <c r="N367" s="290"/>
      <c r="O367" s="290"/>
      <c r="P367" s="290"/>
      <c r="Q367" s="290"/>
      <c r="R367" s="290"/>
      <c r="S367" s="290"/>
      <c r="T367" s="291"/>
      <c r="U367" s="15"/>
      <c r="V367" s="15"/>
      <c r="W367" s="15"/>
      <c r="X367" s="15"/>
      <c r="Y367" s="15"/>
      <c r="Z367" s="15"/>
      <c r="AA367" s="15"/>
      <c r="AB367" s="15"/>
      <c r="AC367" s="15"/>
      <c r="AD367" s="15"/>
      <c r="AE367" s="15"/>
      <c r="AT367" s="292" t="s">
        <v>174</v>
      </c>
      <c r="AU367" s="292" t="s">
        <v>82</v>
      </c>
      <c r="AV367" s="15" t="s">
        <v>168</v>
      </c>
      <c r="AW367" s="15" t="s">
        <v>30</v>
      </c>
      <c r="AX367" s="15" t="s">
        <v>80</v>
      </c>
      <c r="AY367" s="292" t="s">
        <v>161</v>
      </c>
    </row>
    <row r="368" s="2" customFormat="1" ht="24" customHeight="1">
      <c r="A368" s="38"/>
      <c r="B368" s="39"/>
      <c r="C368" s="243" t="s">
        <v>507</v>
      </c>
      <c r="D368" s="243" t="s">
        <v>163</v>
      </c>
      <c r="E368" s="244" t="s">
        <v>1545</v>
      </c>
      <c r="F368" s="245" t="s">
        <v>1546</v>
      </c>
      <c r="G368" s="246" t="s">
        <v>183</v>
      </c>
      <c r="H368" s="247">
        <v>2.855</v>
      </c>
      <c r="I368" s="248"/>
      <c r="J368" s="249">
        <f>ROUND(I368*H368,2)</f>
        <v>0</v>
      </c>
      <c r="K368" s="245" t="s">
        <v>167</v>
      </c>
      <c r="L368" s="44"/>
      <c r="M368" s="250" t="s">
        <v>1</v>
      </c>
      <c r="N368" s="251" t="s">
        <v>38</v>
      </c>
      <c r="O368" s="91"/>
      <c r="P368" s="252">
        <f>O368*H368</f>
        <v>0</v>
      </c>
      <c r="Q368" s="252">
        <v>0</v>
      </c>
      <c r="R368" s="252">
        <f>Q368*H368</f>
        <v>0</v>
      </c>
      <c r="S368" s="252">
        <v>0.001</v>
      </c>
      <c r="T368" s="253">
        <f>S368*H368</f>
        <v>0.0028549999999999999</v>
      </c>
      <c r="U368" s="38"/>
      <c r="V368" s="38"/>
      <c r="W368" s="38"/>
      <c r="X368" s="38"/>
      <c r="Y368" s="38"/>
      <c r="Z368" s="38"/>
      <c r="AA368" s="38"/>
      <c r="AB368" s="38"/>
      <c r="AC368" s="38"/>
      <c r="AD368" s="38"/>
      <c r="AE368" s="38"/>
      <c r="AR368" s="254" t="s">
        <v>168</v>
      </c>
      <c r="AT368" s="254" t="s">
        <v>163</v>
      </c>
      <c r="AU368" s="254" t="s">
        <v>82</v>
      </c>
      <c r="AY368" s="17" t="s">
        <v>161</v>
      </c>
      <c r="BE368" s="255">
        <f>IF(N368="základní",J368,0)</f>
        <v>0</v>
      </c>
      <c r="BF368" s="255">
        <f>IF(N368="snížená",J368,0)</f>
        <v>0</v>
      </c>
      <c r="BG368" s="255">
        <f>IF(N368="zákl. přenesená",J368,0)</f>
        <v>0</v>
      </c>
      <c r="BH368" s="255">
        <f>IF(N368="sníž. přenesená",J368,0)</f>
        <v>0</v>
      </c>
      <c r="BI368" s="255">
        <f>IF(N368="nulová",J368,0)</f>
        <v>0</v>
      </c>
      <c r="BJ368" s="17" t="s">
        <v>80</v>
      </c>
      <c r="BK368" s="255">
        <f>ROUND(I368*H368,2)</f>
        <v>0</v>
      </c>
      <c r="BL368" s="17" t="s">
        <v>168</v>
      </c>
      <c r="BM368" s="254" t="s">
        <v>1547</v>
      </c>
    </row>
    <row r="369" s="2" customFormat="1">
      <c r="A369" s="38"/>
      <c r="B369" s="39"/>
      <c r="C369" s="40"/>
      <c r="D369" s="256" t="s">
        <v>170</v>
      </c>
      <c r="E369" s="40"/>
      <c r="F369" s="257" t="s">
        <v>1548</v>
      </c>
      <c r="G369" s="40"/>
      <c r="H369" s="40"/>
      <c r="I369" s="154"/>
      <c r="J369" s="40"/>
      <c r="K369" s="40"/>
      <c r="L369" s="44"/>
      <c r="M369" s="258"/>
      <c r="N369" s="259"/>
      <c r="O369" s="91"/>
      <c r="P369" s="91"/>
      <c r="Q369" s="91"/>
      <c r="R369" s="91"/>
      <c r="S369" s="91"/>
      <c r="T369" s="92"/>
      <c r="U369" s="38"/>
      <c r="V369" s="38"/>
      <c r="W369" s="38"/>
      <c r="X369" s="38"/>
      <c r="Y369" s="38"/>
      <c r="Z369" s="38"/>
      <c r="AA369" s="38"/>
      <c r="AB369" s="38"/>
      <c r="AC369" s="38"/>
      <c r="AD369" s="38"/>
      <c r="AE369" s="38"/>
      <c r="AT369" s="17" t="s">
        <v>170</v>
      </c>
      <c r="AU369" s="17" t="s">
        <v>82</v>
      </c>
    </row>
    <row r="370" s="2" customFormat="1">
      <c r="A370" s="38"/>
      <c r="B370" s="39"/>
      <c r="C370" s="40"/>
      <c r="D370" s="256" t="s">
        <v>172</v>
      </c>
      <c r="E370" s="40"/>
      <c r="F370" s="260" t="s">
        <v>572</v>
      </c>
      <c r="G370" s="40"/>
      <c r="H370" s="40"/>
      <c r="I370" s="154"/>
      <c r="J370" s="40"/>
      <c r="K370" s="40"/>
      <c r="L370" s="44"/>
      <c r="M370" s="258"/>
      <c r="N370" s="259"/>
      <c r="O370" s="91"/>
      <c r="P370" s="91"/>
      <c r="Q370" s="91"/>
      <c r="R370" s="91"/>
      <c r="S370" s="91"/>
      <c r="T370" s="92"/>
      <c r="U370" s="38"/>
      <c r="V370" s="38"/>
      <c r="W370" s="38"/>
      <c r="X370" s="38"/>
      <c r="Y370" s="38"/>
      <c r="Z370" s="38"/>
      <c r="AA370" s="38"/>
      <c r="AB370" s="38"/>
      <c r="AC370" s="38"/>
      <c r="AD370" s="38"/>
      <c r="AE370" s="38"/>
      <c r="AT370" s="17" t="s">
        <v>172</v>
      </c>
      <c r="AU370" s="17" t="s">
        <v>82</v>
      </c>
    </row>
    <row r="371" s="14" customFormat="1">
      <c r="A371" s="14"/>
      <c r="B371" s="271"/>
      <c r="C371" s="272"/>
      <c r="D371" s="256" t="s">
        <v>174</v>
      </c>
      <c r="E371" s="273" t="s">
        <v>1</v>
      </c>
      <c r="F371" s="274" t="s">
        <v>1549</v>
      </c>
      <c r="G371" s="272"/>
      <c r="H371" s="275">
        <v>2.855</v>
      </c>
      <c r="I371" s="276"/>
      <c r="J371" s="272"/>
      <c r="K371" s="272"/>
      <c r="L371" s="277"/>
      <c r="M371" s="278"/>
      <c r="N371" s="279"/>
      <c r="O371" s="279"/>
      <c r="P371" s="279"/>
      <c r="Q371" s="279"/>
      <c r="R371" s="279"/>
      <c r="S371" s="279"/>
      <c r="T371" s="280"/>
      <c r="U371" s="14"/>
      <c r="V371" s="14"/>
      <c r="W371" s="14"/>
      <c r="X371" s="14"/>
      <c r="Y371" s="14"/>
      <c r="Z371" s="14"/>
      <c r="AA371" s="14"/>
      <c r="AB371" s="14"/>
      <c r="AC371" s="14"/>
      <c r="AD371" s="14"/>
      <c r="AE371" s="14"/>
      <c r="AT371" s="281" t="s">
        <v>174</v>
      </c>
      <c r="AU371" s="281" t="s">
        <v>82</v>
      </c>
      <c r="AV371" s="14" t="s">
        <v>82</v>
      </c>
      <c r="AW371" s="14" t="s">
        <v>30</v>
      </c>
      <c r="AX371" s="14" t="s">
        <v>80</v>
      </c>
      <c r="AY371" s="281" t="s">
        <v>161</v>
      </c>
    </row>
    <row r="372" s="2" customFormat="1" ht="16.5" customHeight="1">
      <c r="A372" s="38"/>
      <c r="B372" s="39"/>
      <c r="C372" s="243" t="s">
        <v>514</v>
      </c>
      <c r="D372" s="243" t="s">
        <v>163</v>
      </c>
      <c r="E372" s="244" t="s">
        <v>576</v>
      </c>
      <c r="F372" s="245" t="s">
        <v>577</v>
      </c>
      <c r="G372" s="246" t="s">
        <v>517</v>
      </c>
      <c r="H372" s="247">
        <v>24</v>
      </c>
      <c r="I372" s="248"/>
      <c r="J372" s="249">
        <f>ROUND(I372*H372,2)</f>
        <v>0</v>
      </c>
      <c r="K372" s="245" t="s">
        <v>167</v>
      </c>
      <c r="L372" s="44"/>
      <c r="M372" s="250" t="s">
        <v>1</v>
      </c>
      <c r="N372" s="251" t="s">
        <v>38</v>
      </c>
      <c r="O372" s="91"/>
      <c r="P372" s="252">
        <f>O372*H372</f>
        <v>0</v>
      </c>
      <c r="Q372" s="252">
        <v>0.00029</v>
      </c>
      <c r="R372" s="252">
        <f>Q372*H372</f>
        <v>0.00696</v>
      </c>
      <c r="S372" s="252">
        <v>0</v>
      </c>
      <c r="T372" s="253">
        <f>S372*H372</f>
        <v>0</v>
      </c>
      <c r="U372" s="38"/>
      <c r="V372" s="38"/>
      <c r="W372" s="38"/>
      <c r="X372" s="38"/>
      <c r="Y372" s="38"/>
      <c r="Z372" s="38"/>
      <c r="AA372" s="38"/>
      <c r="AB372" s="38"/>
      <c r="AC372" s="38"/>
      <c r="AD372" s="38"/>
      <c r="AE372" s="38"/>
      <c r="AR372" s="254" t="s">
        <v>168</v>
      </c>
      <c r="AT372" s="254" t="s">
        <v>163</v>
      </c>
      <c r="AU372" s="254" t="s">
        <v>82</v>
      </c>
      <c r="AY372" s="17" t="s">
        <v>161</v>
      </c>
      <c r="BE372" s="255">
        <f>IF(N372="základní",J372,0)</f>
        <v>0</v>
      </c>
      <c r="BF372" s="255">
        <f>IF(N372="snížená",J372,0)</f>
        <v>0</v>
      </c>
      <c r="BG372" s="255">
        <f>IF(N372="zákl. přenesená",J372,0)</f>
        <v>0</v>
      </c>
      <c r="BH372" s="255">
        <f>IF(N372="sníž. přenesená",J372,0)</f>
        <v>0</v>
      </c>
      <c r="BI372" s="255">
        <f>IF(N372="nulová",J372,0)</f>
        <v>0</v>
      </c>
      <c r="BJ372" s="17" t="s">
        <v>80</v>
      </c>
      <c r="BK372" s="255">
        <f>ROUND(I372*H372,2)</f>
        <v>0</v>
      </c>
      <c r="BL372" s="17" t="s">
        <v>168</v>
      </c>
      <c r="BM372" s="254" t="s">
        <v>1550</v>
      </c>
    </row>
    <row r="373" s="2" customFormat="1">
      <c r="A373" s="38"/>
      <c r="B373" s="39"/>
      <c r="C373" s="40"/>
      <c r="D373" s="256" t="s">
        <v>170</v>
      </c>
      <c r="E373" s="40"/>
      <c r="F373" s="257" t="s">
        <v>579</v>
      </c>
      <c r="G373" s="40"/>
      <c r="H373" s="40"/>
      <c r="I373" s="154"/>
      <c r="J373" s="40"/>
      <c r="K373" s="40"/>
      <c r="L373" s="44"/>
      <c r="M373" s="258"/>
      <c r="N373" s="259"/>
      <c r="O373" s="91"/>
      <c r="P373" s="91"/>
      <c r="Q373" s="91"/>
      <c r="R373" s="91"/>
      <c r="S373" s="91"/>
      <c r="T373" s="92"/>
      <c r="U373" s="38"/>
      <c r="V373" s="38"/>
      <c r="W373" s="38"/>
      <c r="X373" s="38"/>
      <c r="Y373" s="38"/>
      <c r="Z373" s="38"/>
      <c r="AA373" s="38"/>
      <c r="AB373" s="38"/>
      <c r="AC373" s="38"/>
      <c r="AD373" s="38"/>
      <c r="AE373" s="38"/>
      <c r="AT373" s="17" t="s">
        <v>170</v>
      </c>
      <c r="AU373" s="17" t="s">
        <v>82</v>
      </c>
    </row>
    <row r="374" s="2" customFormat="1">
      <c r="A374" s="38"/>
      <c r="B374" s="39"/>
      <c r="C374" s="40"/>
      <c r="D374" s="256" t="s">
        <v>172</v>
      </c>
      <c r="E374" s="40"/>
      <c r="F374" s="260" t="s">
        <v>580</v>
      </c>
      <c r="G374" s="40"/>
      <c r="H374" s="40"/>
      <c r="I374" s="154"/>
      <c r="J374" s="40"/>
      <c r="K374" s="40"/>
      <c r="L374" s="44"/>
      <c r="M374" s="258"/>
      <c r="N374" s="259"/>
      <c r="O374" s="91"/>
      <c r="P374" s="91"/>
      <c r="Q374" s="91"/>
      <c r="R374" s="91"/>
      <c r="S374" s="91"/>
      <c r="T374" s="92"/>
      <c r="U374" s="38"/>
      <c r="V374" s="38"/>
      <c r="W374" s="38"/>
      <c r="X374" s="38"/>
      <c r="Y374" s="38"/>
      <c r="Z374" s="38"/>
      <c r="AA374" s="38"/>
      <c r="AB374" s="38"/>
      <c r="AC374" s="38"/>
      <c r="AD374" s="38"/>
      <c r="AE374" s="38"/>
      <c r="AT374" s="17" t="s">
        <v>172</v>
      </c>
      <c r="AU374" s="17" t="s">
        <v>82</v>
      </c>
    </row>
    <row r="375" s="2" customFormat="1">
      <c r="A375" s="38"/>
      <c r="B375" s="39"/>
      <c r="C375" s="40"/>
      <c r="D375" s="256" t="s">
        <v>195</v>
      </c>
      <c r="E375" s="40"/>
      <c r="F375" s="260" t="s">
        <v>581</v>
      </c>
      <c r="G375" s="40"/>
      <c r="H375" s="40"/>
      <c r="I375" s="154"/>
      <c r="J375" s="40"/>
      <c r="K375" s="40"/>
      <c r="L375" s="44"/>
      <c r="M375" s="258"/>
      <c r="N375" s="259"/>
      <c r="O375" s="91"/>
      <c r="P375" s="91"/>
      <c r="Q375" s="91"/>
      <c r="R375" s="91"/>
      <c r="S375" s="91"/>
      <c r="T375" s="92"/>
      <c r="U375" s="38"/>
      <c r="V375" s="38"/>
      <c r="W375" s="38"/>
      <c r="X375" s="38"/>
      <c r="Y375" s="38"/>
      <c r="Z375" s="38"/>
      <c r="AA375" s="38"/>
      <c r="AB375" s="38"/>
      <c r="AC375" s="38"/>
      <c r="AD375" s="38"/>
      <c r="AE375" s="38"/>
      <c r="AT375" s="17" t="s">
        <v>195</v>
      </c>
      <c r="AU375" s="17" t="s">
        <v>82</v>
      </c>
    </row>
    <row r="376" s="13" customFormat="1">
      <c r="A376" s="13"/>
      <c r="B376" s="261"/>
      <c r="C376" s="262"/>
      <c r="D376" s="256" t="s">
        <v>174</v>
      </c>
      <c r="E376" s="263" t="s">
        <v>1</v>
      </c>
      <c r="F376" s="264" t="s">
        <v>582</v>
      </c>
      <c r="G376" s="262"/>
      <c r="H376" s="263" t="s">
        <v>1</v>
      </c>
      <c r="I376" s="265"/>
      <c r="J376" s="262"/>
      <c r="K376" s="262"/>
      <c r="L376" s="266"/>
      <c r="M376" s="267"/>
      <c r="N376" s="268"/>
      <c r="O376" s="268"/>
      <c r="P376" s="268"/>
      <c r="Q376" s="268"/>
      <c r="R376" s="268"/>
      <c r="S376" s="268"/>
      <c r="T376" s="269"/>
      <c r="U376" s="13"/>
      <c r="V376" s="13"/>
      <c r="W376" s="13"/>
      <c r="X376" s="13"/>
      <c r="Y376" s="13"/>
      <c r="Z376" s="13"/>
      <c r="AA376" s="13"/>
      <c r="AB376" s="13"/>
      <c r="AC376" s="13"/>
      <c r="AD376" s="13"/>
      <c r="AE376" s="13"/>
      <c r="AT376" s="270" t="s">
        <v>174</v>
      </c>
      <c r="AU376" s="270" t="s">
        <v>82</v>
      </c>
      <c r="AV376" s="13" t="s">
        <v>80</v>
      </c>
      <c r="AW376" s="13" t="s">
        <v>30</v>
      </c>
      <c r="AX376" s="13" t="s">
        <v>73</v>
      </c>
      <c r="AY376" s="270" t="s">
        <v>161</v>
      </c>
    </row>
    <row r="377" s="14" customFormat="1">
      <c r="A377" s="14"/>
      <c r="B377" s="271"/>
      <c r="C377" s="272"/>
      <c r="D377" s="256" t="s">
        <v>174</v>
      </c>
      <c r="E377" s="273" t="s">
        <v>1</v>
      </c>
      <c r="F377" s="274" t="s">
        <v>1551</v>
      </c>
      <c r="G377" s="272"/>
      <c r="H377" s="275">
        <v>24</v>
      </c>
      <c r="I377" s="276"/>
      <c r="J377" s="272"/>
      <c r="K377" s="272"/>
      <c r="L377" s="277"/>
      <c r="M377" s="278"/>
      <c r="N377" s="279"/>
      <c r="O377" s="279"/>
      <c r="P377" s="279"/>
      <c r="Q377" s="279"/>
      <c r="R377" s="279"/>
      <c r="S377" s="279"/>
      <c r="T377" s="280"/>
      <c r="U377" s="14"/>
      <c r="V377" s="14"/>
      <c r="W377" s="14"/>
      <c r="X377" s="14"/>
      <c r="Y377" s="14"/>
      <c r="Z377" s="14"/>
      <c r="AA377" s="14"/>
      <c r="AB377" s="14"/>
      <c r="AC377" s="14"/>
      <c r="AD377" s="14"/>
      <c r="AE377" s="14"/>
      <c r="AT377" s="281" t="s">
        <v>174</v>
      </c>
      <c r="AU377" s="281" t="s">
        <v>82</v>
      </c>
      <c r="AV377" s="14" t="s">
        <v>82</v>
      </c>
      <c r="AW377" s="14" t="s">
        <v>30</v>
      </c>
      <c r="AX377" s="14" t="s">
        <v>80</v>
      </c>
      <c r="AY377" s="281" t="s">
        <v>161</v>
      </c>
    </row>
    <row r="378" s="2" customFormat="1" ht="24" customHeight="1">
      <c r="A378" s="38"/>
      <c r="B378" s="39"/>
      <c r="C378" s="243" t="s">
        <v>521</v>
      </c>
      <c r="D378" s="243" t="s">
        <v>163</v>
      </c>
      <c r="E378" s="244" t="s">
        <v>585</v>
      </c>
      <c r="F378" s="245" t="s">
        <v>586</v>
      </c>
      <c r="G378" s="246" t="s">
        <v>183</v>
      </c>
      <c r="H378" s="247">
        <v>9.0839999999999996</v>
      </c>
      <c r="I378" s="248"/>
      <c r="J378" s="249">
        <f>ROUND(I378*H378,2)</f>
        <v>0</v>
      </c>
      <c r="K378" s="245" t="s">
        <v>167</v>
      </c>
      <c r="L378" s="44"/>
      <c r="M378" s="250" t="s">
        <v>1</v>
      </c>
      <c r="N378" s="251" t="s">
        <v>38</v>
      </c>
      <c r="O378" s="91"/>
      <c r="P378" s="252">
        <f>O378*H378</f>
        <v>0</v>
      </c>
      <c r="Q378" s="252">
        <v>0</v>
      </c>
      <c r="R378" s="252">
        <f>Q378*H378</f>
        <v>0</v>
      </c>
      <c r="S378" s="252">
        <v>2.5</v>
      </c>
      <c r="T378" s="253">
        <f>S378*H378</f>
        <v>22.710000000000001</v>
      </c>
      <c r="U378" s="38"/>
      <c r="V378" s="38"/>
      <c r="W378" s="38"/>
      <c r="X378" s="38"/>
      <c r="Y378" s="38"/>
      <c r="Z378" s="38"/>
      <c r="AA378" s="38"/>
      <c r="AB378" s="38"/>
      <c r="AC378" s="38"/>
      <c r="AD378" s="38"/>
      <c r="AE378" s="38"/>
      <c r="AR378" s="254" t="s">
        <v>168</v>
      </c>
      <c r="AT378" s="254" t="s">
        <v>163</v>
      </c>
      <c r="AU378" s="254" t="s">
        <v>82</v>
      </c>
      <c r="AY378" s="17" t="s">
        <v>161</v>
      </c>
      <c r="BE378" s="255">
        <f>IF(N378="základní",J378,0)</f>
        <v>0</v>
      </c>
      <c r="BF378" s="255">
        <f>IF(N378="snížená",J378,0)</f>
        <v>0</v>
      </c>
      <c r="BG378" s="255">
        <f>IF(N378="zákl. přenesená",J378,0)</f>
        <v>0</v>
      </c>
      <c r="BH378" s="255">
        <f>IF(N378="sníž. přenesená",J378,0)</f>
        <v>0</v>
      </c>
      <c r="BI378" s="255">
        <f>IF(N378="nulová",J378,0)</f>
        <v>0</v>
      </c>
      <c r="BJ378" s="17" t="s">
        <v>80</v>
      </c>
      <c r="BK378" s="255">
        <f>ROUND(I378*H378,2)</f>
        <v>0</v>
      </c>
      <c r="BL378" s="17" t="s">
        <v>168</v>
      </c>
      <c r="BM378" s="254" t="s">
        <v>1552</v>
      </c>
    </row>
    <row r="379" s="2" customFormat="1">
      <c r="A379" s="38"/>
      <c r="B379" s="39"/>
      <c r="C379" s="40"/>
      <c r="D379" s="256" t="s">
        <v>170</v>
      </c>
      <c r="E379" s="40"/>
      <c r="F379" s="257" t="s">
        <v>588</v>
      </c>
      <c r="G379" s="40"/>
      <c r="H379" s="40"/>
      <c r="I379" s="154"/>
      <c r="J379" s="40"/>
      <c r="K379" s="40"/>
      <c r="L379" s="44"/>
      <c r="M379" s="258"/>
      <c r="N379" s="259"/>
      <c r="O379" s="91"/>
      <c r="P379" s="91"/>
      <c r="Q379" s="91"/>
      <c r="R379" s="91"/>
      <c r="S379" s="91"/>
      <c r="T379" s="92"/>
      <c r="U379" s="38"/>
      <c r="V379" s="38"/>
      <c r="W379" s="38"/>
      <c r="X379" s="38"/>
      <c r="Y379" s="38"/>
      <c r="Z379" s="38"/>
      <c r="AA379" s="38"/>
      <c r="AB379" s="38"/>
      <c r="AC379" s="38"/>
      <c r="AD379" s="38"/>
      <c r="AE379" s="38"/>
      <c r="AT379" s="17" t="s">
        <v>170</v>
      </c>
      <c r="AU379" s="17" t="s">
        <v>82</v>
      </c>
    </row>
    <row r="380" s="2" customFormat="1">
      <c r="A380" s="38"/>
      <c r="B380" s="39"/>
      <c r="C380" s="40"/>
      <c r="D380" s="256" t="s">
        <v>172</v>
      </c>
      <c r="E380" s="40"/>
      <c r="F380" s="260" t="s">
        <v>589</v>
      </c>
      <c r="G380" s="40"/>
      <c r="H380" s="40"/>
      <c r="I380" s="154"/>
      <c r="J380" s="40"/>
      <c r="K380" s="40"/>
      <c r="L380" s="44"/>
      <c r="M380" s="258"/>
      <c r="N380" s="259"/>
      <c r="O380" s="91"/>
      <c r="P380" s="91"/>
      <c r="Q380" s="91"/>
      <c r="R380" s="91"/>
      <c r="S380" s="91"/>
      <c r="T380" s="92"/>
      <c r="U380" s="38"/>
      <c r="V380" s="38"/>
      <c r="W380" s="38"/>
      <c r="X380" s="38"/>
      <c r="Y380" s="38"/>
      <c r="Z380" s="38"/>
      <c r="AA380" s="38"/>
      <c r="AB380" s="38"/>
      <c r="AC380" s="38"/>
      <c r="AD380" s="38"/>
      <c r="AE380" s="38"/>
      <c r="AT380" s="17" t="s">
        <v>172</v>
      </c>
      <c r="AU380" s="17" t="s">
        <v>82</v>
      </c>
    </row>
    <row r="381" s="14" customFormat="1">
      <c r="A381" s="14"/>
      <c r="B381" s="271"/>
      <c r="C381" s="272"/>
      <c r="D381" s="256" t="s">
        <v>174</v>
      </c>
      <c r="E381" s="273" t="s">
        <v>1</v>
      </c>
      <c r="F381" s="274" t="s">
        <v>1553</v>
      </c>
      <c r="G381" s="272"/>
      <c r="H381" s="275">
        <v>3.4049999999999998</v>
      </c>
      <c r="I381" s="276"/>
      <c r="J381" s="272"/>
      <c r="K381" s="272"/>
      <c r="L381" s="277"/>
      <c r="M381" s="278"/>
      <c r="N381" s="279"/>
      <c r="O381" s="279"/>
      <c r="P381" s="279"/>
      <c r="Q381" s="279"/>
      <c r="R381" s="279"/>
      <c r="S381" s="279"/>
      <c r="T381" s="280"/>
      <c r="U381" s="14"/>
      <c r="V381" s="14"/>
      <c r="W381" s="14"/>
      <c r="X381" s="14"/>
      <c r="Y381" s="14"/>
      <c r="Z381" s="14"/>
      <c r="AA381" s="14"/>
      <c r="AB381" s="14"/>
      <c r="AC381" s="14"/>
      <c r="AD381" s="14"/>
      <c r="AE381" s="14"/>
      <c r="AT381" s="281" t="s">
        <v>174</v>
      </c>
      <c r="AU381" s="281" t="s">
        <v>82</v>
      </c>
      <c r="AV381" s="14" t="s">
        <v>82</v>
      </c>
      <c r="AW381" s="14" t="s">
        <v>30</v>
      </c>
      <c r="AX381" s="14" t="s">
        <v>73</v>
      </c>
      <c r="AY381" s="281" t="s">
        <v>161</v>
      </c>
    </row>
    <row r="382" s="14" customFormat="1">
      <c r="A382" s="14"/>
      <c r="B382" s="271"/>
      <c r="C382" s="272"/>
      <c r="D382" s="256" t="s">
        <v>174</v>
      </c>
      <c r="E382" s="273" t="s">
        <v>1</v>
      </c>
      <c r="F382" s="274" t="s">
        <v>1554</v>
      </c>
      <c r="G382" s="272"/>
      <c r="H382" s="275">
        <v>3.0979999999999999</v>
      </c>
      <c r="I382" s="276"/>
      <c r="J382" s="272"/>
      <c r="K382" s="272"/>
      <c r="L382" s="277"/>
      <c r="M382" s="278"/>
      <c r="N382" s="279"/>
      <c r="O382" s="279"/>
      <c r="P382" s="279"/>
      <c r="Q382" s="279"/>
      <c r="R382" s="279"/>
      <c r="S382" s="279"/>
      <c r="T382" s="280"/>
      <c r="U382" s="14"/>
      <c r="V382" s="14"/>
      <c r="W382" s="14"/>
      <c r="X382" s="14"/>
      <c r="Y382" s="14"/>
      <c r="Z382" s="14"/>
      <c r="AA382" s="14"/>
      <c r="AB382" s="14"/>
      <c r="AC382" s="14"/>
      <c r="AD382" s="14"/>
      <c r="AE382" s="14"/>
      <c r="AT382" s="281" t="s">
        <v>174</v>
      </c>
      <c r="AU382" s="281" t="s">
        <v>82</v>
      </c>
      <c r="AV382" s="14" t="s">
        <v>82</v>
      </c>
      <c r="AW382" s="14" t="s">
        <v>30</v>
      </c>
      <c r="AX382" s="14" t="s">
        <v>73</v>
      </c>
      <c r="AY382" s="281" t="s">
        <v>161</v>
      </c>
    </row>
    <row r="383" s="14" customFormat="1">
      <c r="A383" s="14"/>
      <c r="B383" s="271"/>
      <c r="C383" s="272"/>
      <c r="D383" s="256" t="s">
        <v>174</v>
      </c>
      <c r="E383" s="273" t="s">
        <v>1</v>
      </c>
      <c r="F383" s="274" t="s">
        <v>1555</v>
      </c>
      <c r="G383" s="272"/>
      <c r="H383" s="275">
        <v>1.159</v>
      </c>
      <c r="I383" s="276"/>
      <c r="J383" s="272"/>
      <c r="K383" s="272"/>
      <c r="L383" s="277"/>
      <c r="M383" s="278"/>
      <c r="N383" s="279"/>
      <c r="O383" s="279"/>
      <c r="P383" s="279"/>
      <c r="Q383" s="279"/>
      <c r="R383" s="279"/>
      <c r="S383" s="279"/>
      <c r="T383" s="280"/>
      <c r="U383" s="14"/>
      <c r="V383" s="14"/>
      <c r="W383" s="14"/>
      <c r="X383" s="14"/>
      <c r="Y383" s="14"/>
      <c r="Z383" s="14"/>
      <c r="AA383" s="14"/>
      <c r="AB383" s="14"/>
      <c r="AC383" s="14"/>
      <c r="AD383" s="14"/>
      <c r="AE383" s="14"/>
      <c r="AT383" s="281" t="s">
        <v>174</v>
      </c>
      <c r="AU383" s="281" t="s">
        <v>82</v>
      </c>
      <c r="AV383" s="14" t="s">
        <v>82</v>
      </c>
      <c r="AW383" s="14" t="s">
        <v>30</v>
      </c>
      <c r="AX383" s="14" t="s">
        <v>73</v>
      </c>
      <c r="AY383" s="281" t="s">
        <v>161</v>
      </c>
    </row>
    <row r="384" s="14" customFormat="1">
      <c r="A384" s="14"/>
      <c r="B384" s="271"/>
      <c r="C384" s="272"/>
      <c r="D384" s="256" t="s">
        <v>174</v>
      </c>
      <c r="E384" s="273" t="s">
        <v>1</v>
      </c>
      <c r="F384" s="274" t="s">
        <v>1556</v>
      </c>
      <c r="G384" s="272"/>
      <c r="H384" s="275">
        <v>1.4219999999999999</v>
      </c>
      <c r="I384" s="276"/>
      <c r="J384" s="272"/>
      <c r="K384" s="272"/>
      <c r="L384" s="277"/>
      <c r="M384" s="278"/>
      <c r="N384" s="279"/>
      <c r="O384" s="279"/>
      <c r="P384" s="279"/>
      <c r="Q384" s="279"/>
      <c r="R384" s="279"/>
      <c r="S384" s="279"/>
      <c r="T384" s="280"/>
      <c r="U384" s="14"/>
      <c r="V384" s="14"/>
      <c r="W384" s="14"/>
      <c r="X384" s="14"/>
      <c r="Y384" s="14"/>
      <c r="Z384" s="14"/>
      <c r="AA384" s="14"/>
      <c r="AB384" s="14"/>
      <c r="AC384" s="14"/>
      <c r="AD384" s="14"/>
      <c r="AE384" s="14"/>
      <c r="AT384" s="281" t="s">
        <v>174</v>
      </c>
      <c r="AU384" s="281" t="s">
        <v>82</v>
      </c>
      <c r="AV384" s="14" t="s">
        <v>82</v>
      </c>
      <c r="AW384" s="14" t="s">
        <v>30</v>
      </c>
      <c r="AX384" s="14" t="s">
        <v>73</v>
      </c>
      <c r="AY384" s="281" t="s">
        <v>161</v>
      </c>
    </row>
    <row r="385" s="15" customFormat="1">
      <c r="A385" s="15"/>
      <c r="B385" s="282"/>
      <c r="C385" s="283"/>
      <c r="D385" s="256" t="s">
        <v>174</v>
      </c>
      <c r="E385" s="284" t="s">
        <v>1</v>
      </c>
      <c r="F385" s="285" t="s">
        <v>180</v>
      </c>
      <c r="G385" s="283"/>
      <c r="H385" s="286">
        <v>9.0839999999999996</v>
      </c>
      <c r="I385" s="287"/>
      <c r="J385" s="283"/>
      <c r="K385" s="283"/>
      <c r="L385" s="288"/>
      <c r="M385" s="289"/>
      <c r="N385" s="290"/>
      <c r="O385" s="290"/>
      <c r="P385" s="290"/>
      <c r="Q385" s="290"/>
      <c r="R385" s="290"/>
      <c r="S385" s="290"/>
      <c r="T385" s="291"/>
      <c r="U385" s="15"/>
      <c r="V385" s="15"/>
      <c r="W385" s="15"/>
      <c r="X385" s="15"/>
      <c r="Y385" s="15"/>
      <c r="Z385" s="15"/>
      <c r="AA385" s="15"/>
      <c r="AB385" s="15"/>
      <c r="AC385" s="15"/>
      <c r="AD385" s="15"/>
      <c r="AE385" s="15"/>
      <c r="AT385" s="292" t="s">
        <v>174</v>
      </c>
      <c r="AU385" s="292" t="s">
        <v>82</v>
      </c>
      <c r="AV385" s="15" t="s">
        <v>168</v>
      </c>
      <c r="AW385" s="15" t="s">
        <v>30</v>
      </c>
      <c r="AX385" s="15" t="s">
        <v>80</v>
      </c>
      <c r="AY385" s="292" t="s">
        <v>161</v>
      </c>
    </row>
    <row r="386" s="2" customFormat="1" ht="24" customHeight="1">
      <c r="A386" s="38"/>
      <c r="B386" s="39"/>
      <c r="C386" s="243" t="s">
        <v>528</v>
      </c>
      <c r="D386" s="243" t="s">
        <v>163</v>
      </c>
      <c r="E386" s="244" t="s">
        <v>1557</v>
      </c>
      <c r="F386" s="245" t="s">
        <v>1558</v>
      </c>
      <c r="G386" s="246" t="s">
        <v>183</v>
      </c>
      <c r="H386" s="247">
        <v>2.9769999999999999</v>
      </c>
      <c r="I386" s="248"/>
      <c r="J386" s="249">
        <f>ROUND(I386*H386,2)</f>
        <v>0</v>
      </c>
      <c r="K386" s="245" t="s">
        <v>167</v>
      </c>
      <c r="L386" s="44"/>
      <c r="M386" s="250" t="s">
        <v>1</v>
      </c>
      <c r="N386" s="251" t="s">
        <v>38</v>
      </c>
      <c r="O386" s="91"/>
      <c r="P386" s="252">
        <f>O386*H386</f>
        <v>0</v>
      </c>
      <c r="Q386" s="252">
        <v>0</v>
      </c>
      <c r="R386" s="252">
        <f>Q386*H386</f>
        <v>0</v>
      </c>
      <c r="S386" s="252">
        <v>2</v>
      </c>
      <c r="T386" s="253">
        <f>S386*H386</f>
        <v>5.9539999999999997</v>
      </c>
      <c r="U386" s="38"/>
      <c r="V386" s="38"/>
      <c r="W386" s="38"/>
      <c r="X386" s="38"/>
      <c r="Y386" s="38"/>
      <c r="Z386" s="38"/>
      <c r="AA386" s="38"/>
      <c r="AB386" s="38"/>
      <c r="AC386" s="38"/>
      <c r="AD386" s="38"/>
      <c r="AE386" s="38"/>
      <c r="AR386" s="254" t="s">
        <v>168</v>
      </c>
      <c r="AT386" s="254" t="s">
        <v>163</v>
      </c>
      <c r="AU386" s="254" t="s">
        <v>82</v>
      </c>
      <c r="AY386" s="17" t="s">
        <v>161</v>
      </c>
      <c r="BE386" s="255">
        <f>IF(N386="základní",J386,0)</f>
        <v>0</v>
      </c>
      <c r="BF386" s="255">
        <f>IF(N386="snížená",J386,0)</f>
        <v>0</v>
      </c>
      <c r="BG386" s="255">
        <f>IF(N386="zákl. přenesená",J386,0)</f>
        <v>0</v>
      </c>
      <c r="BH386" s="255">
        <f>IF(N386="sníž. přenesená",J386,0)</f>
        <v>0</v>
      </c>
      <c r="BI386" s="255">
        <f>IF(N386="nulová",J386,0)</f>
        <v>0</v>
      </c>
      <c r="BJ386" s="17" t="s">
        <v>80</v>
      </c>
      <c r="BK386" s="255">
        <f>ROUND(I386*H386,2)</f>
        <v>0</v>
      </c>
      <c r="BL386" s="17" t="s">
        <v>168</v>
      </c>
      <c r="BM386" s="254" t="s">
        <v>1559</v>
      </c>
    </row>
    <row r="387" s="2" customFormat="1">
      <c r="A387" s="38"/>
      <c r="B387" s="39"/>
      <c r="C387" s="40"/>
      <c r="D387" s="256" t="s">
        <v>170</v>
      </c>
      <c r="E387" s="40"/>
      <c r="F387" s="257" t="s">
        <v>1560</v>
      </c>
      <c r="G387" s="40"/>
      <c r="H387" s="40"/>
      <c r="I387" s="154"/>
      <c r="J387" s="40"/>
      <c r="K387" s="40"/>
      <c r="L387" s="44"/>
      <c r="M387" s="258"/>
      <c r="N387" s="259"/>
      <c r="O387" s="91"/>
      <c r="P387" s="91"/>
      <c r="Q387" s="91"/>
      <c r="R387" s="91"/>
      <c r="S387" s="91"/>
      <c r="T387" s="92"/>
      <c r="U387" s="38"/>
      <c r="V387" s="38"/>
      <c r="W387" s="38"/>
      <c r="X387" s="38"/>
      <c r="Y387" s="38"/>
      <c r="Z387" s="38"/>
      <c r="AA387" s="38"/>
      <c r="AB387" s="38"/>
      <c r="AC387" s="38"/>
      <c r="AD387" s="38"/>
      <c r="AE387" s="38"/>
      <c r="AT387" s="17" t="s">
        <v>170</v>
      </c>
      <c r="AU387" s="17" t="s">
        <v>82</v>
      </c>
    </row>
    <row r="388" s="2" customFormat="1">
      <c r="A388" s="38"/>
      <c r="B388" s="39"/>
      <c r="C388" s="40"/>
      <c r="D388" s="256" t="s">
        <v>172</v>
      </c>
      <c r="E388" s="40"/>
      <c r="F388" s="260" t="s">
        <v>1561</v>
      </c>
      <c r="G388" s="40"/>
      <c r="H388" s="40"/>
      <c r="I388" s="154"/>
      <c r="J388" s="40"/>
      <c r="K388" s="40"/>
      <c r="L388" s="44"/>
      <c r="M388" s="258"/>
      <c r="N388" s="259"/>
      <c r="O388" s="91"/>
      <c r="P388" s="91"/>
      <c r="Q388" s="91"/>
      <c r="R388" s="91"/>
      <c r="S388" s="91"/>
      <c r="T388" s="92"/>
      <c r="U388" s="38"/>
      <c r="V388" s="38"/>
      <c r="W388" s="38"/>
      <c r="X388" s="38"/>
      <c r="Y388" s="38"/>
      <c r="Z388" s="38"/>
      <c r="AA388" s="38"/>
      <c r="AB388" s="38"/>
      <c r="AC388" s="38"/>
      <c r="AD388" s="38"/>
      <c r="AE388" s="38"/>
      <c r="AT388" s="17" t="s">
        <v>172</v>
      </c>
      <c r="AU388" s="17" t="s">
        <v>82</v>
      </c>
    </row>
    <row r="389" s="14" customFormat="1">
      <c r="A389" s="14"/>
      <c r="B389" s="271"/>
      <c r="C389" s="272"/>
      <c r="D389" s="256" t="s">
        <v>174</v>
      </c>
      <c r="E389" s="273" t="s">
        <v>1</v>
      </c>
      <c r="F389" s="274" t="s">
        <v>1562</v>
      </c>
      <c r="G389" s="272"/>
      <c r="H389" s="275">
        <v>2.9769999999999999</v>
      </c>
      <c r="I389" s="276"/>
      <c r="J389" s="272"/>
      <c r="K389" s="272"/>
      <c r="L389" s="277"/>
      <c r="M389" s="278"/>
      <c r="N389" s="279"/>
      <c r="O389" s="279"/>
      <c r="P389" s="279"/>
      <c r="Q389" s="279"/>
      <c r="R389" s="279"/>
      <c r="S389" s="279"/>
      <c r="T389" s="280"/>
      <c r="U389" s="14"/>
      <c r="V389" s="14"/>
      <c r="W389" s="14"/>
      <c r="X389" s="14"/>
      <c r="Y389" s="14"/>
      <c r="Z389" s="14"/>
      <c r="AA389" s="14"/>
      <c r="AB389" s="14"/>
      <c r="AC389" s="14"/>
      <c r="AD389" s="14"/>
      <c r="AE389" s="14"/>
      <c r="AT389" s="281" t="s">
        <v>174</v>
      </c>
      <c r="AU389" s="281" t="s">
        <v>82</v>
      </c>
      <c r="AV389" s="14" t="s">
        <v>82</v>
      </c>
      <c r="AW389" s="14" t="s">
        <v>30</v>
      </c>
      <c r="AX389" s="14" t="s">
        <v>80</v>
      </c>
      <c r="AY389" s="281" t="s">
        <v>161</v>
      </c>
    </row>
    <row r="390" s="2" customFormat="1" ht="16.5" customHeight="1">
      <c r="A390" s="38"/>
      <c r="B390" s="39"/>
      <c r="C390" s="243" t="s">
        <v>536</v>
      </c>
      <c r="D390" s="243" t="s">
        <v>163</v>
      </c>
      <c r="E390" s="244" t="s">
        <v>1044</v>
      </c>
      <c r="F390" s="245" t="s">
        <v>1045</v>
      </c>
      <c r="G390" s="246" t="s">
        <v>183</v>
      </c>
      <c r="H390" s="247">
        <v>2.9460000000000002</v>
      </c>
      <c r="I390" s="248"/>
      <c r="J390" s="249">
        <f>ROUND(I390*H390,2)</f>
        <v>0</v>
      </c>
      <c r="K390" s="245" t="s">
        <v>167</v>
      </c>
      <c r="L390" s="44"/>
      <c r="M390" s="250" t="s">
        <v>1</v>
      </c>
      <c r="N390" s="251" t="s">
        <v>38</v>
      </c>
      <c r="O390" s="91"/>
      <c r="P390" s="252">
        <f>O390*H390</f>
        <v>0</v>
      </c>
      <c r="Q390" s="252">
        <v>0</v>
      </c>
      <c r="R390" s="252">
        <f>Q390*H390</f>
        <v>0</v>
      </c>
      <c r="S390" s="252">
        <v>2.3999999999999999</v>
      </c>
      <c r="T390" s="253">
        <f>S390*H390</f>
        <v>7.0704000000000002</v>
      </c>
      <c r="U390" s="38"/>
      <c r="V390" s="38"/>
      <c r="W390" s="38"/>
      <c r="X390" s="38"/>
      <c r="Y390" s="38"/>
      <c r="Z390" s="38"/>
      <c r="AA390" s="38"/>
      <c r="AB390" s="38"/>
      <c r="AC390" s="38"/>
      <c r="AD390" s="38"/>
      <c r="AE390" s="38"/>
      <c r="AR390" s="254" t="s">
        <v>168</v>
      </c>
      <c r="AT390" s="254" t="s">
        <v>163</v>
      </c>
      <c r="AU390" s="254" t="s">
        <v>82</v>
      </c>
      <c r="AY390" s="17" t="s">
        <v>161</v>
      </c>
      <c r="BE390" s="255">
        <f>IF(N390="základní",J390,0)</f>
        <v>0</v>
      </c>
      <c r="BF390" s="255">
        <f>IF(N390="snížená",J390,0)</f>
        <v>0</v>
      </c>
      <c r="BG390" s="255">
        <f>IF(N390="zákl. přenesená",J390,0)</f>
        <v>0</v>
      </c>
      <c r="BH390" s="255">
        <f>IF(N390="sníž. přenesená",J390,0)</f>
        <v>0</v>
      </c>
      <c r="BI390" s="255">
        <f>IF(N390="nulová",J390,0)</f>
        <v>0</v>
      </c>
      <c r="BJ390" s="17" t="s">
        <v>80</v>
      </c>
      <c r="BK390" s="255">
        <f>ROUND(I390*H390,2)</f>
        <v>0</v>
      </c>
      <c r="BL390" s="17" t="s">
        <v>168</v>
      </c>
      <c r="BM390" s="254" t="s">
        <v>1563</v>
      </c>
    </row>
    <row r="391" s="2" customFormat="1">
      <c r="A391" s="38"/>
      <c r="B391" s="39"/>
      <c r="C391" s="40"/>
      <c r="D391" s="256" t="s">
        <v>170</v>
      </c>
      <c r="E391" s="40"/>
      <c r="F391" s="257" t="s">
        <v>1047</v>
      </c>
      <c r="G391" s="40"/>
      <c r="H391" s="40"/>
      <c r="I391" s="154"/>
      <c r="J391" s="40"/>
      <c r="K391" s="40"/>
      <c r="L391" s="44"/>
      <c r="M391" s="258"/>
      <c r="N391" s="259"/>
      <c r="O391" s="91"/>
      <c r="P391" s="91"/>
      <c r="Q391" s="91"/>
      <c r="R391" s="91"/>
      <c r="S391" s="91"/>
      <c r="T391" s="92"/>
      <c r="U391" s="38"/>
      <c r="V391" s="38"/>
      <c r="W391" s="38"/>
      <c r="X391" s="38"/>
      <c r="Y391" s="38"/>
      <c r="Z391" s="38"/>
      <c r="AA391" s="38"/>
      <c r="AB391" s="38"/>
      <c r="AC391" s="38"/>
      <c r="AD391" s="38"/>
      <c r="AE391" s="38"/>
      <c r="AT391" s="17" t="s">
        <v>170</v>
      </c>
      <c r="AU391" s="17" t="s">
        <v>82</v>
      </c>
    </row>
    <row r="392" s="2" customFormat="1">
      <c r="A392" s="38"/>
      <c r="B392" s="39"/>
      <c r="C392" s="40"/>
      <c r="D392" s="256" t="s">
        <v>172</v>
      </c>
      <c r="E392" s="40"/>
      <c r="F392" s="260" t="s">
        <v>1048</v>
      </c>
      <c r="G392" s="40"/>
      <c r="H392" s="40"/>
      <c r="I392" s="154"/>
      <c r="J392" s="40"/>
      <c r="K392" s="40"/>
      <c r="L392" s="44"/>
      <c r="M392" s="258"/>
      <c r="N392" s="259"/>
      <c r="O392" s="91"/>
      <c r="P392" s="91"/>
      <c r="Q392" s="91"/>
      <c r="R392" s="91"/>
      <c r="S392" s="91"/>
      <c r="T392" s="92"/>
      <c r="U392" s="38"/>
      <c r="V392" s="38"/>
      <c r="W392" s="38"/>
      <c r="X392" s="38"/>
      <c r="Y392" s="38"/>
      <c r="Z392" s="38"/>
      <c r="AA392" s="38"/>
      <c r="AB392" s="38"/>
      <c r="AC392" s="38"/>
      <c r="AD392" s="38"/>
      <c r="AE392" s="38"/>
      <c r="AT392" s="17" t="s">
        <v>172</v>
      </c>
      <c r="AU392" s="17" t="s">
        <v>82</v>
      </c>
    </row>
    <row r="393" s="14" customFormat="1">
      <c r="A393" s="14"/>
      <c r="B393" s="271"/>
      <c r="C393" s="272"/>
      <c r="D393" s="256" t="s">
        <v>174</v>
      </c>
      <c r="E393" s="273" t="s">
        <v>1</v>
      </c>
      <c r="F393" s="274" t="s">
        <v>1564</v>
      </c>
      <c r="G393" s="272"/>
      <c r="H393" s="275">
        <v>0.59199999999999997</v>
      </c>
      <c r="I393" s="276"/>
      <c r="J393" s="272"/>
      <c r="K393" s="272"/>
      <c r="L393" s="277"/>
      <c r="M393" s="278"/>
      <c r="N393" s="279"/>
      <c r="O393" s="279"/>
      <c r="P393" s="279"/>
      <c r="Q393" s="279"/>
      <c r="R393" s="279"/>
      <c r="S393" s="279"/>
      <c r="T393" s="280"/>
      <c r="U393" s="14"/>
      <c r="V393" s="14"/>
      <c r="W393" s="14"/>
      <c r="X393" s="14"/>
      <c r="Y393" s="14"/>
      <c r="Z393" s="14"/>
      <c r="AA393" s="14"/>
      <c r="AB393" s="14"/>
      <c r="AC393" s="14"/>
      <c r="AD393" s="14"/>
      <c r="AE393" s="14"/>
      <c r="AT393" s="281" t="s">
        <v>174</v>
      </c>
      <c r="AU393" s="281" t="s">
        <v>82</v>
      </c>
      <c r="AV393" s="14" t="s">
        <v>82</v>
      </c>
      <c r="AW393" s="14" t="s">
        <v>30</v>
      </c>
      <c r="AX393" s="14" t="s">
        <v>73</v>
      </c>
      <c r="AY393" s="281" t="s">
        <v>161</v>
      </c>
    </row>
    <row r="394" s="14" customFormat="1">
      <c r="A394" s="14"/>
      <c r="B394" s="271"/>
      <c r="C394" s="272"/>
      <c r="D394" s="256" t="s">
        <v>174</v>
      </c>
      <c r="E394" s="273" t="s">
        <v>1</v>
      </c>
      <c r="F394" s="274" t="s">
        <v>1565</v>
      </c>
      <c r="G394" s="272"/>
      <c r="H394" s="275">
        <v>0.59599999999999997</v>
      </c>
      <c r="I394" s="276"/>
      <c r="J394" s="272"/>
      <c r="K394" s="272"/>
      <c r="L394" s="277"/>
      <c r="M394" s="278"/>
      <c r="N394" s="279"/>
      <c r="O394" s="279"/>
      <c r="P394" s="279"/>
      <c r="Q394" s="279"/>
      <c r="R394" s="279"/>
      <c r="S394" s="279"/>
      <c r="T394" s="280"/>
      <c r="U394" s="14"/>
      <c r="V394" s="14"/>
      <c r="W394" s="14"/>
      <c r="X394" s="14"/>
      <c r="Y394" s="14"/>
      <c r="Z394" s="14"/>
      <c r="AA394" s="14"/>
      <c r="AB394" s="14"/>
      <c r="AC394" s="14"/>
      <c r="AD394" s="14"/>
      <c r="AE394" s="14"/>
      <c r="AT394" s="281" t="s">
        <v>174</v>
      </c>
      <c r="AU394" s="281" t="s">
        <v>82</v>
      </c>
      <c r="AV394" s="14" t="s">
        <v>82</v>
      </c>
      <c r="AW394" s="14" t="s">
        <v>30</v>
      </c>
      <c r="AX394" s="14" t="s">
        <v>73</v>
      </c>
      <c r="AY394" s="281" t="s">
        <v>161</v>
      </c>
    </row>
    <row r="395" s="14" customFormat="1">
      <c r="A395" s="14"/>
      <c r="B395" s="271"/>
      <c r="C395" s="272"/>
      <c r="D395" s="256" t="s">
        <v>174</v>
      </c>
      <c r="E395" s="273" t="s">
        <v>1</v>
      </c>
      <c r="F395" s="274" t="s">
        <v>1566</v>
      </c>
      <c r="G395" s="272"/>
      <c r="H395" s="275">
        <v>1.758</v>
      </c>
      <c r="I395" s="276"/>
      <c r="J395" s="272"/>
      <c r="K395" s="272"/>
      <c r="L395" s="277"/>
      <c r="M395" s="278"/>
      <c r="N395" s="279"/>
      <c r="O395" s="279"/>
      <c r="P395" s="279"/>
      <c r="Q395" s="279"/>
      <c r="R395" s="279"/>
      <c r="S395" s="279"/>
      <c r="T395" s="280"/>
      <c r="U395" s="14"/>
      <c r="V395" s="14"/>
      <c r="W395" s="14"/>
      <c r="X395" s="14"/>
      <c r="Y395" s="14"/>
      <c r="Z395" s="14"/>
      <c r="AA395" s="14"/>
      <c r="AB395" s="14"/>
      <c r="AC395" s="14"/>
      <c r="AD395" s="14"/>
      <c r="AE395" s="14"/>
      <c r="AT395" s="281" t="s">
        <v>174</v>
      </c>
      <c r="AU395" s="281" t="s">
        <v>82</v>
      </c>
      <c r="AV395" s="14" t="s">
        <v>82</v>
      </c>
      <c r="AW395" s="14" t="s">
        <v>30</v>
      </c>
      <c r="AX395" s="14" t="s">
        <v>73</v>
      </c>
      <c r="AY395" s="281" t="s">
        <v>161</v>
      </c>
    </row>
    <row r="396" s="15" customFormat="1">
      <c r="A396" s="15"/>
      <c r="B396" s="282"/>
      <c r="C396" s="283"/>
      <c r="D396" s="256" t="s">
        <v>174</v>
      </c>
      <c r="E396" s="284" t="s">
        <v>1</v>
      </c>
      <c r="F396" s="285" t="s">
        <v>180</v>
      </c>
      <c r="G396" s="283"/>
      <c r="H396" s="286">
        <v>2.9460000000000002</v>
      </c>
      <c r="I396" s="287"/>
      <c r="J396" s="283"/>
      <c r="K396" s="283"/>
      <c r="L396" s="288"/>
      <c r="M396" s="289"/>
      <c r="N396" s="290"/>
      <c r="O396" s="290"/>
      <c r="P396" s="290"/>
      <c r="Q396" s="290"/>
      <c r="R396" s="290"/>
      <c r="S396" s="290"/>
      <c r="T396" s="291"/>
      <c r="U396" s="15"/>
      <c r="V396" s="15"/>
      <c r="W396" s="15"/>
      <c r="X396" s="15"/>
      <c r="Y396" s="15"/>
      <c r="Z396" s="15"/>
      <c r="AA396" s="15"/>
      <c r="AB396" s="15"/>
      <c r="AC396" s="15"/>
      <c r="AD396" s="15"/>
      <c r="AE396" s="15"/>
      <c r="AT396" s="292" t="s">
        <v>174</v>
      </c>
      <c r="AU396" s="292" t="s">
        <v>82</v>
      </c>
      <c r="AV396" s="15" t="s">
        <v>168</v>
      </c>
      <c r="AW396" s="15" t="s">
        <v>30</v>
      </c>
      <c r="AX396" s="15" t="s">
        <v>80</v>
      </c>
      <c r="AY396" s="292" t="s">
        <v>161</v>
      </c>
    </row>
    <row r="397" s="2" customFormat="1" ht="16.5" customHeight="1">
      <c r="A397" s="38"/>
      <c r="B397" s="39"/>
      <c r="C397" s="243" t="s">
        <v>542</v>
      </c>
      <c r="D397" s="243" t="s">
        <v>163</v>
      </c>
      <c r="E397" s="244" t="s">
        <v>1051</v>
      </c>
      <c r="F397" s="245" t="s">
        <v>1052</v>
      </c>
      <c r="G397" s="246" t="s">
        <v>191</v>
      </c>
      <c r="H397" s="247">
        <v>9.7200000000000006</v>
      </c>
      <c r="I397" s="248"/>
      <c r="J397" s="249">
        <f>ROUND(I397*H397,2)</f>
        <v>0</v>
      </c>
      <c r="K397" s="245" t="s">
        <v>167</v>
      </c>
      <c r="L397" s="44"/>
      <c r="M397" s="250" t="s">
        <v>1</v>
      </c>
      <c r="N397" s="251" t="s">
        <v>38</v>
      </c>
      <c r="O397" s="91"/>
      <c r="P397" s="252">
        <f>O397*H397</f>
        <v>0</v>
      </c>
      <c r="Q397" s="252">
        <v>8.3599999999999999E-05</v>
      </c>
      <c r="R397" s="252">
        <f>Q397*H397</f>
        <v>0.000812592</v>
      </c>
      <c r="S397" s="252">
        <v>0.017999999999999999</v>
      </c>
      <c r="T397" s="253">
        <f>S397*H397</f>
        <v>0.17496</v>
      </c>
      <c r="U397" s="38"/>
      <c r="V397" s="38"/>
      <c r="W397" s="38"/>
      <c r="X397" s="38"/>
      <c r="Y397" s="38"/>
      <c r="Z397" s="38"/>
      <c r="AA397" s="38"/>
      <c r="AB397" s="38"/>
      <c r="AC397" s="38"/>
      <c r="AD397" s="38"/>
      <c r="AE397" s="38"/>
      <c r="AR397" s="254" t="s">
        <v>168</v>
      </c>
      <c r="AT397" s="254" t="s">
        <v>163</v>
      </c>
      <c r="AU397" s="254" t="s">
        <v>82</v>
      </c>
      <c r="AY397" s="17" t="s">
        <v>161</v>
      </c>
      <c r="BE397" s="255">
        <f>IF(N397="základní",J397,0)</f>
        <v>0</v>
      </c>
      <c r="BF397" s="255">
        <f>IF(N397="snížená",J397,0)</f>
        <v>0</v>
      </c>
      <c r="BG397" s="255">
        <f>IF(N397="zákl. přenesená",J397,0)</f>
        <v>0</v>
      </c>
      <c r="BH397" s="255">
        <f>IF(N397="sníž. přenesená",J397,0)</f>
        <v>0</v>
      </c>
      <c r="BI397" s="255">
        <f>IF(N397="nulová",J397,0)</f>
        <v>0</v>
      </c>
      <c r="BJ397" s="17" t="s">
        <v>80</v>
      </c>
      <c r="BK397" s="255">
        <f>ROUND(I397*H397,2)</f>
        <v>0</v>
      </c>
      <c r="BL397" s="17" t="s">
        <v>168</v>
      </c>
      <c r="BM397" s="254" t="s">
        <v>1567</v>
      </c>
    </row>
    <row r="398" s="2" customFormat="1">
      <c r="A398" s="38"/>
      <c r="B398" s="39"/>
      <c r="C398" s="40"/>
      <c r="D398" s="256" t="s">
        <v>170</v>
      </c>
      <c r="E398" s="40"/>
      <c r="F398" s="257" t="s">
        <v>1054</v>
      </c>
      <c r="G398" s="40"/>
      <c r="H398" s="40"/>
      <c r="I398" s="154"/>
      <c r="J398" s="40"/>
      <c r="K398" s="40"/>
      <c r="L398" s="44"/>
      <c r="M398" s="258"/>
      <c r="N398" s="259"/>
      <c r="O398" s="91"/>
      <c r="P398" s="91"/>
      <c r="Q398" s="91"/>
      <c r="R398" s="91"/>
      <c r="S398" s="91"/>
      <c r="T398" s="92"/>
      <c r="U398" s="38"/>
      <c r="V398" s="38"/>
      <c r="W398" s="38"/>
      <c r="X398" s="38"/>
      <c r="Y398" s="38"/>
      <c r="Z398" s="38"/>
      <c r="AA398" s="38"/>
      <c r="AB398" s="38"/>
      <c r="AC398" s="38"/>
      <c r="AD398" s="38"/>
      <c r="AE398" s="38"/>
      <c r="AT398" s="17" t="s">
        <v>170</v>
      </c>
      <c r="AU398" s="17" t="s">
        <v>82</v>
      </c>
    </row>
    <row r="399" s="2" customFormat="1">
      <c r="A399" s="38"/>
      <c r="B399" s="39"/>
      <c r="C399" s="40"/>
      <c r="D399" s="256" t="s">
        <v>195</v>
      </c>
      <c r="E399" s="40"/>
      <c r="F399" s="260" t="s">
        <v>1055</v>
      </c>
      <c r="G399" s="40"/>
      <c r="H399" s="40"/>
      <c r="I399" s="154"/>
      <c r="J399" s="40"/>
      <c r="K399" s="40"/>
      <c r="L399" s="44"/>
      <c r="M399" s="258"/>
      <c r="N399" s="259"/>
      <c r="O399" s="91"/>
      <c r="P399" s="91"/>
      <c r="Q399" s="91"/>
      <c r="R399" s="91"/>
      <c r="S399" s="91"/>
      <c r="T399" s="92"/>
      <c r="U399" s="38"/>
      <c r="V399" s="38"/>
      <c r="W399" s="38"/>
      <c r="X399" s="38"/>
      <c r="Y399" s="38"/>
      <c r="Z399" s="38"/>
      <c r="AA399" s="38"/>
      <c r="AB399" s="38"/>
      <c r="AC399" s="38"/>
      <c r="AD399" s="38"/>
      <c r="AE399" s="38"/>
      <c r="AT399" s="17" t="s">
        <v>195</v>
      </c>
      <c r="AU399" s="17" t="s">
        <v>82</v>
      </c>
    </row>
    <row r="400" s="14" customFormat="1">
      <c r="A400" s="14"/>
      <c r="B400" s="271"/>
      <c r="C400" s="272"/>
      <c r="D400" s="256" t="s">
        <v>174</v>
      </c>
      <c r="E400" s="273" t="s">
        <v>1</v>
      </c>
      <c r="F400" s="274" t="s">
        <v>1568</v>
      </c>
      <c r="G400" s="272"/>
      <c r="H400" s="275">
        <v>9.7200000000000006</v>
      </c>
      <c r="I400" s="276"/>
      <c r="J400" s="272"/>
      <c r="K400" s="272"/>
      <c r="L400" s="277"/>
      <c r="M400" s="278"/>
      <c r="N400" s="279"/>
      <c r="O400" s="279"/>
      <c r="P400" s="279"/>
      <c r="Q400" s="279"/>
      <c r="R400" s="279"/>
      <c r="S400" s="279"/>
      <c r="T400" s="280"/>
      <c r="U400" s="14"/>
      <c r="V400" s="14"/>
      <c r="W400" s="14"/>
      <c r="X400" s="14"/>
      <c r="Y400" s="14"/>
      <c r="Z400" s="14"/>
      <c r="AA400" s="14"/>
      <c r="AB400" s="14"/>
      <c r="AC400" s="14"/>
      <c r="AD400" s="14"/>
      <c r="AE400" s="14"/>
      <c r="AT400" s="281" t="s">
        <v>174</v>
      </c>
      <c r="AU400" s="281" t="s">
        <v>82</v>
      </c>
      <c r="AV400" s="14" t="s">
        <v>82</v>
      </c>
      <c r="AW400" s="14" t="s">
        <v>30</v>
      </c>
      <c r="AX400" s="14" t="s">
        <v>80</v>
      </c>
      <c r="AY400" s="281" t="s">
        <v>161</v>
      </c>
    </row>
    <row r="401" s="2" customFormat="1" ht="24" customHeight="1">
      <c r="A401" s="38"/>
      <c r="B401" s="39"/>
      <c r="C401" s="243" t="s">
        <v>548</v>
      </c>
      <c r="D401" s="243" t="s">
        <v>163</v>
      </c>
      <c r="E401" s="244" t="s">
        <v>1057</v>
      </c>
      <c r="F401" s="245" t="s">
        <v>1058</v>
      </c>
      <c r="G401" s="246" t="s">
        <v>166</v>
      </c>
      <c r="H401" s="247">
        <v>71.186000000000007</v>
      </c>
      <c r="I401" s="248"/>
      <c r="J401" s="249">
        <f>ROUND(I401*H401,2)</f>
        <v>0</v>
      </c>
      <c r="K401" s="245" t="s">
        <v>167</v>
      </c>
      <c r="L401" s="44"/>
      <c r="M401" s="250" t="s">
        <v>1</v>
      </c>
      <c r="N401" s="251" t="s">
        <v>38</v>
      </c>
      <c r="O401" s="91"/>
      <c r="P401" s="252">
        <f>O401*H401</f>
        <v>0</v>
      </c>
      <c r="Q401" s="252">
        <v>0</v>
      </c>
      <c r="R401" s="252">
        <f>Q401*H401</f>
        <v>0</v>
      </c>
      <c r="S401" s="252">
        <v>0.070000000000000007</v>
      </c>
      <c r="T401" s="253">
        <f>S401*H401</f>
        <v>4.9830200000000007</v>
      </c>
      <c r="U401" s="38"/>
      <c r="V401" s="38"/>
      <c r="W401" s="38"/>
      <c r="X401" s="38"/>
      <c r="Y401" s="38"/>
      <c r="Z401" s="38"/>
      <c r="AA401" s="38"/>
      <c r="AB401" s="38"/>
      <c r="AC401" s="38"/>
      <c r="AD401" s="38"/>
      <c r="AE401" s="38"/>
      <c r="AR401" s="254" t="s">
        <v>168</v>
      </c>
      <c r="AT401" s="254" t="s">
        <v>163</v>
      </c>
      <c r="AU401" s="254" t="s">
        <v>82</v>
      </c>
      <c r="AY401" s="17" t="s">
        <v>161</v>
      </c>
      <c r="BE401" s="255">
        <f>IF(N401="základní",J401,0)</f>
        <v>0</v>
      </c>
      <c r="BF401" s="255">
        <f>IF(N401="snížená",J401,0)</f>
        <v>0</v>
      </c>
      <c r="BG401" s="255">
        <f>IF(N401="zákl. přenesená",J401,0)</f>
        <v>0</v>
      </c>
      <c r="BH401" s="255">
        <f>IF(N401="sníž. přenesená",J401,0)</f>
        <v>0</v>
      </c>
      <c r="BI401" s="255">
        <f>IF(N401="nulová",J401,0)</f>
        <v>0</v>
      </c>
      <c r="BJ401" s="17" t="s">
        <v>80</v>
      </c>
      <c r="BK401" s="255">
        <f>ROUND(I401*H401,2)</f>
        <v>0</v>
      </c>
      <c r="BL401" s="17" t="s">
        <v>168</v>
      </c>
      <c r="BM401" s="254" t="s">
        <v>1569</v>
      </c>
    </row>
    <row r="402" s="2" customFormat="1">
      <c r="A402" s="38"/>
      <c r="B402" s="39"/>
      <c r="C402" s="40"/>
      <c r="D402" s="256" t="s">
        <v>170</v>
      </c>
      <c r="E402" s="40"/>
      <c r="F402" s="257" t="s">
        <v>1060</v>
      </c>
      <c r="G402" s="40"/>
      <c r="H402" s="40"/>
      <c r="I402" s="154"/>
      <c r="J402" s="40"/>
      <c r="K402" s="40"/>
      <c r="L402" s="44"/>
      <c r="M402" s="258"/>
      <c r="N402" s="259"/>
      <c r="O402" s="91"/>
      <c r="P402" s="91"/>
      <c r="Q402" s="91"/>
      <c r="R402" s="91"/>
      <c r="S402" s="91"/>
      <c r="T402" s="92"/>
      <c r="U402" s="38"/>
      <c r="V402" s="38"/>
      <c r="W402" s="38"/>
      <c r="X402" s="38"/>
      <c r="Y402" s="38"/>
      <c r="Z402" s="38"/>
      <c r="AA402" s="38"/>
      <c r="AB402" s="38"/>
      <c r="AC402" s="38"/>
      <c r="AD402" s="38"/>
      <c r="AE402" s="38"/>
      <c r="AT402" s="17" t="s">
        <v>170</v>
      </c>
      <c r="AU402" s="17" t="s">
        <v>82</v>
      </c>
    </row>
    <row r="403" s="2" customFormat="1">
      <c r="A403" s="38"/>
      <c r="B403" s="39"/>
      <c r="C403" s="40"/>
      <c r="D403" s="256" t="s">
        <v>172</v>
      </c>
      <c r="E403" s="40"/>
      <c r="F403" s="260" t="s">
        <v>1061</v>
      </c>
      <c r="G403" s="40"/>
      <c r="H403" s="40"/>
      <c r="I403" s="154"/>
      <c r="J403" s="40"/>
      <c r="K403" s="40"/>
      <c r="L403" s="44"/>
      <c r="M403" s="258"/>
      <c r="N403" s="259"/>
      <c r="O403" s="91"/>
      <c r="P403" s="91"/>
      <c r="Q403" s="91"/>
      <c r="R403" s="91"/>
      <c r="S403" s="91"/>
      <c r="T403" s="92"/>
      <c r="U403" s="38"/>
      <c r="V403" s="38"/>
      <c r="W403" s="38"/>
      <c r="X403" s="38"/>
      <c r="Y403" s="38"/>
      <c r="Z403" s="38"/>
      <c r="AA403" s="38"/>
      <c r="AB403" s="38"/>
      <c r="AC403" s="38"/>
      <c r="AD403" s="38"/>
      <c r="AE403" s="38"/>
      <c r="AT403" s="17" t="s">
        <v>172</v>
      </c>
      <c r="AU403" s="17" t="s">
        <v>82</v>
      </c>
    </row>
    <row r="404" s="14" customFormat="1">
      <c r="A404" s="14"/>
      <c r="B404" s="271"/>
      <c r="C404" s="272"/>
      <c r="D404" s="256" t="s">
        <v>174</v>
      </c>
      <c r="E404" s="273" t="s">
        <v>1</v>
      </c>
      <c r="F404" s="274" t="s">
        <v>1570</v>
      </c>
      <c r="G404" s="272"/>
      <c r="H404" s="275">
        <v>17.960999999999999</v>
      </c>
      <c r="I404" s="276"/>
      <c r="J404" s="272"/>
      <c r="K404" s="272"/>
      <c r="L404" s="277"/>
      <c r="M404" s="278"/>
      <c r="N404" s="279"/>
      <c r="O404" s="279"/>
      <c r="P404" s="279"/>
      <c r="Q404" s="279"/>
      <c r="R404" s="279"/>
      <c r="S404" s="279"/>
      <c r="T404" s="280"/>
      <c r="U404" s="14"/>
      <c r="V404" s="14"/>
      <c r="W404" s="14"/>
      <c r="X404" s="14"/>
      <c r="Y404" s="14"/>
      <c r="Z404" s="14"/>
      <c r="AA404" s="14"/>
      <c r="AB404" s="14"/>
      <c r="AC404" s="14"/>
      <c r="AD404" s="14"/>
      <c r="AE404" s="14"/>
      <c r="AT404" s="281" t="s">
        <v>174</v>
      </c>
      <c r="AU404" s="281" t="s">
        <v>82</v>
      </c>
      <c r="AV404" s="14" t="s">
        <v>82</v>
      </c>
      <c r="AW404" s="14" t="s">
        <v>30</v>
      </c>
      <c r="AX404" s="14" t="s">
        <v>73</v>
      </c>
      <c r="AY404" s="281" t="s">
        <v>161</v>
      </c>
    </row>
    <row r="405" s="14" customFormat="1">
      <c r="A405" s="14"/>
      <c r="B405" s="271"/>
      <c r="C405" s="272"/>
      <c r="D405" s="256" t="s">
        <v>174</v>
      </c>
      <c r="E405" s="273" t="s">
        <v>1</v>
      </c>
      <c r="F405" s="274" t="s">
        <v>1571</v>
      </c>
      <c r="G405" s="272"/>
      <c r="H405" s="275">
        <v>30.721</v>
      </c>
      <c r="I405" s="276"/>
      <c r="J405" s="272"/>
      <c r="K405" s="272"/>
      <c r="L405" s="277"/>
      <c r="M405" s="278"/>
      <c r="N405" s="279"/>
      <c r="O405" s="279"/>
      <c r="P405" s="279"/>
      <c r="Q405" s="279"/>
      <c r="R405" s="279"/>
      <c r="S405" s="279"/>
      <c r="T405" s="280"/>
      <c r="U405" s="14"/>
      <c r="V405" s="14"/>
      <c r="W405" s="14"/>
      <c r="X405" s="14"/>
      <c r="Y405" s="14"/>
      <c r="Z405" s="14"/>
      <c r="AA405" s="14"/>
      <c r="AB405" s="14"/>
      <c r="AC405" s="14"/>
      <c r="AD405" s="14"/>
      <c r="AE405" s="14"/>
      <c r="AT405" s="281" t="s">
        <v>174</v>
      </c>
      <c r="AU405" s="281" t="s">
        <v>82</v>
      </c>
      <c r="AV405" s="14" t="s">
        <v>82</v>
      </c>
      <c r="AW405" s="14" t="s">
        <v>30</v>
      </c>
      <c r="AX405" s="14" t="s">
        <v>73</v>
      </c>
      <c r="AY405" s="281" t="s">
        <v>161</v>
      </c>
    </row>
    <row r="406" s="14" customFormat="1">
      <c r="A406" s="14"/>
      <c r="B406" s="271"/>
      <c r="C406" s="272"/>
      <c r="D406" s="256" t="s">
        <v>174</v>
      </c>
      <c r="E406" s="273" t="s">
        <v>1</v>
      </c>
      <c r="F406" s="274" t="s">
        <v>1572</v>
      </c>
      <c r="G406" s="272"/>
      <c r="H406" s="275">
        <v>14.661</v>
      </c>
      <c r="I406" s="276"/>
      <c r="J406" s="272"/>
      <c r="K406" s="272"/>
      <c r="L406" s="277"/>
      <c r="M406" s="278"/>
      <c r="N406" s="279"/>
      <c r="O406" s="279"/>
      <c r="P406" s="279"/>
      <c r="Q406" s="279"/>
      <c r="R406" s="279"/>
      <c r="S406" s="279"/>
      <c r="T406" s="280"/>
      <c r="U406" s="14"/>
      <c r="V406" s="14"/>
      <c r="W406" s="14"/>
      <c r="X406" s="14"/>
      <c r="Y406" s="14"/>
      <c r="Z406" s="14"/>
      <c r="AA406" s="14"/>
      <c r="AB406" s="14"/>
      <c r="AC406" s="14"/>
      <c r="AD406" s="14"/>
      <c r="AE406" s="14"/>
      <c r="AT406" s="281" t="s">
        <v>174</v>
      </c>
      <c r="AU406" s="281" t="s">
        <v>82</v>
      </c>
      <c r="AV406" s="14" t="s">
        <v>82</v>
      </c>
      <c r="AW406" s="14" t="s">
        <v>30</v>
      </c>
      <c r="AX406" s="14" t="s">
        <v>73</v>
      </c>
      <c r="AY406" s="281" t="s">
        <v>161</v>
      </c>
    </row>
    <row r="407" s="14" customFormat="1">
      <c r="A407" s="14"/>
      <c r="B407" s="271"/>
      <c r="C407" s="272"/>
      <c r="D407" s="256" t="s">
        <v>174</v>
      </c>
      <c r="E407" s="273" t="s">
        <v>1</v>
      </c>
      <c r="F407" s="274" t="s">
        <v>1573</v>
      </c>
      <c r="G407" s="272"/>
      <c r="H407" s="275">
        <v>7.843</v>
      </c>
      <c r="I407" s="276"/>
      <c r="J407" s="272"/>
      <c r="K407" s="272"/>
      <c r="L407" s="277"/>
      <c r="M407" s="278"/>
      <c r="N407" s="279"/>
      <c r="O407" s="279"/>
      <c r="P407" s="279"/>
      <c r="Q407" s="279"/>
      <c r="R407" s="279"/>
      <c r="S407" s="279"/>
      <c r="T407" s="280"/>
      <c r="U407" s="14"/>
      <c r="V407" s="14"/>
      <c r="W407" s="14"/>
      <c r="X407" s="14"/>
      <c r="Y407" s="14"/>
      <c r="Z407" s="14"/>
      <c r="AA407" s="14"/>
      <c r="AB407" s="14"/>
      <c r="AC407" s="14"/>
      <c r="AD407" s="14"/>
      <c r="AE407" s="14"/>
      <c r="AT407" s="281" t="s">
        <v>174</v>
      </c>
      <c r="AU407" s="281" t="s">
        <v>82</v>
      </c>
      <c r="AV407" s="14" t="s">
        <v>82</v>
      </c>
      <c r="AW407" s="14" t="s">
        <v>30</v>
      </c>
      <c r="AX407" s="14" t="s">
        <v>73</v>
      </c>
      <c r="AY407" s="281" t="s">
        <v>161</v>
      </c>
    </row>
    <row r="408" s="15" customFormat="1">
      <c r="A408" s="15"/>
      <c r="B408" s="282"/>
      <c r="C408" s="283"/>
      <c r="D408" s="256" t="s">
        <v>174</v>
      </c>
      <c r="E408" s="284" t="s">
        <v>1</v>
      </c>
      <c r="F408" s="285" t="s">
        <v>180</v>
      </c>
      <c r="G408" s="283"/>
      <c r="H408" s="286">
        <v>71.186000000000007</v>
      </c>
      <c r="I408" s="287"/>
      <c r="J408" s="283"/>
      <c r="K408" s="283"/>
      <c r="L408" s="288"/>
      <c r="M408" s="289"/>
      <c r="N408" s="290"/>
      <c r="O408" s="290"/>
      <c r="P408" s="290"/>
      <c r="Q408" s="290"/>
      <c r="R408" s="290"/>
      <c r="S408" s="290"/>
      <c r="T408" s="291"/>
      <c r="U408" s="15"/>
      <c r="V408" s="15"/>
      <c r="W408" s="15"/>
      <c r="X408" s="15"/>
      <c r="Y408" s="15"/>
      <c r="Z408" s="15"/>
      <c r="AA408" s="15"/>
      <c r="AB408" s="15"/>
      <c r="AC408" s="15"/>
      <c r="AD408" s="15"/>
      <c r="AE408" s="15"/>
      <c r="AT408" s="292" t="s">
        <v>174</v>
      </c>
      <c r="AU408" s="292" t="s">
        <v>82</v>
      </c>
      <c r="AV408" s="15" t="s">
        <v>168</v>
      </c>
      <c r="AW408" s="15" t="s">
        <v>4</v>
      </c>
      <c r="AX408" s="15" t="s">
        <v>80</v>
      </c>
      <c r="AY408" s="292" t="s">
        <v>161</v>
      </c>
    </row>
    <row r="409" s="2" customFormat="1" ht="24" customHeight="1">
      <c r="A409" s="38"/>
      <c r="B409" s="39"/>
      <c r="C409" s="243" t="s">
        <v>555</v>
      </c>
      <c r="D409" s="243" t="s">
        <v>163</v>
      </c>
      <c r="E409" s="244" t="s">
        <v>617</v>
      </c>
      <c r="F409" s="245" t="s">
        <v>618</v>
      </c>
      <c r="G409" s="246" t="s">
        <v>166</v>
      </c>
      <c r="H409" s="247">
        <v>49.831000000000003</v>
      </c>
      <c r="I409" s="248"/>
      <c r="J409" s="249">
        <f>ROUND(I409*H409,2)</f>
        <v>0</v>
      </c>
      <c r="K409" s="245" t="s">
        <v>167</v>
      </c>
      <c r="L409" s="44"/>
      <c r="M409" s="250" t="s">
        <v>1</v>
      </c>
      <c r="N409" s="251" t="s">
        <v>38</v>
      </c>
      <c r="O409" s="91"/>
      <c r="P409" s="252">
        <f>O409*H409</f>
        <v>0</v>
      </c>
      <c r="Q409" s="252">
        <v>0</v>
      </c>
      <c r="R409" s="252">
        <f>Q409*H409</f>
        <v>0</v>
      </c>
      <c r="S409" s="252">
        <v>0.077899999999999997</v>
      </c>
      <c r="T409" s="253">
        <f>S409*H409</f>
        <v>3.8818349000000003</v>
      </c>
      <c r="U409" s="38"/>
      <c r="V409" s="38"/>
      <c r="W409" s="38"/>
      <c r="X409" s="38"/>
      <c r="Y409" s="38"/>
      <c r="Z409" s="38"/>
      <c r="AA409" s="38"/>
      <c r="AB409" s="38"/>
      <c r="AC409" s="38"/>
      <c r="AD409" s="38"/>
      <c r="AE409" s="38"/>
      <c r="AR409" s="254" t="s">
        <v>168</v>
      </c>
      <c r="AT409" s="254" t="s">
        <v>163</v>
      </c>
      <c r="AU409" s="254" t="s">
        <v>82</v>
      </c>
      <c r="AY409" s="17" t="s">
        <v>161</v>
      </c>
      <c r="BE409" s="255">
        <f>IF(N409="základní",J409,0)</f>
        <v>0</v>
      </c>
      <c r="BF409" s="255">
        <f>IF(N409="snížená",J409,0)</f>
        <v>0</v>
      </c>
      <c r="BG409" s="255">
        <f>IF(N409="zákl. přenesená",J409,0)</f>
        <v>0</v>
      </c>
      <c r="BH409" s="255">
        <f>IF(N409="sníž. přenesená",J409,0)</f>
        <v>0</v>
      </c>
      <c r="BI409" s="255">
        <f>IF(N409="nulová",J409,0)</f>
        <v>0</v>
      </c>
      <c r="BJ409" s="17" t="s">
        <v>80</v>
      </c>
      <c r="BK409" s="255">
        <f>ROUND(I409*H409,2)</f>
        <v>0</v>
      </c>
      <c r="BL409" s="17" t="s">
        <v>168</v>
      </c>
      <c r="BM409" s="254" t="s">
        <v>1574</v>
      </c>
    </row>
    <row r="410" s="2" customFormat="1">
      <c r="A410" s="38"/>
      <c r="B410" s="39"/>
      <c r="C410" s="40"/>
      <c r="D410" s="256" t="s">
        <v>170</v>
      </c>
      <c r="E410" s="40"/>
      <c r="F410" s="257" t="s">
        <v>620</v>
      </c>
      <c r="G410" s="40"/>
      <c r="H410" s="40"/>
      <c r="I410" s="154"/>
      <c r="J410" s="40"/>
      <c r="K410" s="40"/>
      <c r="L410" s="44"/>
      <c r="M410" s="258"/>
      <c r="N410" s="259"/>
      <c r="O410" s="91"/>
      <c r="P410" s="91"/>
      <c r="Q410" s="91"/>
      <c r="R410" s="91"/>
      <c r="S410" s="91"/>
      <c r="T410" s="92"/>
      <c r="U410" s="38"/>
      <c r="V410" s="38"/>
      <c r="W410" s="38"/>
      <c r="X410" s="38"/>
      <c r="Y410" s="38"/>
      <c r="Z410" s="38"/>
      <c r="AA410" s="38"/>
      <c r="AB410" s="38"/>
      <c r="AC410" s="38"/>
      <c r="AD410" s="38"/>
      <c r="AE410" s="38"/>
      <c r="AT410" s="17" t="s">
        <v>170</v>
      </c>
      <c r="AU410" s="17" t="s">
        <v>82</v>
      </c>
    </row>
    <row r="411" s="2" customFormat="1">
      <c r="A411" s="38"/>
      <c r="B411" s="39"/>
      <c r="C411" s="40"/>
      <c r="D411" s="256" t="s">
        <v>172</v>
      </c>
      <c r="E411" s="40"/>
      <c r="F411" s="260" t="s">
        <v>621</v>
      </c>
      <c r="G411" s="40"/>
      <c r="H411" s="40"/>
      <c r="I411" s="154"/>
      <c r="J411" s="40"/>
      <c r="K411" s="40"/>
      <c r="L411" s="44"/>
      <c r="M411" s="258"/>
      <c r="N411" s="259"/>
      <c r="O411" s="91"/>
      <c r="P411" s="91"/>
      <c r="Q411" s="91"/>
      <c r="R411" s="91"/>
      <c r="S411" s="91"/>
      <c r="T411" s="92"/>
      <c r="U411" s="38"/>
      <c r="V411" s="38"/>
      <c r="W411" s="38"/>
      <c r="X411" s="38"/>
      <c r="Y411" s="38"/>
      <c r="Z411" s="38"/>
      <c r="AA411" s="38"/>
      <c r="AB411" s="38"/>
      <c r="AC411" s="38"/>
      <c r="AD411" s="38"/>
      <c r="AE411" s="38"/>
      <c r="AT411" s="17" t="s">
        <v>172</v>
      </c>
      <c r="AU411" s="17" t="s">
        <v>82</v>
      </c>
    </row>
    <row r="412" s="14" customFormat="1">
      <c r="A412" s="14"/>
      <c r="B412" s="271"/>
      <c r="C412" s="272"/>
      <c r="D412" s="256" t="s">
        <v>174</v>
      </c>
      <c r="E412" s="273" t="s">
        <v>1</v>
      </c>
      <c r="F412" s="274" t="s">
        <v>1575</v>
      </c>
      <c r="G412" s="272"/>
      <c r="H412" s="275">
        <v>12.573</v>
      </c>
      <c r="I412" s="276"/>
      <c r="J412" s="272"/>
      <c r="K412" s="272"/>
      <c r="L412" s="277"/>
      <c r="M412" s="278"/>
      <c r="N412" s="279"/>
      <c r="O412" s="279"/>
      <c r="P412" s="279"/>
      <c r="Q412" s="279"/>
      <c r="R412" s="279"/>
      <c r="S412" s="279"/>
      <c r="T412" s="280"/>
      <c r="U412" s="14"/>
      <c r="V412" s="14"/>
      <c r="W412" s="14"/>
      <c r="X412" s="14"/>
      <c r="Y412" s="14"/>
      <c r="Z412" s="14"/>
      <c r="AA412" s="14"/>
      <c r="AB412" s="14"/>
      <c r="AC412" s="14"/>
      <c r="AD412" s="14"/>
      <c r="AE412" s="14"/>
      <c r="AT412" s="281" t="s">
        <v>174</v>
      </c>
      <c r="AU412" s="281" t="s">
        <v>82</v>
      </c>
      <c r="AV412" s="14" t="s">
        <v>82</v>
      </c>
      <c r="AW412" s="14" t="s">
        <v>30</v>
      </c>
      <c r="AX412" s="14" t="s">
        <v>73</v>
      </c>
      <c r="AY412" s="281" t="s">
        <v>161</v>
      </c>
    </row>
    <row r="413" s="14" customFormat="1">
      <c r="A413" s="14"/>
      <c r="B413" s="271"/>
      <c r="C413" s="272"/>
      <c r="D413" s="256" t="s">
        <v>174</v>
      </c>
      <c r="E413" s="273" t="s">
        <v>1</v>
      </c>
      <c r="F413" s="274" t="s">
        <v>1576</v>
      </c>
      <c r="G413" s="272"/>
      <c r="H413" s="275">
        <v>21.504999999999999</v>
      </c>
      <c r="I413" s="276"/>
      <c r="J413" s="272"/>
      <c r="K413" s="272"/>
      <c r="L413" s="277"/>
      <c r="M413" s="278"/>
      <c r="N413" s="279"/>
      <c r="O413" s="279"/>
      <c r="P413" s="279"/>
      <c r="Q413" s="279"/>
      <c r="R413" s="279"/>
      <c r="S413" s="279"/>
      <c r="T413" s="280"/>
      <c r="U413" s="14"/>
      <c r="V413" s="14"/>
      <c r="W413" s="14"/>
      <c r="X413" s="14"/>
      <c r="Y413" s="14"/>
      <c r="Z413" s="14"/>
      <c r="AA413" s="14"/>
      <c r="AB413" s="14"/>
      <c r="AC413" s="14"/>
      <c r="AD413" s="14"/>
      <c r="AE413" s="14"/>
      <c r="AT413" s="281" t="s">
        <v>174</v>
      </c>
      <c r="AU413" s="281" t="s">
        <v>82</v>
      </c>
      <c r="AV413" s="14" t="s">
        <v>82</v>
      </c>
      <c r="AW413" s="14" t="s">
        <v>30</v>
      </c>
      <c r="AX413" s="14" t="s">
        <v>73</v>
      </c>
      <c r="AY413" s="281" t="s">
        <v>161</v>
      </c>
    </row>
    <row r="414" s="14" customFormat="1">
      <c r="A414" s="14"/>
      <c r="B414" s="271"/>
      <c r="C414" s="272"/>
      <c r="D414" s="256" t="s">
        <v>174</v>
      </c>
      <c r="E414" s="273" t="s">
        <v>1</v>
      </c>
      <c r="F414" s="274" t="s">
        <v>1577</v>
      </c>
      <c r="G414" s="272"/>
      <c r="H414" s="275">
        <v>10.263</v>
      </c>
      <c r="I414" s="276"/>
      <c r="J414" s="272"/>
      <c r="K414" s="272"/>
      <c r="L414" s="277"/>
      <c r="M414" s="278"/>
      <c r="N414" s="279"/>
      <c r="O414" s="279"/>
      <c r="P414" s="279"/>
      <c r="Q414" s="279"/>
      <c r="R414" s="279"/>
      <c r="S414" s="279"/>
      <c r="T414" s="280"/>
      <c r="U414" s="14"/>
      <c r="V414" s="14"/>
      <c r="W414" s="14"/>
      <c r="X414" s="14"/>
      <c r="Y414" s="14"/>
      <c r="Z414" s="14"/>
      <c r="AA414" s="14"/>
      <c r="AB414" s="14"/>
      <c r="AC414" s="14"/>
      <c r="AD414" s="14"/>
      <c r="AE414" s="14"/>
      <c r="AT414" s="281" t="s">
        <v>174</v>
      </c>
      <c r="AU414" s="281" t="s">
        <v>82</v>
      </c>
      <c r="AV414" s="14" t="s">
        <v>82</v>
      </c>
      <c r="AW414" s="14" t="s">
        <v>30</v>
      </c>
      <c r="AX414" s="14" t="s">
        <v>73</v>
      </c>
      <c r="AY414" s="281" t="s">
        <v>161</v>
      </c>
    </row>
    <row r="415" s="14" customFormat="1">
      <c r="A415" s="14"/>
      <c r="B415" s="271"/>
      <c r="C415" s="272"/>
      <c r="D415" s="256" t="s">
        <v>174</v>
      </c>
      <c r="E415" s="273" t="s">
        <v>1</v>
      </c>
      <c r="F415" s="274" t="s">
        <v>1578</v>
      </c>
      <c r="G415" s="272"/>
      <c r="H415" s="275">
        <v>5.4900000000000002</v>
      </c>
      <c r="I415" s="276"/>
      <c r="J415" s="272"/>
      <c r="K415" s="272"/>
      <c r="L415" s="277"/>
      <c r="M415" s="278"/>
      <c r="N415" s="279"/>
      <c r="O415" s="279"/>
      <c r="P415" s="279"/>
      <c r="Q415" s="279"/>
      <c r="R415" s="279"/>
      <c r="S415" s="279"/>
      <c r="T415" s="280"/>
      <c r="U415" s="14"/>
      <c r="V415" s="14"/>
      <c r="W415" s="14"/>
      <c r="X415" s="14"/>
      <c r="Y415" s="14"/>
      <c r="Z415" s="14"/>
      <c r="AA415" s="14"/>
      <c r="AB415" s="14"/>
      <c r="AC415" s="14"/>
      <c r="AD415" s="14"/>
      <c r="AE415" s="14"/>
      <c r="AT415" s="281" t="s">
        <v>174</v>
      </c>
      <c r="AU415" s="281" t="s">
        <v>82</v>
      </c>
      <c r="AV415" s="14" t="s">
        <v>82</v>
      </c>
      <c r="AW415" s="14" t="s">
        <v>30</v>
      </c>
      <c r="AX415" s="14" t="s">
        <v>73</v>
      </c>
      <c r="AY415" s="281" t="s">
        <v>161</v>
      </c>
    </row>
    <row r="416" s="15" customFormat="1">
      <c r="A416" s="15"/>
      <c r="B416" s="282"/>
      <c r="C416" s="283"/>
      <c r="D416" s="256" t="s">
        <v>174</v>
      </c>
      <c r="E416" s="284" t="s">
        <v>1</v>
      </c>
      <c r="F416" s="285" t="s">
        <v>180</v>
      </c>
      <c r="G416" s="283"/>
      <c r="H416" s="286">
        <v>49.831000000000003</v>
      </c>
      <c r="I416" s="287"/>
      <c r="J416" s="283"/>
      <c r="K416" s="283"/>
      <c r="L416" s="288"/>
      <c r="M416" s="289"/>
      <c r="N416" s="290"/>
      <c r="O416" s="290"/>
      <c r="P416" s="290"/>
      <c r="Q416" s="290"/>
      <c r="R416" s="290"/>
      <c r="S416" s="290"/>
      <c r="T416" s="291"/>
      <c r="U416" s="15"/>
      <c r="V416" s="15"/>
      <c r="W416" s="15"/>
      <c r="X416" s="15"/>
      <c r="Y416" s="15"/>
      <c r="Z416" s="15"/>
      <c r="AA416" s="15"/>
      <c r="AB416" s="15"/>
      <c r="AC416" s="15"/>
      <c r="AD416" s="15"/>
      <c r="AE416" s="15"/>
      <c r="AT416" s="292" t="s">
        <v>174</v>
      </c>
      <c r="AU416" s="292" t="s">
        <v>82</v>
      </c>
      <c r="AV416" s="15" t="s">
        <v>168</v>
      </c>
      <c r="AW416" s="15" t="s">
        <v>30</v>
      </c>
      <c r="AX416" s="15" t="s">
        <v>80</v>
      </c>
      <c r="AY416" s="292" t="s">
        <v>161</v>
      </c>
    </row>
    <row r="417" s="2" customFormat="1" ht="24" customHeight="1">
      <c r="A417" s="38"/>
      <c r="B417" s="39"/>
      <c r="C417" s="243" t="s">
        <v>561</v>
      </c>
      <c r="D417" s="243" t="s">
        <v>163</v>
      </c>
      <c r="E417" s="244" t="s">
        <v>1078</v>
      </c>
      <c r="F417" s="245" t="s">
        <v>1079</v>
      </c>
      <c r="G417" s="246" t="s">
        <v>166</v>
      </c>
      <c r="H417" s="247">
        <v>14.237</v>
      </c>
      <c r="I417" s="248"/>
      <c r="J417" s="249">
        <f>ROUND(I417*H417,2)</f>
        <v>0</v>
      </c>
      <c r="K417" s="245" t="s">
        <v>167</v>
      </c>
      <c r="L417" s="44"/>
      <c r="M417" s="250" t="s">
        <v>1</v>
      </c>
      <c r="N417" s="251" t="s">
        <v>38</v>
      </c>
      <c r="O417" s="91"/>
      <c r="P417" s="252">
        <f>O417*H417</f>
        <v>0</v>
      </c>
      <c r="Q417" s="252">
        <v>0.0085500000000000003</v>
      </c>
      <c r="R417" s="252">
        <f>Q417*H417</f>
        <v>0.12172635000000001</v>
      </c>
      <c r="S417" s="252">
        <v>0</v>
      </c>
      <c r="T417" s="253">
        <f>S417*H417</f>
        <v>0</v>
      </c>
      <c r="U417" s="38"/>
      <c r="V417" s="38"/>
      <c r="W417" s="38"/>
      <c r="X417" s="38"/>
      <c r="Y417" s="38"/>
      <c r="Z417" s="38"/>
      <c r="AA417" s="38"/>
      <c r="AB417" s="38"/>
      <c r="AC417" s="38"/>
      <c r="AD417" s="38"/>
      <c r="AE417" s="38"/>
      <c r="AR417" s="254" t="s">
        <v>168</v>
      </c>
      <c r="AT417" s="254" t="s">
        <v>163</v>
      </c>
      <c r="AU417" s="254" t="s">
        <v>82</v>
      </c>
      <c r="AY417" s="17" t="s">
        <v>161</v>
      </c>
      <c r="BE417" s="255">
        <f>IF(N417="základní",J417,0)</f>
        <v>0</v>
      </c>
      <c r="BF417" s="255">
        <f>IF(N417="snížená",J417,0)</f>
        <v>0</v>
      </c>
      <c r="BG417" s="255">
        <f>IF(N417="zákl. přenesená",J417,0)</f>
        <v>0</v>
      </c>
      <c r="BH417" s="255">
        <f>IF(N417="sníž. přenesená",J417,0)</f>
        <v>0</v>
      </c>
      <c r="BI417" s="255">
        <f>IF(N417="nulová",J417,0)</f>
        <v>0</v>
      </c>
      <c r="BJ417" s="17" t="s">
        <v>80</v>
      </c>
      <c r="BK417" s="255">
        <f>ROUND(I417*H417,2)</f>
        <v>0</v>
      </c>
      <c r="BL417" s="17" t="s">
        <v>168</v>
      </c>
      <c r="BM417" s="254" t="s">
        <v>1579</v>
      </c>
    </row>
    <row r="418" s="2" customFormat="1">
      <c r="A418" s="38"/>
      <c r="B418" s="39"/>
      <c r="C418" s="40"/>
      <c r="D418" s="256" t="s">
        <v>170</v>
      </c>
      <c r="E418" s="40"/>
      <c r="F418" s="257" t="s">
        <v>1081</v>
      </c>
      <c r="G418" s="40"/>
      <c r="H418" s="40"/>
      <c r="I418" s="154"/>
      <c r="J418" s="40"/>
      <c r="K418" s="40"/>
      <c r="L418" s="44"/>
      <c r="M418" s="258"/>
      <c r="N418" s="259"/>
      <c r="O418" s="91"/>
      <c r="P418" s="91"/>
      <c r="Q418" s="91"/>
      <c r="R418" s="91"/>
      <c r="S418" s="91"/>
      <c r="T418" s="92"/>
      <c r="U418" s="38"/>
      <c r="V418" s="38"/>
      <c r="W418" s="38"/>
      <c r="X418" s="38"/>
      <c r="Y418" s="38"/>
      <c r="Z418" s="38"/>
      <c r="AA418" s="38"/>
      <c r="AB418" s="38"/>
      <c r="AC418" s="38"/>
      <c r="AD418" s="38"/>
      <c r="AE418" s="38"/>
      <c r="AT418" s="17" t="s">
        <v>170</v>
      </c>
      <c r="AU418" s="17" t="s">
        <v>82</v>
      </c>
    </row>
    <row r="419" s="2" customFormat="1">
      <c r="A419" s="38"/>
      <c r="B419" s="39"/>
      <c r="C419" s="40"/>
      <c r="D419" s="256" t="s">
        <v>172</v>
      </c>
      <c r="E419" s="40"/>
      <c r="F419" s="260" t="s">
        <v>634</v>
      </c>
      <c r="G419" s="40"/>
      <c r="H419" s="40"/>
      <c r="I419" s="154"/>
      <c r="J419" s="40"/>
      <c r="K419" s="40"/>
      <c r="L419" s="44"/>
      <c r="M419" s="258"/>
      <c r="N419" s="259"/>
      <c r="O419" s="91"/>
      <c r="P419" s="91"/>
      <c r="Q419" s="91"/>
      <c r="R419" s="91"/>
      <c r="S419" s="91"/>
      <c r="T419" s="92"/>
      <c r="U419" s="38"/>
      <c r="V419" s="38"/>
      <c r="W419" s="38"/>
      <c r="X419" s="38"/>
      <c r="Y419" s="38"/>
      <c r="Z419" s="38"/>
      <c r="AA419" s="38"/>
      <c r="AB419" s="38"/>
      <c r="AC419" s="38"/>
      <c r="AD419" s="38"/>
      <c r="AE419" s="38"/>
      <c r="AT419" s="17" t="s">
        <v>172</v>
      </c>
      <c r="AU419" s="17" t="s">
        <v>82</v>
      </c>
    </row>
    <row r="420" s="14" customFormat="1">
      <c r="A420" s="14"/>
      <c r="B420" s="271"/>
      <c r="C420" s="272"/>
      <c r="D420" s="256" t="s">
        <v>174</v>
      </c>
      <c r="E420" s="273" t="s">
        <v>1</v>
      </c>
      <c r="F420" s="274" t="s">
        <v>1580</v>
      </c>
      <c r="G420" s="272"/>
      <c r="H420" s="275">
        <v>14.237</v>
      </c>
      <c r="I420" s="276"/>
      <c r="J420" s="272"/>
      <c r="K420" s="272"/>
      <c r="L420" s="277"/>
      <c r="M420" s="278"/>
      <c r="N420" s="279"/>
      <c r="O420" s="279"/>
      <c r="P420" s="279"/>
      <c r="Q420" s="279"/>
      <c r="R420" s="279"/>
      <c r="S420" s="279"/>
      <c r="T420" s="280"/>
      <c r="U420" s="14"/>
      <c r="V420" s="14"/>
      <c r="W420" s="14"/>
      <c r="X420" s="14"/>
      <c r="Y420" s="14"/>
      <c r="Z420" s="14"/>
      <c r="AA420" s="14"/>
      <c r="AB420" s="14"/>
      <c r="AC420" s="14"/>
      <c r="AD420" s="14"/>
      <c r="AE420" s="14"/>
      <c r="AT420" s="281" t="s">
        <v>174</v>
      </c>
      <c r="AU420" s="281" t="s">
        <v>82</v>
      </c>
      <c r="AV420" s="14" t="s">
        <v>82</v>
      </c>
      <c r="AW420" s="14" t="s">
        <v>30</v>
      </c>
      <c r="AX420" s="14" t="s">
        <v>73</v>
      </c>
      <c r="AY420" s="281" t="s">
        <v>161</v>
      </c>
    </row>
    <row r="421" s="15" customFormat="1">
      <c r="A421" s="15"/>
      <c r="B421" s="282"/>
      <c r="C421" s="283"/>
      <c r="D421" s="256" t="s">
        <v>174</v>
      </c>
      <c r="E421" s="284" t="s">
        <v>1</v>
      </c>
      <c r="F421" s="285" t="s">
        <v>180</v>
      </c>
      <c r="G421" s="283"/>
      <c r="H421" s="286">
        <v>14.237</v>
      </c>
      <c r="I421" s="287"/>
      <c r="J421" s="283"/>
      <c r="K421" s="283"/>
      <c r="L421" s="288"/>
      <c r="M421" s="289"/>
      <c r="N421" s="290"/>
      <c r="O421" s="290"/>
      <c r="P421" s="290"/>
      <c r="Q421" s="290"/>
      <c r="R421" s="290"/>
      <c r="S421" s="290"/>
      <c r="T421" s="291"/>
      <c r="U421" s="15"/>
      <c r="V421" s="15"/>
      <c r="W421" s="15"/>
      <c r="X421" s="15"/>
      <c r="Y421" s="15"/>
      <c r="Z421" s="15"/>
      <c r="AA421" s="15"/>
      <c r="AB421" s="15"/>
      <c r="AC421" s="15"/>
      <c r="AD421" s="15"/>
      <c r="AE421" s="15"/>
      <c r="AT421" s="292" t="s">
        <v>174</v>
      </c>
      <c r="AU421" s="292" t="s">
        <v>82</v>
      </c>
      <c r="AV421" s="15" t="s">
        <v>168</v>
      </c>
      <c r="AW421" s="15" t="s">
        <v>30</v>
      </c>
      <c r="AX421" s="15" t="s">
        <v>80</v>
      </c>
      <c r="AY421" s="292" t="s">
        <v>161</v>
      </c>
    </row>
    <row r="422" s="2" customFormat="1" ht="16.5" customHeight="1">
      <c r="A422" s="38"/>
      <c r="B422" s="39"/>
      <c r="C422" s="243" t="s">
        <v>567</v>
      </c>
      <c r="D422" s="243" t="s">
        <v>163</v>
      </c>
      <c r="E422" s="244" t="s">
        <v>637</v>
      </c>
      <c r="F422" s="245" t="s">
        <v>638</v>
      </c>
      <c r="G422" s="246" t="s">
        <v>183</v>
      </c>
      <c r="H422" s="247">
        <v>4.5419999999999998</v>
      </c>
      <c r="I422" s="248"/>
      <c r="J422" s="249">
        <f>ROUND(I422*H422,2)</f>
        <v>0</v>
      </c>
      <c r="K422" s="245" t="s">
        <v>167</v>
      </c>
      <c r="L422" s="44"/>
      <c r="M422" s="250" t="s">
        <v>1</v>
      </c>
      <c r="N422" s="251" t="s">
        <v>38</v>
      </c>
      <c r="O422" s="91"/>
      <c r="P422" s="252">
        <f>O422*H422</f>
        <v>0</v>
      </c>
      <c r="Q422" s="252">
        <v>0</v>
      </c>
      <c r="R422" s="252">
        <f>Q422*H422</f>
        <v>0</v>
      </c>
      <c r="S422" s="252">
        <v>0</v>
      </c>
      <c r="T422" s="253">
        <f>S422*H422</f>
        <v>0</v>
      </c>
      <c r="U422" s="38"/>
      <c r="V422" s="38"/>
      <c r="W422" s="38"/>
      <c r="X422" s="38"/>
      <c r="Y422" s="38"/>
      <c r="Z422" s="38"/>
      <c r="AA422" s="38"/>
      <c r="AB422" s="38"/>
      <c r="AC422" s="38"/>
      <c r="AD422" s="38"/>
      <c r="AE422" s="38"/>
      <c r="AR422" s="254" t="s">
        <v>168</v>
      </c>
      <c r="AT422" s="254" t="s">
        <v>163</v>
      </c>
      <c r="AU422" s="254" t="s">
        <v>82</v>
      </c>
      <c r="AY422" s="17" t="s">
        <v>161</v>
      </c>
      <c r="BE422" s="255">
        <f>IF(N422="základní",J422,0)</f>
        <v>0</v>
      </c>
      <c r="BF422" s="255">
        <f>IF(N422="snížená",J422,0)</f>
        <v>0</v>
      </c>
      <c r="BG422" s="255">
        <f>IF(N422="zákl. přenesená",J422,0)</f>
        <v>0</v>
      </c>
      <c r="BH422" s="255">
        <f>IF(N422="sníž. přenesená",J422,0)</f>
        <v>0</v>
      </c>
      <c r="BI422" s="255">
        <f>IF(N422="nulová",J422,0)</f>
        <v>0</v>
      </c>
      <c r="BJ422" s="17" t="s">
        <v>80</v>
      </c>
      <c r="BK422" s="255">
        <f>ROUND(I422*H422,2)</f>
        <v>0</v>
      </c>
      <c r="BL422" s="17" t="s">
        <v>168</v>
      </c>
      <c r="BM422" s="254" t="s">
        <v>1581</v>
      </c>
    </row>
    <row r="423" s="2" customFormat="1">
      <c r="A423" s="38"/>
      <c r="B423" s="39"/>
      <c r="C423" s="40"/>
      <c r="D423" s="256" t="s">
        <v>170</v>
      </c>
      <c r="E423" s="40"/>
      <c r="F423" s="257" t="s">
        <v>640</v>
      </c>
      <c r="G423" s="40"/>
      <c r="H423" s="40"/>
      <c r="I423" s="154"/>
      <c r="J423" s="40"/>
      <c r="K423" s="40"/>
      <c r="L423" s="44"/>
      <c r="M423" s="258"/>
      <c r="N423" s="259"/>
      <c r="O423" s="91"/>
      <c r="P423" s="91"/>
      <c r="Q423" s="91"/>
      <c r="R423" s="91"/>
      <c r="S423" s="91"/>
      <c r="T423" s="92"/>
      <c r="U423" s="38"/>
      <c r="V423" s="38"/>
      <c r="W423" s="38"/>
      <c r="X423" s="38"/>
      <c r="Y423" s="38"/>
      <c r="Z423" s="38"/>
      <c r="AA423" s="38"/>
      <c r="AB423" s="38"/>
      <c r="AC423" s="38"/>
      <c r="AD423" s="38"/>
      <c r="AE423" s="38"/>
      <c r="AT423" s="17" t="s">
        <v>170</v>
      </c>
      <c r="AU423" s="17" t="s">
        <v>82</v>
      </c>
    </row>
    <row r="424" s="2" customFormat="1">
      <c r="A424" s="38"/>
      <c r="B424" s="39"/>
      <c r="C424" s="40"/>
      <c r="D424" s="256" t="s">
        <v>172</v>
      </c>
      <c r="E424" s="40"/>
      <c r="F424" s="260" t="s">
        <v>641</v>
      </c>
      <c r="G424" s="40"/>
      <c r="H424" s="40"/>
      <c r="I424" s="154"/>
      <c r="J424" s="40"/>
      <c r="K424" s="40"/>
      <c r="L424" s="44"/>
      <c r="M424" s="258"/>
      <c r="N424" s="259"/>
      <c r="O424" s="91"/>
      <c r="P424" s="91"/>
      <c r="Q424" s="91"/>
      <c r="R424" s="91"/>
      <c r="S424" s="91"/>
      <c r="T424" s="92"/>
      <c r="U424" s="38"/>
      <c r="V424" s="38"/>
      <c r="W424" s="38"/>
      <c r="X424" s="38"/>
      <c r="Y424" s="38"/>
      <c r="Z424" s="38"/>
      <c r="AA424" s="38"/>
      <c r="AB424" s="38"/>
      <c r="AC424" s="38"/>
      <c r="AD424" s="38"/>
      <c r="AE424" s="38"/>
      <c r="AT424" s="17" t="s">
        <v>172</v>
      </c>
      <c r="AU424" s="17" t="s">
        <v>82</v>
      </c>
    </row>
    <row r="425" s="14" customFormat="1">
      <c r="A425" s="14"/>
      <c r="B425" s="271"/>
      <c r="C425" s="272"/>
      <c r="D425" s="256" t="s">
        <v>174</v>
      </c>
      <c r="E425" s="273" t="s">
        <v>1</v>
      </c>
      <c r="F425" s="274" t="s">
        <v>1582</v>
      </c>
      <c r="G425" s="272"/>
      <c r="H425" s="275">
        <v>4.5419999999999998</v>
      </c>
      <c r="I425" s="276"/>
      <c r="J425" s="272"/>
      <c r="K425" s="272"/>
      <c r="L425" s="277"/>
      <c r="M425" s="278"/>
      <c r="N425" s="279"/>
      <c r="O425" s="279"/>
      <c r="P425" s="279"/>
      <c r="Q425" s="279"/>
      <c r="R425" s="279"/>
      <c r="S425" s="279"/>
      <c r="T425" s="280"/>
      <c r="U425" s="14"/>
      <c r="V425" s="14"/>
      <c r="W425" s="14"/>
      <c r="X425" s="14"/>
      <c r="Y425" s="14"/>
      <c r="Z425" s="14"/>
      <c r="AA425" s="14"/>
      <c r="AB425" s="14"/>
      <c r="AC425" s="14"/>
      <c r="AD425" s="14"/>
      <c r="AE425" s="14"/>
      <c r="AT425" s="281" t="s">
        <v>174</v>
      </c>
      <c r="AU425" s="281" t="s">
        <v>82</v>
      </c>
      <c r="AV425" s="14" t="s">
        <v>82</v>
      </c>
      <c r="AW425" s="14" t="s">
        <v>30</v>
      </c>
      <c r="AX425" s="14" t="s">
        <v>80</v>
      </c>
      <c r="AY425" s="281" t="s">
        <v>161</v>
      </c>
    </row>
    <row r="426" s="2" customFormat="1" ht="24" customHeight="1">
      <c r="A426" s="38"/>
      <c r="B426" s="39"/>
      <c r="C426" s="243" t="s">
        <v>575</v>
      </c>
      <c r="D426" s="243" t="s">
        <v>163</v>
      </c>
      <c r="E426" s="244" t="s">
        <v>1085</v>
      </c>
      <c r="F426" s="245" t="s">
        <v>1086</v>
      </c>
      <c r="G426" s="246" t="s">
        <v>183</v>
      </c>
      <c r="H426" s="247">
        <v>4.335</v>
      </c>
      <c r="I426" s="248"/>
      <c r="J426" s="249">
        <f>ROUND(I426*H426,2)</f>
        <v>0</v>
      </c>
      <c r="K426" s="245" t="s">
        <v>167</v>
      </c>
      <c r="L426" s="44"/>
      <c r="M426" s="250" t="s">
        <v>1</v>
      </c>
      <c r="N426" s="251" t="s">
        <v>38</v>
      </c>
      <c r="O426" s="91"/>
      <c r="P426" s="252">
        <f>O426*H426</f>
        <v>0</v>
      </c>
      <c r="Q426" s="252">
        <v>0.50375000000000003</v>
      </c>
      <c r="R426" s="252">
        <f>Q426*H426</f>
        <v>2.1837562500000001</v>
      </c>
      <c r="S426" s="252">
        <v>2.5</v>
      </c>
      <c r="T426" s="253">
        <f>S426*H426</f>
        <v>10.8375</v>
      </c>
      <c r="U426" s="38"/>
      <c r="V426" s="38"/>
      <c r="W426" s="38"/>
      <c r="X426" s="38"/>
      <c r="Y426" s="38"/>
      <c r="Z426" s="38"/>
      <c r="AA426" s="38"/>
      <c r="AB426" s="38"/>
      <c r="AC426" s="38"/>
      <c r="AD426" s="38"/>
      <c r="AE426" s="38"/>
      <c r="AR426" s="254" t="s">
        <v>168</v>
      </c>
      <c r="AT426" s="254" t="s">
        <v>163</v>
      </c>
      <c r="AU426" s="254" t="s">
        <v>82</v>
      </c>
      <c r="AY426" s="17" t="s">
        <v>161</v>
      </c>
      <c r="BE426" s="255">
        <f>IF(N426="základní",J426,0)</f>
        <v>0</v>
      </c>
      <c r="BF426" s="255">
        <f>IF(N426="snížená",J426,0)</f>
        <v>0</v>
      </c>
      <c r="BG426" s="255">
        <f>IF(N426="zákl. přenesená",J426,0)</f>
        <v>0</v>
      </c>
      <c r="BH426" s="255">
        <f>IF(N426="sníž. přenesená",J426,0)</f>
        <v>0</v>
      </c>
      <c r="BI426" s="255">
        <f>IF(N426="nulová",J426,0)</f>
        <v>0</v>
      </c>
      <c r="BJ426" s="17" t="s">
        <v>80</v>
      </c>
      <c r="BK426" s="255">
        <f>ROUND(I426*H426,2)</f>
        <v>0</v>
      </c>
      <c r="BL426" s="17" t="s">
        <v>168</v>
      </c>
      <c r="BM426" s="254" t="s">
        <v>1583</v>
      </c>
    </row>
    <row r="427" s="2" customFormat="1">
      <c r="A427" s="38"/>
      <c r="B427" s="39"/>
      <c r="C427" s="40"/>
      <c r="D427" s="256" t="s">
        <v>170</v>
      </c>
      <c r="E427" s="40"/>
      <c r="F427" s="257" t="s">
        <v>1088</v>
      </c>
      <c r="G427" s="40"/>
      <c r="H427" s="40"/>
      <c r="I427" s="154"/>
      <c r="J427" s="40"/>
      <c r="K427" s="40"/>
      <c r="L427" s="44"/>
      <c r="M427" s="258"/>
      <c r="N427" s="259"/>
      <c r="O427" s="91"/>
      <c r="P427" s="91"/>
      <c r="Q427" s="91"/>
      <c r="R427" s="91"/>
      <c r="S427" s="91"/>
      <c r="T427" s="92"/>
      <c r="U427" s="38"/>
      <c r="V427" s="38"/>
      <c r="W427" s="38"/>
      <c r="X427" s="38"/>
      <c r="Y427" s="38"/>
      <c r="Z427" s="38"/>
      <c r="AA427" s="38"/>
      <c r="AB427" s="38"/>
      <c r="AC427" s="38"/>
      <c r="AD427" s="38"/>
      <c r="AE427" s="38"/>
      <c r="AT427" s="17" t="s">
        <v>170</v>
      </c>
      <c r="AU427" s="17" t="s">
        <v>82</v>
      </c>
    </row>
    <row r="428" s="2" customFormat="1">
      <c r="A428" s="38"/>
      <c r="B428" s="39"/>
      <c r="C428" s="40"/>
      <c r="D428" s="256" t="s">
        <v>172</v>
      </c>
      <c r="E428" s="40"/>
      <c r="F428" s="260" t="s">
        <v>655</v>
      </c>
      <c r="G428" s="40"/>
      <c r="H428" s="40"/>
      <c r="I428" s="154"/>
      <c r="J428" s="40"/>
      <c r="K428" s="40"/>
      <c r="L428" s="44"/>
      <c r="M428" s="258"/>
      <c r="N428" s="259"/>
      <c r="O428" s="91"/>
      <c r="P428" s="91"/>
      <c r="Q428" s="91"/>
      <c r="R428" s="91"/>
      <c r="S428" s="91"/>
      <c r="T428" s="92"/>
      <c r="U428" s="38"/>
      <c r="V428" s="38"/>
      <c r="W428" s="38"/>
      <c r="X428" s="38"/>
      <c r="Y428" s="38"/>
      <c r="Z428" s="38"/>
      <c r="AA428" s="38"/>
      <c r="AB428" s="38"/>
      <c r="AC428" s="38"/>
      <c r="AD428" s="38"/>
      <c r="AE428" s="38"/>
      <c r="AT428" s="17" t="s">
        <v>172</v>
      </c>
      <c r="AU428" s="17" t="s">
        <v>82</v>
      </c>
    </row>
    <row r="429" s="14" customFormat="1">
      <c r="A429" s="14"/>
      <c r="B429" s="271"/>
      <c r="C429" s="272"/>
      <c r="D429" s="256" t="s">
        <v>174</v>
      </c>
      <c r="E429" s="273" t="s">
        <v>1</v>
      </c>
      <c r="F429" s="274" t="s">
        <v>1584</v>
      </c>
      <c r="G429" s="272"/>
      <c r="H429" s="275">
        <v>2.0249999999999999</v>
      </c>
      <c r="I429" s="276"/>
      <c r="J429" s="272"/>
      <c r="K429" s="272"/>
      <c r="L429" s="277"/>
      <c r="M429" s="278"/>
      <c r="N429" s="279"/>
      <c r="O429" s="279"/>
      <c r="P429" s="279"/>
      <c r="Q429" s="279"/>
      <c r="R429" s="279"/>
      <c r="S429" s="279"/>
      <c r="T429" s="280"/>
      <c r="U429" s="14"/>
      <c r="V429" s="14"/>
      <c r="W429" s="14"/>
      <c r="X429" s="14"/>
      <c r="Y429" s="14"/>
      <c r="Z429" s="14"/>
      <c r="AA429" s="14"/>
      <c r="AB429" s="14"/>
      <c r="AC429" s="14"/>
      <c r="AD429" s="14"/>
      <c r="AE429" s="14"/>
      <c r="AT429" s="281" t="s">
        <v>174</v>
      </c>
      <c r="AU429" s="281" t="s">
        <v>82</v>
      </c>
      <c r="AV429" s="14" t="s">
        <v>82</v>
      </c>
      <c r="AW429" s="14" t="s">
        <v>30</v>
      </c>
      <c r="AX429" s="14" t="s">
        <v>73</v>
      </c>
      <c r="AY429" s="281" t="s">
        <v>161</v>
      </c>
    </row>
    <row r="430" s="14" customFormat="1">
      <c r="A430" s="14"/>
      <c r="B430" s="271"/>
      <c r="C430" s="272"/>
      <c r="D430" s="256" t="s">
        <v>174</v>
      </c>
      <c r="E430" s="273" t="s">
        <v>1</v>
      </c>
      <c r="F430" s="274" t="s">
        <v>1585</v>
      </c>
      <c r="G430" s="272"/>
      <c r="H430" s="275">
        <v>2.3100000000000001</v>
      </c>
      <c r="I430" s="276"/>
      <c r="J430" s="272"/>
      <c r="K430" s="272"/>
      <c r="L430" s="277"/>
      <c r="M430" s="278"/>
      <c r="N430" s="279"/>
      <c r="O430" s="279"/>
      <c r="P430" s="279"/>
      <c r="Q430" s="279"/>
      <c r="R430" s="279"/>
      <c r="S430" s="279"/>
      <c r="T430" s="280"/>
      <c r="U430" s="14"/>
      <c r="V430" s="14"/>
      <c r="W430" s="14"/>
      <c r="X430" s="14"/>
      <c r="Y430" s="14"/>
      <c r="Z430" s="14"/>
      <c r="AA430" s="14"/>
      <c r="AB430" s="14"/>
      <c r="AC430" s="14"/>
      <c r="AD430" s="14"/>
      <c r="AE430" s="14"/>
      <c r="AT430" s="281" t="s">
        <v>174</v>
      </c>
      <c r="AU430" s="281" t="s">
        <v>82</v>
      </c>
      <c r="AV430" s="14" t="s">
        <v>82</v>
      </c>
      <c r="AW430" s="14" t="s">
        <v>30</v>
      </c>
      <c r="AX430" s="14" t="s">
        <v>73</v>
      </c>
      <c r="AY430" s="281" t="s">
        <v>161</v>
      </c>
    </row>
    <row r="431" s="15" customFormat="1">
      <c r="A431" s="15"/>
      <c r="B431" s="282"/>
      <c r="C431" s="283"/>
      <c r="D431" s="256" t="s">
        <v>174</v>
      </c>
      <c r="E431" s="284" t="s">
        <v>1</v>
      </c>
      <c r="F431" s="285" t="s">
        <v>180</v>
      </c>
      <c r="G431" s="283"/>
      <c r="H431" s="286">
        <v>4.335</v>
      </c>
      <c r="I431" s="287"/>
      <c r="J431" s="283"/>
      <c r="K431" s="283"/>
      <c r="L431" s="288"/>
      <c r="M431" s="289"/>
      <c r="N431" s="290"/>
      <c r="O431" s="290"/>
      <c r="P431" s="290"/>
      <c r="Q431" s="290"/>
      <c r="R431" s="290"/>
      <c r="S431" s="290"/>
      <c r="T431" s="291"/>
      <c r="U431" s="15"/>
      <c r="V431" s="15"/>
      <c r="W431" s="15"/>
      <c r="X431" s="15"/>
      <c r="Y431" s="15"/>
      <c r="Z431" s="15"/>
      <c r="AA431" s="15"/>
      <c r="AB431" s="15"/>
      <c r="AC431" s="15"/>
      <c r="AD431" s="15"/>
      <c r="AE431" s="15"/>
      <c r="AT431" s="292" t="s">
        <v>174</v>
      </c>
      <c r="AU431" s="292" t="s">
        <v>82</v>
      </c>
      <c r="AV431" s="15" t="s">
        <v>168</v>
      </c>
      <c r="AW431" s="15" t="s">
        <v>30</v>
      </c>
      <c r="AX431" s="15" t="s">
        <v>80</v>
      </c>
      <c r="AY431" s="292" t="s">
        <v>161</v>
      </c>
    </row>
    <row r="432" s="2" customFormat="1" ht="16.5" customHeight="1">
      <c r="A432" s="38"/>
      <c r="B432" s="39"/>
      <c r="C432" s="293" t="s">
        <v>584</v>
      </c>
      <c r="D432" s="293" t="s">
        <v>296</v>
      </c>
      <c r="E432" s="294" t="s">
        <v>644</v>
      </c>
      <c r="F432" s="295" t="s">
        <v>645</v>
      </c>
      <c r="G432" s="296" t="s">
        <v>282</v>
      </c>
      <c r="H432" s="297">
        <v>8.6699999999999999</v>
      </c>
      <c r="I432" s="298"/>
      <c r="J432" s="299">
        <f>ROUND(I432*H432,2)</f>
        <v>0</v>
      </c>
      <c r="K432" s="295" t="s">
        <v>167</v>
      </c>
      <c r="L432" s="300"/>
      <c r="M432" s="301" t="s">
        <v>1</v>
      </c>
      <c r="N432" s="302" t="s">
        <v>38</v>
      </c>
      <c r="O432" s="91"/>
      <c r="P432" s="252">
        <f>O432*H432</f>
        <v>0</v>
      </c>
      <c r="Q432" s="252">
        <v>1</v>
      </c>
      <c r="R432" s="252">
        <f>Q432*H432</f>
        <v>8.6699999999999999</v>
      </c>
      <c r="S432" s="252">
        <v>0</v>
      </c>
      <c r="T432" s="253">
        <f>S432*H432</f>
        <v>0</v>
      </c>
      <c r="U432" s="38"/>
      <c r="V432" s="38"/>
      <c r="W432" s="38"/>
      <c r="X432" s="38"/>
      <c r="Y432" s="38"/>
      <c r="Z432" s="38"/>
      <c r="AA432" s="38"/>
      <c r="AB432" s="38"/>
      <c r="AC432" s="38"/>
      <c r="AD432" s="38"/>
      <c r="AE432" s="38"/>
      <c r="AR432" s="254" t="s">
        <v>227</v>
      </c>
      <c r="AT432" s="254" t="s">
        <v>296</v>
      </c>
      <c r="AU432" s="254" t="s">
        <v>82</v>
      </c>
      <c r="AY432" s="17" t="s">
        <v>161</v>
      </c>
      <c r="BE432" s="255">
        <f>IF(N432="základní",J432,0)</f>
        <v>0</v>
      </c>
      <c r="BF432" s="255">
        <f>IF(N432="snížená",J432,0)</f>
        <v>0</v>
      </c>
      <c r="BG432" s="255">
        <f>IF(N432="zákl. přenesená",J432,0)</f>
        <v>0</v>
      </c>
      <c r="BH432" s="255">
        <f>IF(N432="sníž. přenesená",J432,0)</f>
        <v>0</v>
      </c>
      <c r="BI432" s="255">
        <f>IF(N432="nulová",J432,0)</f>
        <v>0</v>
      </c>
      <c r="BJ432" s="17" t="s">
        <v>80</v>
      </c>
      <c r="BK432" s="255">
        <f>ROUND(I432*H432,2)</f>
        <v>0</v>
      </c>
      <c r="BL432" s="17" t="s">
        <v>168</v>
      </c>
      <c r="BM432" s="254" t="s">
        <v>1586</v>
      </c>
    </row>
    <row r="433" s="2" customFormat="1">
      <c r="A433" s="38"/>
      <c r="B433" s="39"/>
      <c r="C433" s="40"/>
      <c r="D433" s="256" t="s">
        <v>170</v>
      </c>
      <c r="E433" s="40"/>
      <c r="F433" s="257" t="s">
        <v>645</v>
      </c>
      <c r="G433" s="40"/>
      <c r="H433" s="40"/>
      <c r="I433" s="154"/>
      <c r="J433" s="40"/>
      <c r="K433" s="40"/>
      <c r="L433" s="44"/>
      <c r="M433" s="258"/>
      <c r="N433" s="259"/>
      <c r="O433" s="91"/>
      <c r="P433" s="91"/>
      <c r="Q433" s="91"/>
      <c r="R433" s="91"/>
      <c r="S433" s="91"/>
      <c r="T433" s="92"/>
      <c r="U433" s="38"/>
      <c r="V433" s="38"/>
      <c r="W433" s="38"/>
      <c r="X433" s="38"/>
      <c r="Y433" s="38"/>
      <c r="Z433" s="38"/>
      <c r="AA433" s="38"/>
      <c r="AB433" s="38"/>
      <c r="AC433" s="38"/>
      <c r="AD433" s="38"/>
      <c r="AE433" s="38"/>
      <c r="AT433" s="17" t="s">
        <v>170</v>
      </c>
      <c r="AU433" s="17" t="s">
        <v>82</v>
      </c>
    </row>
    <row r="434" s="14" customFormat="1">
      <c r="A434" s="14"/>
      <c r="B434" s="271"/>
      <c r="C434" s="272"/>
      <c r="D434" s="256" t="s">
        <v>174</v>
      </c>
      <c r="E434" s="273" t="s">
        <v>1</v>
      </c>
      <c r="F434" s="274" t="s">
        <v>1587</v>
      </c>
      <c r="G434" s="272"/>
      <c r="H434" s="275">
        <v>4.0499999999999998</v>
      </c>
      <c r="I434" s="276"/>
      <c r="J434" s="272"/>
      <c r="K434" s="272"/>
      <c r="L434" s="277"/>
      <c r="M434" s="278"/>
      <c r="N434" s="279"/>
      <c r="O434" s="279"/>
      <c r="P434" s="279"/>
      <c r="Q434" s="279"/>
      <c r="R434" s="279"/>
      <c r="S434" s="279"/>
      <c r="T434" s="280"/>
      <c r="U434" s="14"/>
      <c r="V434" s="14"/>
      <c r="W434" s="14"/>
      <c r="X434" s="14"/>
      <c r="Y434" s="14"/>
      <c r="Z434" s="14"/>
      <c r="AA434" s="14"/>
      <c r="AB434" s="14"/>
      <c r="AC434" s="14"/>
      <c r="AD434" s="14"/>
      <c r="AE434" s="14"/>
      <c r="AT434" s="281" t="s">
        <v>174</v>
      </c>
      <c r="AU434" s="281" t="s">
        <v>82</v>
      </c>
      <c r="AV434" s="14" t="s">
        <v>82</v>
      </c>
      <c r="AW434" s="14" t="s">
        <v>30</v>
      </c>
      <c r="AX434" s="14" t="s">
        <v>73</v>
      </c>
      <c r="AY434" s="281" t="s">
        <v>161</v>
      </c>
    </row>
    <row r="435" s="14" customFormat="1">
      <c r="A435" s="14"/>
      <c r="B435" s="271"/>
      <c r="C435" s="272"/>
      <c r="D435" s="256" t="s">
        <v>174</v>
      </c>
      <c r="E435" s="273" t="s">
        <v>1</v>
      </c>
      <c r="F435" s="274" t="s">
        <v>1588</v>
      </c>
      <c r="G435" s="272"/>
      <c r="H435" s="275">
        <v>4.6200000000000001</v>
      </c>
      <c r="I435" s="276"/>
      <c r="J435" s="272"/>
      <c r="K435" s="272"/>
      <c r="L435" s="277"/>
      <c r="M435" s="278"/>
      <c r="N435" s="279"/>
      <c r="O435" s="279"/>
      <c r="P435" s="279"/>
      <c r="Q435" s="279"/>
      <c r="R435" s="279"/>
      <c r="S435" s="279"/>
      <c r="T435" s="280"/>
      <c r="U435" s="14"/>
      <c r="V435" s="14"/>
      <c r="W435" s="14"/>
      <c r="X435" s="14"/>
      <c r="Y435" s="14"/>
      <c r="Z435" s="14"/>
      <c r="AA435" s="14"/>
      <c r="AB435" s="14"/>
      <c r="AC435" s="14"/>
      <c r="AD435" s="14"/>
      <c r="AE435" s="14"/>
      <c r="AT435" s="281" t="s">
        <v>174</v>
      </c>
      <c r="AU435" s="281" t="s">
        <v>82</v>
      </c>
      <c r="AV435" s="14" t="s">
        <v>82</v>
      </c>
      <c r="AW435" s="14" t="s">
        <v>30</v>
      </c>
      <c r="AX435" s="14" t="s">
        <v>73</v>
      </c>
      <c r="AY435" s="281" t="s">
        <v>161</v>
      </c>
    </row>
    <row r="436" s="15" customFormat="1">
      <c r="A436" s="15"/>
      <c r="B436" s="282"/>
      <c r="C436" s="283"/>
      <c r="D436" s="256" t="s">
        <v>174</v>
      </c>
      <c r="E436" s="284" t="s">
        <v>1</v>
      </c>
      <c r="F436" s="285" t="s">
        <v>180</v>
      </c>
      <c r="G436" s="283"/>
      <c r="H436" s="286">
        <v>8.6699999999999999</v>
      </c>
      <c r="I436" s="287"/>
      <c r="J436" s="283"/>
      <c r="K436" s="283"/>
      <c r="L436" s="288"/>
      <c r="M436" s="289"/>
      <c r="N436" s="290"/>
      <c r="O436" s="290"/>
      <c r="P436" s="290"/>
      <c r="Q436" s="290"/>
      <c r="R436" s="290"/>
      <c r="S436" s="290"/>
      <c r="T436" s="291"/>
      <c r="U436" s="15"/>
      <c r="V436" s="15"/>
      <c r="W436" s="15"/>
      <c r="X436" s="15"/>
      <c r="Y436" s="15"/>
      <c r="Z436" s="15"/>
      <c r="AA436" s="15"/>
      <c r="AB436" s="15"/>
      <c r="AC436" s="15"/>
      <c r="AD436" s="15"/>
      <c r="AE436" s="15"/>
      <c r="AT436" s="292" t="s">
        <v>174</v>
      </c>
      <c r="AU436" s="292" t="s">
        <v>82</v>
      </c>
      <c r="AV436" s="15" t="s">
        <v>168</v>
      </c>
      <c r="AW436" s="15" t="s">
        <v>30</v>
      </c>
      <c r="AX436" s="15" t="s">
        <v>80</v>
      </c>
      <c r="AY436" s="292" t="s">
        <v>161</v>
      </c>
    </row>
    <row r="437" s="2" customFormat="1" ht="24" customHeight="1">
      <c r="A437" s="38"/>
      <c r="B437" s="39"/>
      <c r="C437" s="243" t="s">
        <v>592</v>
      </c>
      <c r="D437" s="243" t="s">
        <v>163</v>
      </c>
      <c r="E437" s="244" t="s">
        <v>669</v>
      </c>
      <c r="F437" s="245" t="s">
        <v>670</v>
      </c>
      <c r="G437" s="246" t="s">
        <v>166</v>
      </c>
      <c r="H437" s="247">
        <v>49.831000000000003</v>
      </c>
      <c r="I437" s="248"/>
      <c r="J437" s="249">
        <f>ROUND(I437*H437,2)</f>
        <v>0</v>
      </c>
      <c r="K437" s="245" t="s">
        <v>167</v>
      </c>
      <c r="L437" s="44"/>
      <c r="M437" s="250" t="s">
        <v>1</v>
      </c>
      <c r="N437" s="251" t="s">
        <v>38</v>
      </c>
      <c r="O437" s="91"/>
      <c r="P437" s="252">
        <f>O437*H437</f>
        <v>0</v>
      </c>
      <c r="Q437" s="252">
        <v>0.078163999999999997</v>
      </c>
      <c r="R437" s="252">
        <f>Q437*H437</f>
        <v>3.8949902839999999</v>
      </c>
      <c r="S437" s="252">
        <v>0</v>
      </c>
      <c r="T437" s="253">
        <f>S437*H437</f>
        <v>0</v>
      </c>
      <c r="U437" s="38"/>
      <c r="V437" s="38"/>
      <c r="W437" s="38"/>
      <c r="X437" s="38"/>
      <c r="Y437" s="38"/>
      <c r="Z437" s="38"/>
      <c r="AA437" s="38"/>
      <c r="AB437" s="38"/>
      <c r="AC437" s="38"/>
      <c r="AD437" s="38"/>
      <c r="AE437" s="38"/>
      <c r="AR437" s="254" t="s">
        <v>168</v>
      </c>
      <c r="AT437" s="254" t="s">
        <v>163</v>
      </c>
      <c r="AU437" s="254" t="s">
        <v>82</v>
      </c>
      <c r="AY437" s="17" t="s">
        <v>161</v>
      </c>
      <c r="BE437" s="255">
        <f>IF(N437="základní",J437,0)</f>
        <v>0</v>
      </c>
      <c r="BF437" s="255">
        <f>IF(N437="snížená",J437,0)</f>
        <v>0</v>
      </c>
      <c r="BG437" s="255">
        <f>IF(N437="zákl. přenesená",J437,0)</f>
        <v>0</v>
      </c>
      <c r="BH437" s="255">
        <f>IF(N437="sníž. přenesená",J437,0)</f>
        <v>0</v>
      </c>
      <c r="BI437" s="255">
        <f>IF(N437="nulová",J437,0)</f>
        <v>0</v>
      </c>
      <c r="BJ437" s="17" t="s">
        <v>80</v>
      </c>
      <c r="BK437" s="255">
        <f>ROUND(I437*H437,2)</f>
        <v>0</v>
      </c>
      <c r="BL437" s="17" t="s">
        <v>168</v>
      </c>
      <c r="BM437" s="254" t="s">
        <v>1589</v>
      </c>
    </row>
    <row r="438" s="2" customFormat="1">
      <c r="A438" s="38"/>
      <c r="B438" s="39"/>
      <c r="C438" s="40"/>
      <c r="D438" s="256" t="s">
        <v>170</v>
      </c>
      <c r="E438" s="40"/>
      <c r="F438" s="257" t="s">
        <v>672</v>
      </c>
      <c r="G438" s="40"/>
      <c r="H438" s="40"/>
      <c r="I438" s="154"/>
      <c r="J438" s="40"/>
      <c r="K438" s="40"/>
      <c r="L438" s="44"/>
      <c r="M438" s="258"/>
      <c r="N438" s="259"/>
      <c r="O438" s="91"/>
      <c r="P438" s="91"/>
      <c r="Q438" s="91"/>
      <c r="R438" s="91"/>
      <c r="S438" s="91"/>
      <c r="T438" s="92"/>
      <c r="U438" s="38"/>
      <c r="V438" s="38"/>
      <c r="W438" s="38"/>
      <c r="X438" s="38"/>
      <c r="Y438" s="38"/>
      <c r="Z438" s="38"/>
      <c r="AA438" s="38"/>
      <c r="AB438" s="38"/>
      <c r="AC438" s="38"/>
      <c r="AD438" s="38"/>
      <c r="AE438" s="38"/>
      <c r="AT438" s="17" t="s">
        <v>170</v>
      </c>
      <c r="AU438" s="17" t="s">
        <v>82</v>
      </c>
    </row>
    <row r="439" s="2" customFormat="1">
      <c r="A439" s="38"/>
      <c r="B439" s="39"/>
      <c r="C439" s="40"/>
      <c r="D439" s="256" t="s">
        <v>172</v>
      </c>
      <c r="E439" s="40"/>
      <c r="F439" s="260" t="s">
        <v>673</v>
      </c>
      <c r="G439" s="40"/>
      <c r="H439" s="40"/>
      <c r="I439" s="154"/>
      <c r="J439" s="40"/>
      <c r="K439" s="40"/>
      <c r="L439" s="44"/>
      <c r="M439" s="258"/>
      <c r="N439" s="259"/>
      <c r="O439" s="91"/>
      <c r="P439" s="91"/>
      <c r="Q439" s="91"/>
      <c r="R439" s="91"/>
      <c r="S439" s="91"/>
      <c r="T439" s="92"/>
      <c r="U439" s="38"/>
      <c r="V439" s="38"/>
      <c r="W439" s="38"/>
      <c r="X439" s="38"/>
      <c r="Y439" s="38"/>
      <c r="Z439" s="38"/>
      <c r="AA439" s="38"/>
      <c r="AB439" s="38"/>
      <c r="AC439" s="38"/>
      <c r="AD439" s="38"/>
      <c r="AE439" s="38"/>
      <c r="AT439" s="17" t="s">
        <v>172</v>
      </c>
      <c r="AU439" s="17" t="s">
        <v>82</v>
      </c>
    </row>
    <row r="440" s="13" customFormat="1">
      <c r="A440" s="13"/>
      <c r="B440" s="261"/>
      <c r="C440" s="262"/>
      <c r="D440" s="256" t="s">
        <v>174</v>
      </c>
      <c r="E440" s="263" t="s">
        <v>1</v>
      </c>
      <c r="F440" s="264" t="s">
        <v>1072</v>
      </c>
      <c r="G440" s="262"/>
      <c r="H440" s="263" t="s">
        <v>1</v>
      </c>
      <c r="I440" s="265"/>
      <c r="J440" s="262"/>
      <c r="K440" s="262"/>
      <c r="L440" s="266"/>
      <c r="M440" s="267"/>
      <c r="N440" s="268"/>
      <c r="O440" s="268"/>
      <c r="P440" s="268"/>
      <c r="Q440" s="268"/>
      <c r="R440" s="268"/>
      <c r="S440" s="268"/>
      <c r="T440" s="269"/>
      <c r="U440" s="13"/>
      <c r="V440" s="13"/>
      <c r="W440" s="13"/>
      <c r="X440" s="13"/>
      <c r="Y440" s="13"/>
      <c r="Z440" s="13"/>
      <c r="AA440" s="13"/>
      <c r="AB440" s="13"/>
      <c r="AC440" s="13"/>
      <c r="AD440" s="13"/>
      <c r="AE440" s="13"/>
      <c r="AT440" s="270" t="s">
        <v>174</v>
      </c>
      <c r="AU440" s="270" t="s">
        <v>82</v>
      </c>
      <c r="AV440" s="13" t="s">
        <v>80</v>
      </c>
      <c r="AW440" s="13" t="s">
        <v>30</v>
      </c>
      <c r="AX440" s="13" t="s">
        <v>73</v>
      </c>
      <c r="AY440" s="270" t="s">
        <v>161</v>
      </c>
    </row>
    <row r="441" s="14" customFormat="1">
      <c r="A441" s="14"/>
      <c r="B441" s="271"/>
      <c r="C441" s="272"/>
      <c r="D441" s="256" t="s">
        <v>174</v>
      </c>
      <c r="E441" s="273" t="s">
        <v>1</v>
      </c>
      <c r="F441" s="274" t="s">
        <v>1575</v>
      </c>
      <c r="G441" s="272"/>
      <c r="H441" s="275">
        <v>12.573</v>
      </c>
      <c r="I441" s="276"/>
      <c r="J441" s="272"/>
      <c r="K441" s="272"/>
      <c r="L441" s="277"/>
      <c r="M441" s="278"/>
      <c r="N441" s="279"/>
      <c r="O441" s="279"/>
      <c r="P441" s="279"/>
      <c r="Q441" s="279"/>
      <c r="R441" s="279"/>
      <c r="S441" s="279"/>
      <c r="T441" s="280"/>
      <c r="U441" s="14"/>
      <c r="V441" s="14"/>
      <c r="W441" s="14"/>
      <c r="X441" s="14"/>
      <c r="Y441" s="14"/>
      <c r="Z441" s="14"/>
      <c r="AA441" s="14"/>
      <c r="AB441" s="14"/>
      <c r="AC441" s="14"/>
      <c r="AD441" s="14"/>
      <c r="AE441" s="14"/>
      <c r="AT441" s="281" t="s">
        <v>174</v>
      </c>
      <c r="AU441" s="281" t="s">
        <v>82</v>
      </c>
      <c r="AV441" s="14" t="s">
        <v>82</v>
      </c>
      <c r="AW441" s="14" t="s">
        <v>30</v>
      </c>
      <c r="AX441" s="14" t="s">
        <v>73</v>
      </c>
      <c r="AY441" s="281" t="s">
        <v>161</v>
      </c>
    </row>
    <row r="442" s="14" customFormat="1">
      <c r="A442" s="14"/>
      <c r="B442" s="271"/>
      <c r="C442" s="272"/>
      <c r="D442" s="256" t="s">
        <v>174</v>
      </c>
      <c r="E442" s="273" t="s">
        <v>1</v>
      </c>
      <c r="F442" s="274" t="s">
        <v>1576</v>
      </c>
      <c r="G442" s="272"/>
      <c r="H442" s="275">
        <v>21.504999999999999</v>
      </c>
      <c r="I442" s="276"/>
      <c r="J442" s="272"/>
      <c r="K442" s="272"/>
      <c r="L442" s="277"/>
      <c r="M442" s="278"/>
      <c r="N442" s="279"/>
      <c r="O442" s="279"/>
      <c r="P442" s="279"/>
      <c r="Q442" s="279"/>
      <c r="R442" s="279"/>
      <c r="S442" s="279"/>
      <c r="T442" s="280"/>
      <c r="U442" s="14"/>
      <c r="V442" s="14"/>
      <c r="W442" s="14"/>
      <c r="X442" s="14"/>
      <c r="Y442" s="14"/>
      <c r="Z442" s="14"/>
      <c r="AA442" s="14"/>
      <c r="AB442" s="14"/>
      <c r="AC442" s="14"/>
      <c r="AD442" s="14"/>
      <c r="AE442" s="14"/>
      <c r="AT442" s="281" t="s">
        <v>174</v>
      </c>
      <c r="AU442" s="281" t="s">
        <v>82</v>
      </c>
      <c r="AV442" s="14" t="s">
        <v>82</v>
      </c>
      <c r="AW442" s="14" t="s">
        <v>30</v>
      </c>
      <c r="AX442" s="14" t="s">
        <v>73</v>
      </c>
      <c r="AY442" s="281" t="s">
        <v>161</v>
      </c>
    </row>
    <row r="443" s="14" customFormat="1">
      <c r="A443" s="14"/>
      <c r="B443" s="271"/>
      <c r="C443" s="272"/>
      <c r="D443" s="256" t="s">
        <v>174</v>
      </c>
      <c r="E443" s="273" t="s">
        <v>1</v>
      </c>
      <c r="F443" s="274" t="s">
        <v>1577</v>
      </c>
      <c r="G443" s="272"/>
      <c r="H443" s="275">
        <v>10.263</v>
      </c>
      <c r="I443" s="276"/>
      <c r="J443" s="272"/>
      <c r="K443" s="272"/>
      <c r="L443" s="277"/>
      <c r="M443" s="278"/>
      <c r="N443" s="279"/>
      <c r="O443" s="279"/>
      <c r="P443" s="279"/>
      <c r="Q443" s="279"/>
      <c r="R443" s="279"/>
      <c r="S443" s="279"/>
      <c r="T443" s="280"/>
      <c r="U443" s="14"/>
      <c r="V443" s="14"/>
      <c r="W443" s="14"/>
      <c r="X443" s="14"/>
      <c r="Y443" s="14"/>
      <c r="Z443" s="14"/>
      <c r="AA443" s="14"/>
      <c r="AB443" s="14"/>
      <c r="AC443" s="14"/>
      <c r="AD443" s="14"/>
      <c r="AE443" s="14"/>
      <c r="AT443" s="281" t="s">
        <v>174</v>
      </c>
      <c r="AU443" s="281" t="s">
        <v>82</v>
      </c>
      <c r="AV443" s="14" t="s">
        <v>82</v>
      </c>
      <c r="AW443" s="14" t="s">
        <v>30</v>
      </c>
      <c r="AX443" s="14" t="s">
        <v>73</v>
      </c>
      <c r="AY443" s="281" t="s">
        <v>161</v>
      </c>
    </row>
    <row r="444" s="14" customFormat="1">
      <c r="A444" s="14"/>
      <c r="B444" s="271"/>
      <c r="C444" s="272"/>
      <c r="D444" s="256" t="s">
        <v>174</v>
      </c>
      <c r="E444" s="273" t="s">
        <v>1</v>
      </c>
      <c r="F444" s="274" t="s">
        <v>1590</v>
      </c>
      <c r="G444" s="272"/>
      <c r="H444" s="275">
        <v>5.4900000000000002</v>
      </c>
      <c r="I444" s="276"/>
      <c r="J444" s="272"/>
      <c r="K444" s="272"/>
      <c r="L444" s="277"/>
      <c r="M444" s="278"/>
      <c r="N444" s="279"/>
      <c r="O444" s="279"/>
      <c r="P444" s="279"/>
      <c r="Q444" s="279"/>
      <c r="R444" s="279"/>
      <c r="S444" s="279"/>
      <c r="T444" s="280"/>
      <c r="U444" s="14"/>
      <c r="V444" s="14"/>
      <c r="W444" s="14"/>
      <c r="X444" s="14"/>
      <c r="Y444" s="14"/>
      <c r="Z444" s="14"/>
      <c r="AA444" s="14"/>
      <c r="AB444" s="14"/>
      <c r="AC444" s="14"/>
      <c r="AD444" s="14"/>
      <c r="AE444" s="14"/>
      <c r="AT444" s="281" t="s">
        <v>174</v>
      </c>
      <c r="AU444" s="281" t="s">
        <v>82</v>
      </c>
      <c r="AV444" s="14" t="s">
        <v>82</v>
      </c>
      <c r="AW444" s="14" t="s">
        <v>30</v>
      </c>
      <c r="AX444" s="14" t="s">
        <v>73</v>
      </c>
      <c r="AY444" s="281" t="s">
        <v>161</v>
      </c>
    </row>
    <row r="445" s="15" customFormat="1">
      <c r="A445" s="15"/>
      <c r="B445" s="282"/>
      <c r="C445" s="283"/>
      <c r="D445" s="256" t="s">
        <v>174</v>
      </c>
      <c r="E445" s="284" t="s">
        <v>1</v>
      </c>
      <c r="F445" s="285" t="s">
        <v>180</v>
      </c>
      <c r="G445" s="283"/>
      <c r="H445" s="286">
        <v>49.831000000000003</v>
      </c>
      <c r="I445" s="287"/>
      <c r="J445" s="283"/>
      <c r="K445" s="283"/>
      <c r="L445" s="288"/>
      <c r="M445" s="289"/>
      <c r="N445" s="290"/>
      <c r="O445" s="290"/>
      <c r="P445" s="290"/>
      <c r="Q445" s="290"/>
      <c r="R445" s="290"/>
      <c r="S445" s="290"/>
      <c r="T445" s="291"/>
      <c r="U445" s="15"/>
      <c r="V445" s="15"/>
      <c r="W445" s="15"/>
      <c r="X445" s="15"/>
      <c r="Y445" s="15"/>
      <c r="Z445" s="15"/>
      <c r="AA445" s="15"/>
      <c r="AB445" s="15"/>
      <c r="AC445" s="15"/>
      <c r="AD445" s="15"/>
      <c r="AE445" s="15"/>
      <c r="AT445" s="292" t="s">
        <v>174</v>
      </c>
      <c r="AU445" s="292" t="s">
        <v>82</v>
      </c>
      <c r="AV445" s="15" t="s">
        <v>168</v>
      </c>
      <c r="AW445" s="15" t="s">
        <v>30</v>
      </c>
      <c r="AX445" s="15" t="s">
        <v>80</v>
      </c>
      <c r="AY445" s="292" t="s">
        <v>161</v>
      </c>
    </row>
    <row r="446" s="2" customFormat="1" ht="24" customHeight="1">
      <c r="A446" s="38"/>
      <c r="B446" s="39"/>
      <c r="C446" s="243" t="s">
        <v>599</v>
      </c>
      <c r="D446" s="243" t="s">
        <v>163</v>
      </c>
      <c r="E446" s="244" t="s">
        <v>675</v>
      </c>
      <c r="F446" s="245" t="s">
        <v>676</v>
      </c>
      <c r="G446" s="246" t="s">
        <v>166</v>
      </c>
      <c r="H446" s="247">
        <v>49.831000000000003</v>
      </c>
      <c r="I446" s="248"/>
      <c r="J446" s="249">
        <f>ROUND(I446*H446,2)</f>
        <v>0</v>
      </c>
      <c r="K446" s="245" t="s">
        <v>167</v>
      </c>
      <c r="L446" s="44"/>
      <c r="M446" s="250" t="s">
        <v>1</v>
      </c>
      <c r="N446" s="251" t="s">
        <v>38</v>
      </c>
      <c r="O446" s="91"/>
      <c r="P446" s="252">
        <f>O446*H446</f>
        <v>0</v>
      </c>
      <c r="Q446" s="252">
        <v>0</v>
      </c>
      <c r="R446" s="252">
        <f>Q446*H446</f>
        <v>0</v>
      </c>
      <c r="S446" s="252">
        <v>0</v>
      </c>
      <c r="T446" s="253">
        <f>S446*H446</f>
        <v>0</v>
      </c>
      <c r="U446" s="38"/>
      <c r="V446" s="38"/>
      <c r="W446" s="38"/>
      <c r="X446" s="38"/>
      <c r="Y446" s="38"/>
      <c r="Z446" s="38"/>
      <c r="AA446" s="38"/>
      <c r="AB446" s="38"/>
      <c r="AC446" s="38"/>
      <c r="AD446" s="38"/>
      <c r="AE446" s="38"/>
      <c r="AR446" s="254" t="s">
        <v>168</v>
      </c>
      <c r="AT446" s="254" t="s">
        <v>163</v>
      </c>
      <c r="AU446" s="254" t="s">
        <v>82</v>
      </c>
      <c r="AY446" s="17" t="s">
        <v>161</v>
      </c>
      <c r="BE446" s="255">
        <f>IF(N446="základní",J446,0)</f>
        <v>0</v>
      </c>
      <c r="BF446" s="255">
        <f>IF(N446="snížená",J446,0)</f>
        <v>0</v>
      </c>
      <c r="BG446" s="255">
        <f>IF(N446="zákl. přenesená",J446,0)</f>
        <v>0</v>
      </c>
      <c r="BH446" s="255">
        <f>IF(N446="sníž. přenesená",J446,0)</f>
        <v>0</v>
      </c>
      <c r="BI446" s="255">
        <f>IF(N446="nulová",J446,0)</f>
        <v>0</v>
      </c>
      <c r="BJ446" s="17" t="s">
        <v>80</v>
      </c>
      <c r="BK446" s="255">
        <f>ROUND(I446*H446,2)</f>
        <v>0</v>
      </c>
      <c r="BL446" s="17" t="s">
        <v>168</v>
      </c>
      <c r="BM446" s="254" t="s">
        <v>1591</v>
      </c>
    </row>
    <row r="447" s="2" customFormat="1">
      <c r="A447" s="38"/>
      <c r="B447" s="39"/>
      <c r="C447" s="40"/>
      <c r="D447" s="256" t="s">
        <v>170</v>
      </c>
      <c r="E447" s="40"/>
      <c r="F447" s="257" t="s">
        <v>678</v>
      </c>
      <c r="G447" s="40"/>
      <c r="H447" s="40"/>
      <c r="I447" s="154"/>
      <c r="J447" s="40"/>
      <c r="K447" s="40"/>
      <c r="L447" s="44"/>
      <c r="M447" s="258"/>
      <c r="N447" s="259"/>
      <c r="O447" s="91"/>
      <c r="P447" s="91"/>
      <c r="Q447" s="91"/>
      <c r="R447" s="91"/>
      <c r="S447" s="91"/>
      <c r="T447" s="92"/>
      <c r="U447" s="38"/>
      <c r="V447" s="38"/>
      <c r="W447" s="38"/>
      <c r="X447" s="38"/>
      <c r="Y447" s="38"/>
      <c r="Z447" s="38"/>
      <c r="AA447" s="38"/>
      <c r="AB447" s="38"/>
      <c r="AC447" s="38"/>
      <c r="AD447" s="38"/>
      <c r="AE447" s="38"/>
      <c r="AT447" s="17" t="s">
        <v>170</v>
      </c>
      <c r="AU447" s="17" t="s">
        <v>82</v>
      </c>
    </row>
    <row r="448" s="2" customFormat="1">
      <c r="A448" s="38"/>
      <c r="B448" s="39"/>
      <c r="C448" s="40"/>
      <c r="D448" s="256" t="s">
        <v>172</v>
      </c>
      <c r="E448" s="40"/>
      <c r="F448" s="260" t="s">
        <v>679</v>
      </c>
      <c r="G448" s="40"/>
      <c r="H448" s="40"/>
      <c r="I448" s="154"/>
      <c r="J448" s="40"/>
      <c r="K448" s="40"/>
      <c r="L448" s="44"/>
      <c r="M448" s="258"/>
      <c r="N448" s="259"/>
      <c r="O448" s="91"/>
      <c r="P448" s="91"/>
      <c r="Q448" s="91"/>
      <c r="R448" s="91"/>
      <c r="S448" s="91"/>
      <c r="T448" s="92"/>
      <c r="U448" s="38"/>
      <c r="V448" s="38"/>
      <c r="W448" s="38"/>
      <c r="X448" s="38"/>
      <c r="Y448" s="38"/>
      <c r="Z448" s="38"/>
      <c r="AA448" s="38"/>
      <c r="AB448" s="38"/>
      <c r="AC448" s="38"/>
      <c r="AD448" s="38"/>
      <c r="AE448" s="38"/>
      <c r="AT448" s="17" t="s">
        <v>172</v>
      </c>
      <c r="AU448" s="17" t="s">
        <v>82</v>
      </c>
    </row>
    <row r="449" s="2" customFormat="1" ht="24" customHeight="1">
      <c r="A449" s="38"/>
      <c r="B449" s="39"/>
      <c r="C449" s="243" t="s">
        <v>610</v>
      </c>
      <c r="D449" s="243" t="s">
        <v>163</v>
      </c>
      <c r="E449" s="244" t="s">
        <v>1108</v>
      </c>
      <c r="F449" s="245" t="s">
        <v>1109</v>
      </c>
      <c r="G449" s="246" t="s">
        <v>191</v>
      </c>
      <c r="H449" s="247">
        <v>61.774999999999999</v>
      </c>
      <c r="I449" s="248"/>
      <c r="J449" s="249">
        <f>ROUND(I449*H449,2)</f>
        <v>0</v>
      </c>
      <c r="K449" s="245" t="s">
        <v>167</v>
      </c>
      <c r="L449" s="44"/>
      <c r="M449" s="250" t="s">
        <v>1</v>
      </c>
      <c r="N449" s="251" t="s">
        <v>38</v>
      </c>
      <c r="O449" s="91"/>
      <c r="P449" s="252">
        <f>O449*H449</f>
        <v>0</v>
      </c>
      <c r="Q449" s="252">
        <v>0.00078160000000000002</v>
      </c>
      <c r="R449" s="252">
        <f>Q449*H449</f>
        <v>0.048283340000000001</v>
      </c>
      <c r="S449" s="252">
        <v>0.001</v>
      </c>
      <c r="T449" s="253">
        <f>S449*H449</f>
        <v>0.061774999999999997</v>
      </c>
      <c r="U449" s="38"/>
      <c r="V449" s="38"/>
      <c r="W449" s="38"/>
      <c r="X449" s="38"/>
      <c r="Y449" s="38"/>
      <c r="Z449" s="38"/>
      <c r="AA449" s="38"/>
      <c r="AB449" s="38"/>
      <c r="AC449" s="38"/>
      <c r="AD449" s="38"/>
      <c r="AE449" s="38"/>
      <c r="AR449" s="254" t="s">
        <v>168</v>
      </c>
      <c r="AT449" s="254" t="s">
        <v>163</v>
      </c>
      <c r="AU449" s="254" t="s">
        <v>82</v>
      </c>
      <c r="AY449" s="17" t="s">
        <v>161</v>
      </c>
      <c r="BE449" s="255">
        <f>IF(N449="základní",J449,0)</f>
        <v>0</v>
      </c>
      <c r="BF449" s="255">
        <f>IF(N449="snížená",J449,0)</f>
        <v>0</v>
      </c>
      <c r="BG449" s="255">
        <f>IF(N449="zákl. přenesená",J449,0)</f>
        <v>0</v>
      </c>
      <c r="BH449" s="255">
        <f>IF(N449="sníž. přenesená",J449,0)</f>
        <v>0</v>
      </c>
      <c r="BI449" s="255">
        <f>IF(N449="nulová",J449,0)</f>
        <v>0</v>
      </c>
      <c r="BJ449" s="17" t="s">
        <v>80</v>
      </c>
      <c r="BK449" s="255">
        <f>ROUND(I449*H449,2)</f>
        <v>0</v>
      </c>
      <c r="BL449" s="17" t="s">
        <v>168</v>
      </c>
      <c r="BM449" s="254" t="s">
        <v>1592</v>
      </c>
    </row>
    <row r="450" s="2" customFormat="1">
      <c r="A450" s="38"/>
      <c r="B450" s="39"/>
      <c r="C450" s="40"/>
      <c r="D450" s="256" t="s">
        <v>170</v>
      </c>
      <c r="E450" s="40"/>
      <c r="F450" s="257" t="s">
        <v>1111</v>
      </c>
      <c r="G450" s="40"/>
      <c r="H450" s="40"/>
      <c r="I450" s="154"/>
      <c r="J450" s="40"/>
      <c r="K450" s="40"/>
      <c r="L450" s="44"/>
      <c r="M450" s="258"/>
      <c r="N450" s="259"/>
      <c r="O450" s="91"/>
      <c r="P450" s="91"/>
      <c r="Q450" s="91"/>
      <c r="R450" s="91"/>
      <c r="S450" s="91"/>
      <c r="T450" s="92"/>
      <c r="U450" s="38"/>
      <c r="V450" s="38"/>
      <c r="W450" s="38"/>
      <c r="X450" s="38"/>
      <c r="Y450" s="38"/>
      <c r="Z450" s="38"/>
      <c r="AA450" s="38"/>
      <c r="AB450" s="38"/>
      <c r="AC450" s="38"/>
      <c r="AD450" s="38"/>
      <c r="AE450" s="38"/>
      <c r="AT450" s="17" t="s">
        <v>170</v>
      </c>
      <c r="AU450" s="17" t="s">
        <v>82</v>
      </c>
    </row>
    <row r="451" s="2" customFormat="1">
      <c r="A451" s="38"/>
      <c r="B451" s="39"/>
      <c r="C451" s="40"/>
      <c r="D451" s="256" t="s">
        <v>172</v>
      </c>
      <c r="E451" s="40"/>
      <c r="F451" s="260" t="s">
        <v>686</v>
      </c>
      <c r="G451" s="40"/>
      <c r="H451" s="40"/>
      <c r="I451" s="154"/>
      <c r="J451" s="40"/>
      <c r="K451" s="40"/>
      <c r="L451" s="44"/>
      <c r="M451" s="258"/>
      <c r="N451" s="259"/>
      <c r="O451" s="91"/>
      <c r="P451" s="91"/>
      <c r="Q451" s="91"/>
      <c r="R451" s="91"/>
      <c r="S451" s="91"/>
      <c r="T451" s="92"/>
      <c r="U451" s="38"/>
      <c r="V451" s="38"/>
      <c r="W451" s="38"/>
      <c r="X451" s="38"/>
      <c r="Y451" s="38"/>
      <c r="Z451" s="38"/>
      <c r="AA451" s="38"/>
      <c r="AB451" s="38"/>
      <c r="AC451" s="38"/>
      <c r="AD451" s="38"/>
      <c r="AE451" s="38"/>
      <c r="AT451" s="17" t="s">
        <v>172</v>
      </c>
      <c r="AU451" s="17" t="s">
        <v>82</v>
      </c>
    </row>
    <row r="452" s="13" customFormat="1">
      <c r="A452" s="13"/>
      <c r="B452" s="261"/>
      <c r="C452" s="262"/>
      <c r="D452" s="256" t="s">
        <v>174</v>
      </c>
      <c r="E452" s="263" t="s">
        <v>1</v>
      </c>
      <c r="F452" s="264" t="s">
        <v>1112</v>
      </c>
      <c r="G452" s="262"/>
      <c r="H452" s="263" t="s">
        <v>1</v>
      </c>
      <c r="I452" s="265"/>
      <c r="J452" s="262"/>
      <c r="K452" s="262"/>
      <c r="L452" s="266"/>
      <c r="M452" s="267"/>
      <c r="N452" s="268"/>
      <c r="O452" s="268"/>
      <c r="P452" s="268"/>
      <c r="Q452" s="268"/>
      <c r="R452" s="268"/>
      <c r="S452" s="268"/>
      <c r="T452" s="269"/>
      <c r="U452" s="13"/>
      <c r="V452" s="13"/>
      <c r="W452" s="13"/>
      <c r="X452" s="13"/>
      <c r="Y452" s="13"/>
      <c r="Z452" s="13"/>
      <c r="AA452" s="13"/>
      <c r="AB452" s="13"/>
      <c r="AC452" s="13"/>
      <c r="AD452" s="13"/>
      <c r="AE452" s="13"/>
      <c r="AT452" s="270" t="s">
        <v>174</v>
      </c>
      <c r="AU452" s="270" t="s">
        <v>82</v>
      </c>
      <c r="AV452" s="13" t="s">
        <v>80</v>
      </c>
      <c r="AW452" s="13" t="s">
        <v>30</v>
      </c>
      <c r="AX452" s="13" t="s">
        <v>73</v>
      </c>
      <c r="AY452" s="270" t="s">
        <v>161</v>
      </c>
    </row>
    <row r="453" s="14" customFormat="1">
      <c r="A453" s="14"/>
      <c r="B453" s="271"/>
      <c r="C453" s="272"/>
      <c r="D453" s="256" t="s">
        <v>174</v>
      </c>
      <c r="E453" s="273" t="s">
        <v>1</v>
      </c>
      <c r="F453" s="274" t="s">
        <v>1593</v>
      </c>
      <c r="G453" s="272"/>
      <c r="H453" s="275">
        <v>21.274999999999999</v>
      </c>
      <c r="I453" s="276"/>
      <c r="J453" s="272"/>
      <c r="K453" s="272"/>
      <c r="L453" s="277"/>
      <c r="M453" s="278"/>
      <c r="N453" s="279"/>
      <c r="O453" s="279"/>
      <c r="P453" s="279"/>
      <c r="Q453" s="279"/>
      <c r="R453" s="279"/>
      <c r="S453" s="279"/>
      <c r="T453" s="280"/>
      <c r="U453" s="14"/>
      <c r="V453" s="14"/>
      <c r="W453" s="14"/>
      <c r="X453" s="14"/>
      <c r="Y453" s="14"/>
      <c r="Z453" s="14"/>
      <c r="AA453" s="14"/>
      <c r="AB453" s="14"/>
      <c r="AC453" s="14"/>
      <c r="AD453" s="14"/>
      <c r="AE453" s="14"/>
      <c r="AT453" s="281" t="s">
        <v>174</v>
      </c>
      <c r="AU453" s="281" t="s">
        <v>82</v>
      </c>
      <c r="AV453" s="14" t="s">
        <v>82</v>
      </c>
      <c r="AW453" s="14" t="s">
        <v>30</v>
      </c>
      <c r="AX453" s="14" t="s">
        <v>73</v>
      </c>
      <c r="AY453" s="281" t="s">
        <v>161</v>
      </c>
    </row>
    <row r="454" s="13" customFormat="1">
      <c r="A454" s="13"/>
      <c r="B454" s="261"/>
      <c r="C454" s="262"/>
      <c r="D454" s="256" t="s">
        <v>174</v>
      </c>
      <c r="E454" s="263" t="s">
        <v>1</v>
      </c>
      <c r="F454" s="264" t="s">
        <v>1594</v>
      </c>
      <c r="G454" s="262"/>
      <c r="H454" s="263" t="s">
        <v>1</v>
      </c>
      <c r="I454" s="265"/>
      <c r="J454" s="262"/>
      <c r="K454" s="262"/>
      <c r="L454" s="266"/>
      <c r="M454" s="267"/>
      <c r="N454" s="268"/>
      <c r="O454" s="268"/>
      <c r="P454" s="268"/>
      <c r="Q454" s="268"/>
      <c r="R454" s="268"/>
      <c r="S454" s="268"/>
      <c r="T454" s="269"/>
      <c r="U454" s="13"/>
      <c r="V454" s="13"/>
      <c r="W454" s="13"/>
      <c r="X454" s="13"/>
      <c r="Y454" s="13"/>
      <c r="Z454" s="13"/>
      <c r="AA454" s="13"/>
      <c r="AB454" s="13"/>
      <c r="AC454" s="13"/>
      <c r="AD454" s="13"/>
      <c r="AE454" s="13"/>
      <c r="AT454" s="270" t="s">
        <v>174</v>
      </c>
      <c r="AU454" s="270" t="s">
        <v>82</v>
      </c>
      <c r="AV454" s="13" t="s">
        <v>80</v>
      </c>
      <c r="AW454" s="13" t="s">
        <v>30</v>
      </c>
      <c r="AX454" s="13" t="s">
        <v>73</v>
      </c>
      <c r="AY454" s="270" t="s">
        <v>161</v>
      </c>
    </row>
    <row r="455" s="14" customFormat="1">
      <c r="A455" s="14"/>
      <c r="B455" s="271"/>
      <c r="C455" s="272"/>
      <c r="D455" s="256" t="s">
        <v>174</v>
      </c>
      <c r="E455" s="273" t="s">
        <v>1</v>
      </c>
      <c r="F455" s="274" t="s">
        <v>1595</v>
      </c>
      <c r="G455" s="272"/>
      <c r="H455" s="275">
        <v>40.5</v>
      </c>
      <c r="I455" s="276"/>
      <c r="J455" s="272"/>
      <c r="K455" s="272"/>
      <c r="L455" s="277"/>
      <c r="M455" s="278"/>
      <c r="N455" s="279"/>
      <c r="O455" s="279"/>
      <c r="P455" s="279"/>
      <c r="Q455" s="279"/>
      <c r="R455" s="279"/>
      <c r="S455" s="279"/>
      <c r="T455" s="280"/>
      <c r="U455" s="14"/>
      <c r="V455" s="14"/>
      <c r="W455" s="14"/>
      <c r="X455" s="14"/>
      <c r="Y455" s="14"/>
      <c r="Z455" s="14"/>
      <c r="AA455" s="14"/>
      <c r="AB455" s="14"/>
      <c r="AC455" s="14"/>
      <c r="AD455" s="14"/>
      <c r="AE455" s="14"/>
      <c r="AT455" s="281" t="s">
        <v>174</v>
      </c>
      <c r="AU455" s="281" t="s">
        <v>82</v>
      </c>
      <c r="AV455" s="14" t="s">
        <v>82</v>
      </c>
      <c r="AW455" s="14" t="s">
        <v>30</v>
      </c>
      <c r="AX455" s="14" t="s">
        <v>73</v>
      </c>
      <c r="AY455" s="281" t="s">
        <v>161</v>
      </c>
    </row>
    <row r="456" s="15" customFormat="1">
      <c r="A456" s="15"/>
      <c r="B456" s="282"/>
      <c r="C456" s="283"/>
      <c r="D456" s="256" t="s">
        <v>174</v>
      </c>
      <c r="E456" s="284" t="s">
        <v>1</v>
      </c>
      <c r="F456" s="285" t="s">
        <v>180</v>
      </c>
      <c r="G456" s="283"/>
      <c r="H456" s="286">
        <v>61.774999999999999</v>
      </c>
      <c r="I456" s="287"/>
      <c r="J456" s="283"/>
      <c r="K456" s="283"/>
      <c r="L456" s="288"/>
      <c r="M456" s="289"/>
      <c r="N456" s="290"/>
      <c r="O456" s="290"/>
      <c r="P456" s="290"/>
      <c r="Q456" s="290"/>
      <c r="R456" s="290"/>
      <c r="S456" s="290"/>
      <c r="T456" s="291"/>
      <c r="U456" s="15"/>
      <c r="V456" s="15"/>
      <c r="W456" s="15"/>
      <c r="X456" s="15"/>
      <c r="Y456" s="15"/>
      <c r="Z456" s="15"/>
      <c r="AA456" s="15"/>
      <c r="AB456" s="15"/>
      <c r="AC456" s="15"/>
      <c r="AD456" s="15"/>
      <c r="AE456" s="15"/>
      <c r="AT456" s="292" t="s">
        <v>174</v>
      </c>
      <c r="AU456" s="292" t="s">
        <v>82</v>
      </c>
      <c r="AV456" s="15" t="s">
        <v>168</v>
      </c>
      <c r="AW456" s="15" t="s">
        <v>30</v>
      </c>
      <c r="AX456" s="15" t="s">
        <v>80</v>
      </c>
      <c r="AY456" s="292" t="s">
        <v>161</v>
      </c>
    </row>
    <row r="457" s="12" customFormat="1" ht="22.8" customHeight="1">
      <c r="A457" s="12"/>
      <c r="B457" s="227"/>
      <c r="C457" s="228"/>
      <c r="D457" s="229" t="s">
        <v>72</v>
      </c>
      <c r="E457" s="241" t="s">
        <v>689</v>
      </c>
      <c r="F457" s="241" t="s">
        <v>690</v>
      </c>
      <c r="G457" s="228"/>
      <c r="H457" s="228"/>
      <c r="I457" s="231"/>
      <c r="J457" s="242">
        <f>BK457</f>
        <v>0</v>
      </c>
      <c r="K457" s="228"/>
      <c r="L457" s="233"/>
      <c r="M457" s="234"/>
      <c r="N457" s="235"/>
      <c r="O457" s="235"/>
      <c r="P457" s="236">
        <f>SUM(P458:P495)</f>
        <v>0</v>
      </c>
      <c r="Q457" s="235"/>
      <c r="R457" s="236">
        <f>SUM(R458:R495)</f>
        <v>0</v>
      </c>
      <c r="S457" s="235"/>
      <c r="T457" s="237">
        <f>SUM(T458:T495)</f>
        <v>0</v>
      </c>
      <c r="U457" s="12"/>
      <c r="V457" s="12"/>
      <c r="W457" s="12"/>
      <c r="X457" s="12"/>
      <c r="Y457" s="12"/>
      <c r="Z457" s="12"/>
      <c r="AA457" s="12"/>
      <c r="AB457" s="12"/>
      <c r="AC457" s="12"/>
      <c r="AD457" s="12"/>
      <c r="AE457" s="12"/>
      <c r="AR457" s="238" t="s">
        <v>80</v>
      </c>
      <c r="AT457" s="239" t="s">
        <v>72</v>
      </c>
      <c r="AU457" s="239" t="s">
        <v>80</v>
      </c>
      <c r="AY457" s="238" t="s">
        <v>161</v>
      </c>
      <c r="BK457" s="240">
        <f>SUM(BK458:BK495)</f>
        <v>0</v>
      </c>
    </row>
    <row r="458" s="2" customFormat="1" ht="24" customHeight="1">
      <c r="A458" s="38"/>
      <c r="B458" s="39"/>
      <c r="C458" s="243" t="s">
        <v>616</v>
      </c>
      <c r="D458" s="243" t="s">
        <v>163</v>
      </c>
      <c r="E458" s="244" t="s">
        <v>692</v>
      </c>
      <c r="F458" s="245" t="s">
        <v>693</v>
      </c>
      <c r="G458" s="246" t="s">
        <v>282</v>
      </c>
      <c r="H458" s="247">
        <v>9.8360000000000003</v>
      </c>
      <c r="I458" s="248"/>
      <c r="J458" s="249">
        <f>ROUND(I458*H458,2)</f>
        <v>0</v>
      </c>
      <c r="K458" s="245" t="s">
        <v>167</v>
      </c>
      <c r="L458" s="44"/>
      <c r="M458" s="250" t="s">
        <v>1</v>
      </c>
      <c r="N458" s="251" t="s">
        <v>38</v>
      </c>
      <c r="O458" s="91"/>
      <c r="P458" s="252">
        <f>O458*H458</f>
        <v>0</v>
      </c>
      <c r="Q458" s="252">
        <v>0</v>
      </c>
      <c r="R458" s="252">
        <f>Q458*H458</f>
        <v>0</v>
      </c>
      <c r="S458" s="252">
        <v>0</v>
      </c>
      <c r="T458" s="253">
        <f>S458*H458</f>
        <v>0</v>
      </c>
      <c r="U458" s="38"/>
      <c r="V458" s="38"/>
      <c r="W458" s="38"/>
      <c r="X458" s="38"/>
      <c r="Y458" s="38"/>
      <c r="Z458" s="38"/>
      <c r="AA458" s="38"/>
      <c r="AB458" s="38"/>
      <c r="AC458" s="38"/>
      <c r="AD458" s="38"/>
      <c r="AE458" s="38"/>
      <c r="AR458" s="254" t="s">
        <v>168</v>
      </c>
      <c r="AT458" s="254" t="s">
        <v>163</v>
      </c>
      <c r="AU458" s="254" t="s">
        <v>82</v>
      </c>
      <c r="AY458" s="17" t="s">
        <v>161</v>
      </c>
      <c r="BE458" s="255">
        <f>IF(N458="základní",J458,0)</f>
        <v>0</v>
      </c>
      <c r="BF458" s="255">
        <f>IF(N458="snížená",J458,0)</f>
        <v>0</v>
      </c>
      <c r="BG458" s="255">
        <f>IF(N458="zákl. přenesená",J458,0)</f>
        <v>0</v>
      </c>
      <c r="BH458" s="255">
        <f>IF(N458="sníž. přenesená",J458,0)</f>
        <v>0</v>
      </c>
      <c r="BI458" s="255">
        <f>IF(N458="nulová",J458,0)</f>
        <v>0</v>
      </c>
      <c r="BJ458" s="17" t="s">
        <v>80</v>
      </c>
      <c r="BK458" s="255">
        <f>ROUND(I458*H458,2)</f>
        <v>0</v>
      </c>
      <c r="BL458" s="17" t="s">
        <v>168</v>
      </c>
      <c r="BM458" s="254" t="s">
        <v>1596</v>
      </c>
    </row>
    <row r="459" s="2" customFormat="1">
      <c r="A459" s="38"/>
      <c r="B459" s="39"/>
      <c r="C459" s="40"/>
      <c r="D459" s="256" t="s">
        <v>170</v>
      </c>
      <c r="E459" s="40"/>
      <c r="F459" s="257" t="s">
        <v>695</v>
      </c>
      <c r="G459" s="40"/>
      <c r="H459" s="40"/>
      <c r="I459" s="154"/>
      <c r="J459" s="40"/>
      <c r="K459" s="40"/>
      <c r="L459" s="44"/>
      <c r="M459" s="258"/>
      <c r="N459" s="259"/>
      <c r="O459" s="91"/>
      <c r="P459" s="91"/>
      <c r="Q459" s="91"/>
      <c r="R459" s="91"/>
      <c r="S459" s="91"/>
      <c r="T459" s="92"/>
      <c r="U459" s="38"/>
      <c r="V459" s="38"/>
      <c r="W459" s="38"/>
      <c r="X459" s="38"/>
      <c r="Y459" s="38"/>
      <c r="Z459" s="38"/>
      <c r="AA459" s="38"/>
      <c r="AB459" s="38"/>
      <c r="AC459" s="38"/>
      <c r="AD459" s="38"/>
      <c r="AE459" s="38"/>
      <c r="AT459" s="17" t="s">
        <v>170</v>
      </c>
      <c r="AU459" s="17" t="s">
        <v>82</v>
      </c>
    </row>
    <row r="460" s="2" customFormat="1">
      <c r="A460" s="38"/>
      <c r="B460" s="39"/>
      <c r="C460" s="40"/>
      <c r="D460" s="256" t="s">
        <v>172</v>
      </c>
      <c r="E460" s="40"/>
      <c r="F460" s="260" t="s">
        <v>696</v>
      </c>
      <c r="G460" s="40"/>
      <c r="H460" s="40"/>
      <c r="I460" s="154"/>
      <c r="J460" s="40"/>
      <c r="K460" s="40"/>
      <c r="L460" s="44"/>
      <c r="M460" s="258"/>
      <c r="N460" s="259"/>
      <c r="O460" s="91"/>
      <c r="P460" s="91"/>
      <c r="Q460" s="91"/>
      <c r="R460" s="91"/>
      <c r="S460" s="91"/>
      <c r="T460" s="92"/>
      <c r="U460" s="38"/>
      <c r="V460" s="38"/>
      <c r="W460" s="38"/>
      <c r="X460" s="38"/>
      <c r="Y460" s="38"/>
      <c r="Z460" s="38"/>
      <c r="AA460" s="38"/>
      <c r="AB460" s="38"/>
      <c r="AC460" s="38"/>
      <c r="AD460" s="38"/>
      <c r="AE460" s="38"/>
      <c r="AT460" s="17" t="s">
        <v>172</v>
      </c>
      <c r="AU460" s="17" t="s">
        <v>82</v>
      </c>
    </row>
    <row r="461" s="13" customFormat="1">
      <c r="A461" s="13"/>
      <c r="B461" s="261"/>
      <c r="C461" s="262"/>
      <c r="D461" s="256" t="s">
        <v>174</v>
      </c>
      <c r="E461" s="263" t="s">
        <v>1</v>
      </c>
      <c r="F461" s="264" t="s">
        <v>1124</v>
      </c>
      <c r="G461" s="262"/>
      <c r="H461" s="263" t="s">
        <v>1</v>
      </c>
      <c r="I461" s="265"/>
      <c r="J461" s="262"/>
      <c r="K461" s="262"/>
      <c r="L461" s="266"/>
      <c r="M461" s="267"/>
      <c r="N461" s="268"/>
      <c r="O461" s="268"/>
      <c r="P461" s="268"/>
      <c r="Q461" s="268"/>
      <c r="R461" s="268"/>
      <c r="S461" s="268"/>
      <c r="T461" s="269"/>
      <c r="U461" s="13"/>
      <c r="V461" s="13"/>
      <c r="W461" s="13"/>
      <c r="X461" s="13"/>
      <c r="Y461" s="13"/>
      <c r="Z461" s="13"/>
      <c r="AA461" s="13"/>
      <c r="AB461" s="13"/>
      <c r="AC461" s="13"/>
      <c r="AD461" s="13"/>
      <c r="AE461" s="13"/>
      <c r="AT461" s="270" t="s">
        <v>174</v>
      </c>
      <c r="AU461" s="270" t="s">
        <v>82</v>
      </c>
      <c r="AV461" s="13" t="s">
        <v>80</v>
      </c>
      <c r="AW461" s="13" t="s">
        <v>30</v>
      </c>
      <c r="AX461" s="13" t="s">
        <v>73</v>
      </c>
      <c r="AY461" s="270" t="s">
        <v>161</v>
      </c>
    </row>
    <row r="462" s="14" customFormat="1">
      <c r="A462" s="14"/>
      <c r="B462" s="271"/>
      <c r="C462" s="272"/>
      <c r="D462" s="256" t="s">
        <v>174</v>
      </c>
      <c r="E462" s="273" t="s">
        <v>1</v>
      </c>
      <c r="F462" s="274" t="s">
        <v>1597</v>
      </c>
      <c r="G462" s="272"/>
      <c r="H462" s="275">
        <v>5.9539999999999997</v>
      </c>
      <c r="I462" s="276"/>
      <c r="J462" s="272"/>
      <c r="K462" s="272"/>
      <c r="L462" s="277"/>
      <c r="M462" s="278"/>
      <c r="N462" s="279"/>
      <c r="O462" s="279"/>
      <c r="P462" s="279"/>
      <c r="Q462" s="279"/>
      <c r="R462" s="279"/>
      <c r="S462" s="279"/>
      <c r="T462" s="280"/>
      <c r="U462" s="14"/>
      <c r="V462" s="14"/>
      <c r="W462" s="14"/>
      <c r="X462" s="14"/>
      <c r="Y462" s="14"/>
      <c r="Z462" s="14"/>
      <c r="AA462" s="14"/>
      <c r="AB462" s="14"/>
      <c r="AC462" s="14"/>
      <c r="AD462" s="14"/>
      <c r="AE462" s="14"/>
      <c r="AT462" s="281" t="s">
        <v>174</v>
      </c>
      <c r="AU462" s="281" t="s">
        <v>82</v>
      </c>
      <c r="AV462" s="14" t="s">
        <v>82</v>
      </c>
      <c r="AW462" s="14" t="s">
        <v>30</v>
      </c>
      <c r="AX462" s="14" t="s">
        <v>73</v>
      </c>
      <c r="AY462" s="281" t="s">
        <v>161</v>
      </c>
    </row>
    <row r="463" s="13" customFormat="1">
      <c r="A463" s="13"/>
      <c r="B463" s="261"/>
      <c r="C463" s="262"/>
      <c r="D463" s="256" t="s">
        <v>174</v>
      </c>
      <c r="E463" s="263" t="s">
        <v>1</v>
      </c>
      <c r="F463" s="264" t="s">
        <v>1121</v>
      </c>
      <c r="G463" s="262"/>
      <c r="H463" s="263" t="s">
        <v>1</v>
      </c>
      <c r="I463" s="265"/>
      <c r="J463" s="262"/>
      <c r="K463" s="262"/>
      <c r="L463" s="266"/>
      <c r="M463" s="267"/>
      <c r="N463" s="268"/>
      <c r="O463" s="268"/>
      <c r="P463" s="268"/>
      <c r="Q463" s="268"/>
      <c r="R463" s="268"/>
      <c r="S463" s="268"/>
      <c r="T463" s="269"/>
      <c r="U463" s="13"/>
      <c r="V463" s="13"/>
      <c r="W463" s="13"/>
      <c r="X463" s="13"/>
      <c r="Y463" s="13"/>
      <c r="Z463" s="13"/>
      <c r="AA463" s="13"/>
      <c r="AB463" s="13"/>
      <c r="AC463" s="13"/>
      <c r="AD463" s="13"/>
      <c r="AE463" s="13"/>
      <c r="AT463" s="270" t="s">
        <v>174</v>
      </c>
      <c r="AU463" s="270" t="s">
        <v>82</v>
      </c>
      <c r="AV463" s="13" t="s">
        <v>80</v>
      </c>
      <c r="AW463" s="13" t="s">
        <v>30</v>
      </c>
      <c r="AX463" s="13" t="s">
        <v>73</v>
      </c>
      <c r="AY463" s="270" t="s">
        <v>161</v>
      </c>
    </row>
    <row r="464" s="14" customFormat="1">
      <c r="A464" s="14"/>
      <c r="B464" s="271"/>
      <c r="C464" s="272"/>
      <c r="D464" s="256" t="s">
        <v>174</v>
      </c>
      <c r="E464" s="273" t="s">
        <v>1</v>
      </c>
      <c r="F464" s="274" t="s">
        <v>1598</v>
      </c>
      <c r="G464" s="272"/>
      <c r="H464" s="275">
        <v>3.8820000000000001</v>
      </c>
      <c r="I464" s="276"/>
      <c r="J464" s="272"/>
      <c r="K464" s="272"/>
      <c r="L464" s="277"/>
      <c r="M464" s="278"/>
      <c r="N464" s="279"/>
      <c r="O464" s="279"/>
      <c r="P464" s="279"/>
      <c r="Q464" s="279"/>
      <c r="R464" s="279"/>
      <c r="S464" s="279"/>
      <c r="T464" s="280"/>
      <c r="U464" s="14"/>
      <c r="V464" s="14"/>
      <c r="W464" s="14"/>
      <c r="X464" s="14"/>
      <c r="Y464" s="14"/>
      <c r="Z464" s="14"/>
      <c r="AA464" s="14"/>
      <c r="AB464" s="14"/>
      <c r="AC464" s="14"/>
      <c r="AD464" s="14"/>
      <c r="AE464" s="14"/>
      <c r="AT464" s="281" t="s">
        <v>174</v>
      </c>
      <c r="AU464" s="281" t="s">
        <v>82</v>
      </c>
      <c r="AV464" s="14" t="s">
        <v>82</v>
      </c>
      <c r="AW464" s="14" t="s">
        <v>30</v>
      </c>
      <c r="AX464" s="14" t="s">
        <v>73</v>
      </c>
      <c r="AY464" s="281" t="s">
        <v>161</v>
      </c>
    </row>
    <row r="465" s="15" customFormat="1">
      <c r="A465" s="15"/>
      <c r="B465" s="282"/>
      <c r="C465" s="283"/>
      <c r="D465" s="256" t="s">
        <v>174</v>
      </c>
      <c r="E465" s="284" t="s">
        <v>1</v>
      </c>
      <c r="F465" s="285" t="s">
        <v>180</v>
      </c>
      <c r="G465" s="283"/>
      <c r="H465" s="286">
        <v>9.8360000000000003</v>
      </c>
      <c r="I465" s="287"/>
      <c r="J465" s="283"/>
      <c r="K465" s="283"/>
      <c r="L465" s="288"/>
      <c r="M465" s="289"/>
      <c r="N465" s="290"/>
      <c r="O465" s="290"/>
      <c r="P465" s="290"/>
      <c r="Q465" s="290"/>
      <c r="R465" s="290"/>
      <c r="S465" s="290"/>
      <c r="T465" s="291"/>
      <c r="U465" s="15"/>
      <c r="V465" s="15"/>
      <c r="W465" s="15"/>
      <c r="X465" s="15"/>
      <c r="Y465" s="15"/>
      <c r="Z465" s="15"/>
      <c r="AA465" s="15"/>
      <c r="AB465" s="15"/>
      <c r="AC465" s="15"/>
      <c r="AD465" s="15"/>
      <c r="AE465" s="15"/>
      <c r="AT465" s="292" t="s">
        <v>174</v>
      </c>
      <c r="AU465" s="292" t="s">
        <v>82</v>
      </c>
      <c r="AV465" s="15" t="s">
        <v>168</v>
      </c>
      <c r="AW465" s="15" t="s">
        <v>30</v>
      </c>
      <c r="AX465" s="15" t="s">
        <v>80</v>
      </c>
      <c r="AY465" s="292" t="s">
        <v>161</v>
      </c>
    </row>
    <row r="466" s="2" customFormat="1" ht="36" customHeight="1">
      <c r="A466" s="38"/>
      <c r="B466" s="39"/>
      <c r="C466" s="243" t="s">
        <v>629</v>
      </c>
      <c r="D466" s="243" t="s">
        <v>163</v>
      </c>
      <c r="E466" s="244" t="s">
        <v>699</v>
      </c>
      <c r="F466" s="245" t="s">
        <v>700</v>
      </c>
      <c r="G466" s="246" t="s">
        <v>282</v>
      </c>
      <c r="H466" s="247">
        <v>7.0700000000000003</v>
      </c>
      <c r="I466" s="248"/>
      <c r="J466" s="249">
        <f>ROUND(I466*H466,2)</f>
        <v>0</v>
      </c>
      <c r="K466" s="245" t="s">
        <v>167</v>
      </c>
      <c r="L466" s="44"/>
      <c r="M466" s="250" t="s">
        <v>1</v>
      </c>
      <c r="N466" s="251" t="s">
        <v>38</v>
      </c>
      <c r="O466" s="91"/>
      <c r="P466" s="252">
        <f>O466*H466</f>
        <v>0</v>
      </c>
      <c r="Q466" s="252">
        <v>0</v>
      </c>
      <c r="R466" s="252">
        <f>Q466*H466</f>
        <v>0</v>
      </c>
      <c r="S466" s="252">
        <v>0</v>
      </c>
      <c r="T466" s="253">
        <f>S466*H466</f>
        <v>0</v>
      </c>
      <c r="U466" s="38"/>
      <c r="V466" s="38"/>
      <c r="W466" s="38"/>
      <c r="X466" s="38"/>
      <c r="Y466" s="38"/>
      <c r="Z466" s="38"/>
      <c r="AA466" s="38"/>
      <c r="AB466" s="38"/>
      <c r="AC466" s="38"/>
      <c r="AD466" s="38"/>
      <c r="AE466" s="38"/>
      <c r="AR466" s="254" t="s">
        <v>168</v>
      </c>
      <c r="AT466" s="254" t="s">
        <v>163</v>
      </c>
      <c r="AU466" s="254" t="s">
        <v>82</v>
      </c>
      <c r="AY466" s="17" t="s">
        <v>161</v>
      </c>
      <c r="BE466" s="255">
        <f>IF(N466="základní",J466,0)</f>
        <v>0</v>
      </c>
      <c r="BF466" s="255">
        <f>IF(N466="snížená",J466,0)</f>
        <v>0</v>
      </c>
      <c r="BG466" s="255">
        <f>IF(N466="zákl. přenesená",J466,0)</f>
        <v>0</v>
      </c>
      <c r="BH466" s="255">
        <f>IF(N466="sníž. přenesená",J466,0)</f>
        <v>0</v>
      </c>
      <c r="BI466" s="255">
        <f>IF(N466="nulová",J466,0)</f>
        <v>0</v>
      </c>
      <c r="BJ466" s="17" t="s">
        <v>80</v>
      </c>
      <c r="BK466" s="255">
        <f>ROUND(I466*H466,2)</f>
        <v>0</v>
      </c>
      <c r="BL466" s="17" t="s">
        <v>168</v>
      </c>
      <c r="BM466" s="254" t="s">
        <v>1599</v>
      </c>
    </row>
    <row r="467" s="2" customFormat="1">
      <c r="A467" s="38"/>
      <c r="B467" s="39"/>
      <c r="C467" s="40"/>
      <c r="D467" s="256" t="s">
        <v>170</v>
      </c>
      <c r="E467" s="40"/>
      <c r="F467" s="257" t="s">
        <v>702</v>
      </c>
      <c r="G467" s="40"/>
      <c r="H467" s="40"/>
      <c r="I467" s="154"/>
      <c r="J467" s="40"/>
      <c r="K467" s="40"/>
      <c r="L467" s="44"/>
      <c r="M467" s="258"/>
      <c r="N467" s="259"/>
      <c r="O467" s="91"/>
      <c r="P467" s="91"/>
      <c r="Q467" s="91"/>
      <c r="R467" s="91"/>
      <c r="S467" s="91"/>
      <c r="T467" s="92"/>
      <c r="U467" s="38"/>
      <c r="V467" s="38"/>
      <c r="W467" s="38"/>
      <c r="X467" s="38"/>
      <c r="Y467" s="38"/>
      <c r="Z467" s="38"/>
      <c r="AA467" s="38"/>
      <c r="AB467" s="38"/>
      <c r="AC467" s="38"/>
      <c r="AD467" s="38"/>
      <c r="AE467" s="38"/>
      <c r="AT467" s="17" t="s">
        <v>170</v>
      </c>
      <c r="AU467" s="17" t="s">
        <v>82</v>
      </c>
    </row>
    <row r="468" s="2" customFormat="1">
      <c r="A468" s="38"/>
      <c r="B468" s="39"/>
      <c r="C468" s="40"/>
      <c r="D468" s="256" t="s">
        <v>172</v>
      </c>
      <c r="E468" s="40"/>
      <c r="F468" s="260" t="s">
        <v>696</v>
      </c>
      <c r="G468" s="40"/>
      <c r="H468" s="40"/>
      <c r="I468" s="154"/>
      <c r="J468" s="40"/>
      <c r="K468" s="40"/>
      <c r="L468" s="44"/>
      <c r="M468" s="258"/>
      <c r="N468" s="259"/>
      <c r="O468" s="91"/>
      <c r="P468" s="91"/>
      <c r="Q468" s="91"/>
      <c r="R468" s="91"/>
      <c r="S468" s="91"/>
      <c r="T468" s="92"/>
      <c r="U468" s="38"/>
      <c r="V468" s="38"/>
      <c r="W468" s="38"/>
      <c r="X468" s="38"/>
      <c r="Y468" s="38"/>
      <c r="Z468" s="38"/>
      <c r="AA468" s="38"/>
      <c r="AB468" s="38"/>
      <c r="AC468" s="38"/>
      <c r="AD468" s="38"/>
      <c r="AE468" s="38"/>
      <c r="AT468" s="17" t="s">
        <v>172</v>
      </c>
      <c r="AU468" s="17" t="s">
        <v>82</v>
      </c>
    </row>
    <row r="469" s="13" customFormat="1">
      <c r="A469" s="13"/>
      <c r="B469" s="261"/>
      <c r="C469" s="262"/>
      <c r="D469" s="256" t="s">
        <v>174</v>
      </c>
      <c r="E469" s="263" t="s">
        <v>1</v>
      </c>
      <c r="F469" s="264" t="s">
        <v>1124</v>
      </c>
      <c r="G469" s="262"/>
      <c r="H469" s="263" t="s">
        <v>1</v>
      </c>
      <c r="I469" s="265"/>
      <c r="J469" s="262"/>
      <c r="K469" s="262"/>
      <c r="L469" s="266"/>
      <c r="M469" s="267"/>
      <c r="N469" s="268"/>
      <c r="O469" s="268"/>
      <c r="P469" s="268"/>
      <c r="Q469" s="268"/>
      <c r="R469" s="268"/>
      <c r="S469" s="268"/>
      <c r="T469" s="269"/>
      <c r="U469" s="13"/>
      <c r="V469" s="13"/>
      <c r="W469" s="13"/>
      <c r="X469" s="13"/>
      <c r="Y469" s="13"/>
      <c r="Z469" s="13"/>
      <c r="AA469" s="13"/>
      <c r="AB469" s="13"/>
      <c r="AC469" s="13"/>
      <c r="AD469" s="13"/>
      <c r="AE469" s="13"/>
      <c r="AT469" s="270" t="s">
        <v>174</v>
      </c>
      <c r="AU469" s="270" t="s">
        <v>82</v>
      </c>
      <c r="AV469" s="13" t="s">
        <v>80</v>
      </c>
      <c r="AW469" s="13" t="s">
        <v>30</v>
      </c>
      <c r="AX469" s="13" t="s">
        <v>73</v>
      </c>
      <c r="AY469" s="270" t="s">
        <v>161</v>
      </c>
    </row>
    <row r="470" s="14" customFormat="1">
      <c r="A470" s="14"/>
      <c r="B470" s="271"/>
      <c r="C470" s="272"/>
      <c r="D470" s="256" t="s">
        <v>174</v>
      </c>
      <c r="E470" s="273" t="s">
        <v>1</v>
      </c>
      <c r="F470" s="274" t="s">
        <v>1600</v>
      </c>
      <c r="G470" s="272"/>
      <c r="H470" s="275">
        <v>7.0700000000000003</v>
      </c>
      <c r="I470" s="276"/>
      <c r="J470" s="272"/>
      <c r="K470" s="272"/>
      <c r="L470" s="277"/>
      <c r="M470" s="278"/>
      <c r="N470" s="279"/>
      <c r="O470" s="279"/>
      <c r="P470" s="279"/>
      <c r="Q470" s="279"/>
      <c r="R470" s="279"/>
      <c r="S470" s="279"/>
      <c r="T470" s="280"/>
      <c r="U470" s="14"/>
      <c r="V470" s="14"/>
      <c r="W470" s="14"/>
      <c r="X470" s="14"/>
      <c r="Y470" s="14"/>
      <c r="Z470" s="14"/>
      <c r="AA470" s="14"/>
      <c r="AB470" s="14"/>
      <c r="AC470" s="14"/>
      <c r="AD470" s="14"/>
      <c r="AE470" s="14"/>
      <c r="AT470" s="281" t="s">
        <v>174</v>
      </c>
      <c r="AU470" s="281" t="s">
        <v>82</v>
      </c>
      <c r="AV470" s="14" t="s">
        <v>82</v>
      </c>
      <c r="AW470" s="14" t="s">
        <v>30</v>
      </c>
      <c r="AX470" s="14" t="s">
        <v>80</v>
      </c>
      <c r="AY470" s="281" t="s">
        <v>161</v>
      </c>
    </row>
    <row r="471" s="2" customFormat="1" ht="24" customHeight="1">
      <c r="A471" s="38"/>
      <c r="B471" s="39"/>
      <c r="C471" s="243" t="s">
        <v>636</v>
      </c>
      <c r="D471" s="243" t="s">
        <v>163</v>
      </c>
      <c r="E471" s="244" t="s">
        <v>712</v>
      </c>
      <c r="F471" s="245" t="s">
        <v>713</v>
      </c>
      <c r="G471" s="246" t="s">
        <v>282</v>
      </c>
      <c r="H471" s="247">
        <v>44.060000000000002</v>
      </c>
      <c r="I471" s="248"/>
      <c r="J471" s="249">
        <f>ROUND(I471*H471,2)</f>
        <v>0</v>
      </c>
      <c r="K471" s="245" t="s">
        <v>167</v>
      </c>
      <c r="L471" s="44"/>
      <c r="M471" s="250" t="s">
        <v>1</v>
      </c>
      <c r="N471" s="251" t="s">
        <v>38</v>
      </c>
      <c r="O471" s="91"/>
      <c r="P471" s="252">
        <f>O471*H471</f>
        <v>0</v>
      </c>
      <c r="Q471" s="252">
        <v>0</v>
      </c>
      <c r="R471" s="252">
        <f>Q471*H471</f>
        <v>0</v>
      </c>
      <c r="S471" s="252">
        <v>0</v>
      </c>
      <c r="T471" s="253">
        <f>S471*H471</f>
        <v>0</v>
      </c>
      <c r="U471" s="38"/>
      <c r="V471" s="38"/>
      <c r="W471" s="38"/>
      <c r="X471" s="38"/>
      <c r="Y471" s="38"/>
      <c r="Z471" s="38"/>
      <c r="AA471" s="38"/>
      <c r="AB471" s="38"/>
      <c r="AC471" s="38"/>
      <c r="AD471" s="38"/>
      <c r="AE471" s="38"/>
      <c r="AR471" s="254" t="s">
        <v>168</v>
      </c>
      <c r="AT471" s="254" t="s">
        <v>163</v>
      </c>
      <c r="AU471" s="254" t="s">
        <v>82</v>
      </c>
      <c r="AY471" s="17" t="s">
        <v>161</v>
      </c>
      <c r="BE471" s="255">
        <f>IF(N471="základní",J471,0)</f>
        <v>0</v>
      </c>
      <c r="BF471" s="255">
        <f>IF(N471="snížená",J471,0)</f>
        <v>0</v>
      </c>
      <c r="BG471" s="255">
        <f>IF(N471="zákl. přenesená",J471,0)</f>
        <v>0</v>
      </c>
      <c r="BH471" s="255">
        <f>IF(N471="sníž. přenesená",J471,0)</f>
        <v>0</v>
      </c>
      <c r="BI471" s="255">
        <f>IF(N471="nulová",J471,0)</f>
        <v>0</v>
      </c>
      <c r="BJ471" s="17" t="s">
        <v>80</v>
      </c>
      <c r="BK471" s="255">
        <f>ROUND(I471*H471,2)</f>
        <v>0</v>
      </c>
      <c r="BL471" s="17" t="s">
        <v>168</v>
      </c>
      <c r="BM471" s="254" t="s">
        <v>1601</v>
      </c>
    </row>
    <row r="472" s="2" customFormat="1">
      <c r="A472" s="38"/>
      <c r="B472" s="39"/>
      <c r="C472" s="40"/>
      <c r="D472" s="256" t="s">
        <v>170</v>
      </c>
      <c r="E472" s="40"/>
      <c r="F472" s="257" t="s">
        <v>715</v>
      </c>
      <c r="G472" s="40"/>
      <c r="H472" s="40"/>
      <c r="I472" s="154"/>
      <c r="J472" s="40"/>
      <c r="K472" s="40"/>
      <c r="L472" s="44"/>
      <c r="M472" s="258"/>
      <c r="N472" s="259"/>
      <c r="O472" s="91"/>
      <c r="P472" s="91"/>
      <c r="Q472" s="91"/>
      <c r="R472" s="91"/>
      <c r="S472" s="91"/>
      <c r="T472" s="92"/>
      <c r="U472" s="38"/>
      <c r="V472" s="38"/>
      <c r="W472" s="38"/>
      <c r="X472" s="38"/>
      <c r="Y472" s="38"/>
      <c r="Z472" s="38"/>
      <c r="AA472" s="38"/>
      <c r="AB472" s="38"/>
      <c r="AC472" s="38"/>
      <c r="AD472" s="38"/>
      <c r="AE472" s="38"/>
      <c r="AT472" s="17" t="s">
        <v>170</v>
      </c>
      <c r="AU472" s="17" t="s">
        <v>82</v>
      </c>
    </row>
    <row r="473" s="2" customFormat="1">
      <c r="A473" s="38"/>
      <c r="B473" s="39"/>
      <c r="C473" s="40"/>
      <c r="D473" s="256" t="s">
        <v>172</v>
      </c>
      <c r="E473" s="40"/>
      <c r="F473" s="260" t="s">
        <v>716</v>
      </c>
      <c r="G473" s="40"/>
      <c r="H473" s="40"/>
      <c r="I473" s="154"/>
      <c r="J473" s="40"/>
      <c r="K473" s="40"/>
      <c r="L473" s="44"/>
      <c r="M473" s="258"/>
      <c r="N473" s="259"/>
      <c r="O473" s="91"/>
      <c r="P473" s="91"/>
      <c r="Q473" s="91"/>
      <c r="R473" s="91"/>
      <c r="S473" s="91"/>
      <c r="T473" s="92"/>
      <c r="U473" s="38"/>
      <c r="V473" s="38"/>
      <c r="W473" s="38"/>
      <c r="X473" s="38"/>
      <c r="Y473" s="38"/>
      <c r="Z473" s="38"/>
      <c r="AA473" s="38"/>
      <c r="AB473" s="38"/>
      <c r="AC473" s="38"/>
      <c r="AD473" s="38"/>
      <c r="AE473" s="38"/>
      <c r="AT473" s="17" t="s">
        <v>172</v>
      </c>
      <c r="AU473" s="17" t="s">
        <v>82</v>
      </c>
    </row>
    <row r="474" s="13" customFormat="1">
      <c r="A474" s="13"/>
      <c r="B474" s="261"/>
      <c r="C474" s="262"/>
      <c r="D474" s="256" t="s">
        <v>174</v>
      </c>
      <c r="E474" s="263" t="s">
        <v>1</v>
      </c>
      <c r="F474" s="264" t="s">
        <v>717</v>
      </c>
      <c r="G474" s="262"/>
      <c r="H474" s="263" t="s">
        <v>1</v>
      </c>
      <c r="I474" s="265"/>
      <c r="J474" s="262"/>
      <c r="K474" s="262"/>
      <c r="L474" s="266"/>
      <c r="M474" s="267"/>
      <c r="N474" s="268"/>
      <c r="O474" s="268"/>
      <c r="P474" s="268"/>
      <c r="Q474" s="268"/>
      <c r="R474" s="268"/>
      <c r="S474" s="268"/>
      <c r="T474" s="269"/>
      <c r="U474" s="13"/>
      <c r="V474" s="13"/>
      <c r="W474" s="13"/>
      <c r="X474" s="13"/>
      <c r="Y474" s="13"/>
      <c r="Z474" s="13"/>
      <c r="AA474" s="13"/>
      <c r="AB474" s="13"/>
      <c r="AC474" s="13"/>
      <c r="AD474" s="13"/>
      <c r="AE474" s="13"/>
      <c r="AT474" s="270" t="s">
        <v>174</v>
      </c>
      <c r="AU474" s="270" t="s">
        <v>82</v>
      </c>
      <c r="AV474" s="13" t="s">
        <v>80</v>
      </c>
      <c r="AW474" s="13" t="s">
        <v>30</v>
      </c>
      <c r="AX474" s="13" t="s">
        <v>73</v>
      </c>
      <c r="AY474" s="270" t="s">
        <v>161</v>
      </c>
    </row>
    <row r="475" s="14" customFormat="1">
      <c r="A475" s="14"/>
      <c r="B475" s="271"/>
      <c r="C475" s="272"/>
      <c r="D475" s="256" t="s">
        <v>174</v>
      </c>
      <c r="E475" s="273" t="s">
        <v>1</v>
      </c>
      <c r="F475" s="274" t="s">
        <v>1602</v>
      </c>
      <c r="G475" s="272"/>
      <c r="H475" s="275">
        <v>43.884999999999998</v>
      </c>
      <c r="I475" s="276"/>
      <c r="J475" s="272"/>
      <c r="K475" s="272"/>
      <c r="L475" s="277"/>
      <c r="M475" s="278"/>
      <c r="N475" s="279"/>
      <c r="O475" s="279"/>
      <c r="P475" s="279"/>
      <c r="Q475" s="279"/>
      <c r="R475" s="279"/>
      <c r="S475" s="279"/>
      <c r="T475" s="280"/>
      <c r="U475" s="14"/>
      <c r="V475" s="14"/>
      <c r="W475" s="14"/>
      <c r="X475" s="14"/>
      <c r="Y475" s="14"/>
      <c r="Z475" s="14"/>
      <c r="AA475" s="14"/>
      <c r="AB475" s="14"/>
      <c r="AC475" s="14"/>
      <c r="AD475" s="14"/>
      <c r="AE475" s="14"/>
      <c r="AT475" s="281" t="s">
        <v>174</v>
      </c>
      <c r="AU475" s="281" t="s">
        <v>82</v>
      </c>
      <c r="AV475" s="14" t="s">
        <v>82</v>
      </c>
      <c r="AW475" s="14" t="s">
        <v>30</v>
      </c>
      <c r="AX475" s="14" t="s">
        <v>73</v>
      </c>
      <c r="AY475" s="281" t="s">
        <v>161</v>
      </c>
    </row>
    <row r="476" s="13" customFormat="1">
      <c r="A476" s="13"/>
      <c r="B476" s="261"/>
      <c r="C476" s="262"/>
      <c r="D476" s="256" t="s">
        <v>174</v>
      </c>
      <c r="E476" s="263" t="s">
        <v>1</v>
      </c>
      <c r="F476" s="264" t="s">
        <v>1128</v>
      </c>
      <c r="G476" s="262"/>
      <c r="H476" s="263" t="s">
        <v>1</v>
      </c>
      <c r="I476" s="265"/>
      <c r="J476" s="262"/>
      <c r="K476" s="262"/>
      <c r="L476" s="266"/>
      <c r="M476" s="267"/>
      <c r="N476" s="268"/>
      <c r="O476" s="268"/>
      <c r="P476" s="268"/>
      <c r="Q476" s="268"/>
      <c r="R476" s="268"/>
      <c r="S476" s="268"/>
      <c r="T476" s="269"/>
      <c r="U476" s="13"/>
      <c r="V476" s="13"/>
      <c r="W476" s="13"/>
      <c r="X476" s="13"/>
      <c r="Y476" s="13"/>
      <c r="Z476" s="13"/>
      <c r="AA476" s="13"/>
      <c r="AB476" s="13"/>
      <c r="AC476" s="13"/>
      <c r="AD476" s="13"/>
      <c r="AE476" s="13"/>
      <c r="AT476" s="270" t="s">
        <v>174</v>
      </c>
      <c r="AU476" s="270" t="s">
        <v>82</v>
      </c>
      <c r="AV476" s="13" t="s">
        <v>80</v>
      </c>
      <c r="AW476" s="13" t="s">
        <v>30</v>
      </c>
      <c r="AX476" s="13" t="s">
        <v>73</v>
      </c>
      <c r="AY476" s="270" t="s">
        <v>161</v>
      </c>
    </row>
    <row r="477" s="14" customFormat="1">
      <c r="A477" s="14"/>
      <c r="B477" s="271"/>
      <c r="C477" s="272"/>
      <c r="D477" s="256" t="s">
        <v>174</v>
      </c>
      <c r="E477" s="273" t="s">
        <v>1</v>
      </c>
      <c r="F477" s="274" t="s">
        <v>1603</v>
      </c>
      <c r="G477" s="272"/>
      <c r="H477" s="275">
        <v>0.17499999999999999</v>
      </c>
      <c r="I477" s="276"/>
      <c r="J477" s="272"/>
      <c r="K477" s="272"/>
      <c r="L477" s="277"/>
      <c r="M477" s="278"/>
      <c r="N477" s="279"/>
      <c r="O477" s="279"/>
      <c r="P477" s="279"/>
      <c r="Q477" s="279"/>
      <c r="R477" s="279"/>
      <c r="S477" s="279"/>
      <c r="T477" s="280"/>
      <c r="U477" s="14"/>
      <c r="V477" s="14"/>
      <c r="W477" s="14"/>
      <c r="X477" s="14"/>
      <c r="Y477" s="14"/>
      <c r="Z477" s="14"/>
      <c r="AA477" s="14"/>
      <c r="AB477" s="14"/>
      <c r="AC477" s="14"/>
      <c r="AD477" s="14"/>
      <c r="AE477" s="14"/>
      <c r="AT477" s="281" t="s">
        <v>174</v>
      </c>
      <c r="AU477" s="281" t="s">
        <v>82</v>
      </c>
      <c r="AV477" s="14" t="s">
        <v>82</v>
      </c>
      <c r="AW477" s="14" t="s">
        <v>30</v>
      </c>
      <c r="AX477" s="14" t="s">
        <v>73</v>
      </c>
      <c r="AY477" s="281" t="s">
        <v>161</v>
      </c>
    </row>
    <row r="478" s="15" customFormat="1">
      <c r="A478" s="15"/>
      <c r="B478" s="282"/>
      <c r="C478" s="283"/>
      <c r="D478" s="256" t="s">
        <v>174</v>
      </c>
      <c r="E478" s="284" t="s">
        <v>1</v>
      </c>
      <c r="F478" s="285" t="s">
        <v>180</v>
      </c>
      <c r="G478" s="283"/>
      <c r="H478" s="286">
        <v>44.060000000000002</v>
      </c>
      <c r="I478" s="287"/>
      <c r="J478" s="283"/>
      <c r="K478" s="283"/>
      <c r="L478" s="288"/>
      <c r="M478" s="289"/>
      <c r="N478" s="290"/>
      <c r="O478" s="290"/>
      <c r="P478" s="290"/>
      <c r="Q478" s="290"/>
      <c r="R478" s="290"/>
      <c r="S478" s="290"/>
      <c r="T478" s="291"/>
      <c r="U478" s="15"/>
      <c r="V478" s="15"/>
      <c r="W478" s="15"/>
      <c r="X478" s="15"/>
      <c r="Y478" s="15"/>
      <c r="Z478" s="15"/>
      <c r="AA478" s="15"/>
      <c r="AB478" s="15"/>
      <c r="AC478" s="15"/>
      <c r="AD478" s="15"/>
      <c r="AE478" s="15"/>
      <c r="AT478" s="292" t="s">
        <v>174</v>
      </c>
      <c r="AU478" s="292" t="s">
        <v>82</v>
      </c>
      <c r="AV478" s="15" t="s">
        <v>168</v>
      </c>
      <c r="AW478" s="15" t="s">
        <v>30</v>
      </c>
      <c r="AX478" s="15" t="s">
        <v>80</v>
      </c>
      <c r="AY478" s="292" t="s">
        <v>161</v>
      </c>
    </row>
    <row r="479" s="2" customFormat="1" ht="16.5" customHeight="1">
      <c r="A479" s="38"/>
      <c r="B479" s="39"/>
      <c r="C479" s="243" t="s">
        <v>643</v>
      </c>
      <c r="D479" s="243" t="s">
        <v>163</v>
      </c>
      <c r="E479" s="244" t="s">
        <v>720</v>
      </c>
      <c r="F479" s="245" t="s">
        <v>721</v>
      </c>
      <c r="G479" s="246" t="s">
        <v>282</v>
      </c>
      <c r="H479" s="247">
        <v>1189.6199999999999</v>
      </c>
      <c r="I479" s="248"/>
      <c r="J479" s="249">
        <f>ROUND(I479*H479,2)</f>
        <v>0</v>
      </c>
      <c r="K479" s="245" t="s">
        <v>167</v>
      </c>
      <c r="L479" s="44"/>
      <c r="M479" s="250" t="s">
        <v>1</v>
      </c>
      <c r="N479" s="251" t="s">
        <v>38</v>
      </c>
      <c r="O479" s="91"/>
      <c r="P479" s="252">
        <f>O479*H479</f>
        <v>0</v>
      </c>
      <c r="Q479" s="252">
        <v>0</v>
      </c>
      <c r="R479" s="252">
        <f>Q479*H479</f>
        <v>0</v>
      </c>
      <c r="S479" s="252">
        <v>0</v>
      </c>
      <c r="T479" s="253">
        <f>S479*H479</f>
        <v>0</v>
      </c>
      <c r="U479" s="38"/>
      <c r="V479" s="38"/>
      <c r="W479" s="38"/>
      <c r="X479" s="38"/>
      <c r="Y479" s="38"/>
      <c r="Z479" s="38"/>
      <c r="AA479" s="38"/>
      <c r="AB479" s="38"/>
      <c r="AC479" s="38"/>
      <c r="AD479" s="38"/>
      <c r="AE479" s="38"/>
      <c r="AR479" s="254" t="s">
        <v>168</v>
      </c>
      <c r="AT479" s="254" t="s">
        <v>163</v>
      </c>
      <c r="AU479" s="254" t="s">
        <v>82</v>
      </c>
      <c r="AY479" s="17" t="s">
        <v>161</v>
      </c>
      <c r="BE479" s="255">
        <f>IF(N479="základní",J479,0)</f>
        <v>0</v>
      </c>
      <c r="BF479" s="255">
        <f>IF(N479="snížená",J479,0)</f>
        <v>0</v>
      </c>
      <c r="BG479" s="255">
        <f>IF(N479="zákl. přenesená",J479,0)</f>
        <v>0</v>
      </c>
      <c r="BH479" s="255">
        <f>IF(N479="sníž. přenesená",J479,0)</f>
        <v>0</v>
      </c>
      <c r="BI479" s="255">
        <f>IF(N479="nulová",J479,0)</f>
        <v>0</v>
      </c>
      <c r="BJ479" s="17" t="s">
        <v>80</v>
      </c>
      <c r="BK479" s="255">
        <f>ROUND(I479*H479,2)</f>
        <v>0</v>
      </c>
      <c r="BL479" s="17" t="s">
        <v>168</v>
      </c>
      <c r="BM479" s="254" t="s">
        <v>1604</v>
      </c>
    </row>
    <row r="480" s="2" customFormat="1">
      <c r="A480" s="38"/>
      <c r="B480" s="39"/>
      <c r="C480" s="40"/>
      <c r="D480" s="256" t="s">
        <v>170</v>
      </c>
      <c r="E480" s="40"/>
      <c r="F480" s="257" t="s">
        <v>723</v>
      </c>
      <c r="G480" s="40"/>
      <c r="H480" s="40"/>
      <c r="I480" s="154"/>
      <c r="J480" s="40"/>
      <c r="K480" s="40"/>
      <c r="L480" s="44"/>
      <c r="M480" s="258"/>
      <c r="N480" s="259"/>
      <c r="O480" s="91"/>
      <c r="P480" s="91"/>
      <c r="Q480" s="91"/>
      <c r="R480" s="91"/>
      <c r="S480" s="91"/>
      <c r="T480" s="92"/>
      <c r="U480" s="38"/>
      <c r="V480" s="38"/>
      <c r="W480" s="38"/>
      <c r="X480" s="38"/>
      <c r="Y480" s="38"/>
      <c r="Z480" s="38"/>
      <c r="AA480" s="38"/>
      <c r="AB480" s="38"/>
      <c r="AC480" s="38"/>
      <c r="AD480" s="38"/>
      <c r="AE480" s="38"/>
      <c r="AT480" s="17" t="s">
        <v>170</v>
      </c>
      <c r="AU480" s="17" t="s">
        <v>82</v>
      </c>
    </row>
    <row r="481" s="2" customFormat="1">
      <c r="A481" s="38"/>
      <c r="B481" s="39"/>
      <c r="C481" s="40"/>
      <c r="D481" s="256" t="s">
        <v>172</v>
      </c>
      <c r="E481" s="40"/>
      <c r="F481" s="260" t="s">
        <v>716</v>
      </c>
      <c r="G481" s="40"/>
      <c r="H481" s="40"/>
      <c r="I481" s="154"/>
      <c r="J481" s="40"/>
      <c r="K481" s="40"/>
      <c r="L481" s="44"/>
      <c r="M481" s="258"/>
      <c r="N481" s="259"/>
      <c r="O481" s="91"/>
      <c r="P481" s="91"/>
      <c r="Q481" s="91"/>
      <c r="R481" s="91"/>
      <c r="S481" s="91"/>
      <c r="T481" s="92"/>
      <c r="U481" s="38"/>
      <c r="V481" s="38"/>
      <c r="W481" s="38"/>
      <c r="X481" s="38"/>
      <c r="Y481" s="38"/>
      <c r="Z481" s="38"/>
      <c r="AA481" s="38"/>
      <c r="AB481" s="38"/>
      <c r="AC481" s="38"/>
      <c r="AD481" s="38"/>
      <c r="AE481" s="38"/>
      <c r="AT481" s="17" t="s">
        <v>172</v>
      </c>
      <c r="AU481" s="17" t="s">
        <v>82</v>
      </c>
    </row>
    <row r="482" s="2" customFormat="1">
      <c r="A482" s="38"/>
      <c r="B482" s="39"/>
      <c r="C482" s="40"/>
      <c r="D482" s="256" t="s">
        <v>195</v>
      </c>
      <c r="E482" s="40"/>
      <c r="F482" s="260" t="s">
        <v>266</v>
      </c>
      <c r="G482" s="40"/>
      <c r="H482" s="40"/>
      <c r="I482" s="154"/>
      <c r="J482" s="40"/>
      <c r="K482" s="40"/>
      <c r="L482" s="44"/>
      <c r="M482" s="258"/>
      <c r="N482" s="259"/>
      <c r="O482" s="91"/>
      <c r="P482" s="91"/>
      <c r="Q482" s="91"/>
      <c r="R482" s="91"/>
      <c r="S482" s="91"/>
      <c r="T482" s="92"/>
      <c r="U482" s="38"/>
      <c r="V482" s="38"/>
      <c r="W482" s="38"/>
      <c r="X482" s="38"/>
      <c r="Y482" s="38"/>
      <c r="Z482" s="38"/>
      <c r="AA482" s="38"/>
      <c r="AB482" s="38"/>
      <c r="AC482" s="38"/>
      <c r="AD482" s="38"/>
      <c r="AE482" s="38"/>
      <c r="AT482" s="17" t="s">
        <v>195</v>
      </c>
      <c r="AU482" s="17" t="s">
        <v>82</v>
      </c>
    </row>
    <row r="483" s="14" customFormat="1">
      <c r="A483" s="14"/>
      <c r="B483" s="271"/>
      <c r="C483" s="272"/>
      <c r="D483" s="256" t="s">
        <v>174</v>
      </c>
      <c r="E483" s="273" t="s">
        <v>1</v>
      </c>
      <c r="F483" s="274" t="s">
        <v>1605</v>
      </c>
      <c r="G483" s="272"/>
      <c r="H483" s="275">
        <v>1189.6199999999999</v>
      </c>
      <c r="I483" s="276"/>
      <c r="J483" s="272"/>
      <c r="K483" s="272"/>
      <c r="L483" s="277"/>
      <c r="M483" s="278"/>
      <c r="N483" s="279"/>
      <c r="O483" s="279"/>
      <c r="P483" s="279"/>
      <c r="Q483" s="279"/>
      <c r="R483" s="279"/>
      <c r="S483" s="279"/>
      <c r="T483" s="280"/>
      <c r="U483" s="14"/>
      <c r="V483" s="14"/>
      <c r="W483" s="14"/>
      <c r="X483" s="14"/>
      <c r="Y483" s="14"/>
      <c r="Z483" s="14"/>
      <c r="AA483" s="14"/>
      <c r="AB483" s="14"/>
      <c r="AC483" s="14"/>
      <c r="AD483" s="14"/>
      <c r="AE483" s="14"/>
      <c r="AT483" s="281" t="s">
        <v>174</v>
      </c>
      <c r="AU483" s="281" t="s">
        <v>82</v>
      </c>
      <c r="AV483" s="14" t="s">
        <v>82</v>
      </c>
      <c r="AW483" s="14" t="s">
        <v>30</v>
      </c>
      <c r="AX483" s="14" t="s">
        <v>80</v>
      </c>
      <c r="AY483" s="281" t="s">
        <v>161</v>
      </c>
    </row>
    <row r="484" s="2" customFormat="1" ht="24" customHeight="1">
      <c r="A484" s="38"/>
      <c r="B484" s="39"/>
      <c r="C484" s="243" t="s">
        <v>650</v>
      </c>
      <c r="D484" s="243" t="s">
        <v>163</v>
      </c>
      <c r="E484" s="244" t="s">
        <v>726</v>
      </c>
      <c r="F484" s="245" t="s">
        <v>727</v>
      </c>
      <c r="G484" s="246" t="s">
        <v>282</v>
      </c>
      <c r="H484" s="247">
        <v>44.060000000000002</v>
      </c>
      <c r="I484" s="248"/>
      <c r="J484" s="249">
        <f>ROUND(I484*H484,2)</f>
        <v>0</v>
      </c>
      <c r="K484" s="245" t="s">
        <v>167</v>
      </c>
      <c r="L484" s="44"/>
      <c r="M484" s="250" t="s">
        <v>1</v>
      </c>
      <c r="N484" s="251" t="s">
        <v>38</v>
      </c>
      <c r="O484" s="91"/>
      <c r="P484" s="252">
        <f>O484*H484</f>
        <v>0</v>
      </c>
      <c r="Q484" s="252">
        <v>0</v>
      </c>
      <c r="R484" s="252">
        <f>Q484*H484</f>
        <v>0</v>
      </c>
      <c r="S484" s="252">
        <v>0</v>
      </c>
      <c r="T484" s="253">
        <f>S484*H484</f>
        <v>0</v>
      </c>
      <c r="U484" s="38"/>
      <c r="V484" s="38"/>
      <c r="W484" s="38"/>
      <c r="X484" s="38"/>
      <c r="Y484" s="38"/>
      <c r="Z484" s="38"/>
      <c r="AA484" s="38"/>
      <c r="AB484" s="38"/>
      <c r="AC484" s="38"/>
      <c r="AD484" s="38"/>
      <c r="AE484" s="38"/>
      <c r="AR484" s="254" t="s">
        <v>168</v>
      </c>
      <c r="AT484" s="254" t="s">
        <v>163</v>
      </c>
      <c r="AU484" s="254" t="s">
        <v>82</v>
      </c>
      <c r="AY484" s="17" t="s">
        <v>161</v>
      </c>
      <c r="BE484" s="255">
        <f>IF(N484="základní",J484,0)</f>
        <v>0</v>
      </c>
      <c r="BF484" s="255">
        <f>IF(N484="snížená",J484,0)</f>
        <v>0</v>
      </c>
      <c r="BG484" s="255">
        <f>IF(N484="zákl. přenesená",J484,0)</f>
        <v>0</v>
      </c>
      <c r="BH484" s="255">
        <f>IF(N484="sníž. přenesená",J484,0)</f>
        <v>0</v>
      </c>
      <c r="BI484" s="255">
        <f>IF(N484="nulová",J484,0)</f>
        <v>0</v>
      </c>
      <c r="BJ484" s="17" t="s">
        <v>80</v>
      </c>
      <c r="BK484" s="255">
        <f>ROUND(I484*H484,2)</f>
        <v>0</v>
      </c>
      <c r="BL484" s="17" t="s">
        <v>168</v>
      </c>
      <c r="BM484" s="254" t="s">
        <v>1606</v>
      </c>
    </row>
    <row r="485" s="2" customFormat="1">
      <c r="A485" s="38"/>
      <c r="B485" s="39"/>
      <c r="C485" s="40"/>
      <c r="D485" s="256" t="s">
        <v>170</v>
      </c>
      <c r="E485" s="40"/>
      <c r="F485" s="257" t="s">
        <v>729</v>
      </c>
      <c r="G485" s="40"/>
      <c r="H485" s="40"/>
      <c r="I485" s="154"/>
      <c r="J485" s="40"/>
      <c r="K485" s="40"/>
      <c r="L485" s="44"/>
      <c r="M485" s="258"/>
      <c r="N485" s="259"/>
      <c r="O485" s="91"/>
      <c r="P485" s="91"/>
      <c r="Q485" s="91"/>
      <c r="R485" s="91"/>
      <c r="S485" s="91"/>
      <c r="T485" s="92"/>
      <c r="U485" s="38"/>
      <c r="V485" s="38"/>
      <c r="W485" s="38"/>
      <c r="X485" s="38"/>
      <c r="Y485" s="38"/>
      <c r="Z485" s="38"/>
      <c r="AA485" s="38"/>
      <c r="AB485" s="38"/>
      <c r="AC485" s="38"/>
      <c r="AD485" s="38"/>
      <c r="AE485" s="38"/>
      <c r="AT485" s="17" t="s">
        <v>170</v>
      </c>
      <c r="AU485" s="17" t="s">
        <v>82</v>
      </c>
    </row>
    <row r="486" s="2" customFormat="1" ht="24" customHeight="1">
      <c r="A486" s="38"/>
      <c r="B486" s="39"/>
      <c r="C486" s="243" t="s">
        <v>661</v>
      </c>
      <c r="D486" s="243" t="s">
        <v>163</v>
      </c>
      <c r="E486" s="244" t="s">
        <v>731</v>
      </c>
      <c r="F486" s="245" t="s">
        <v>732</v>
      </c>
      <c r="G486" s="246" t="s">
        <v>282</v>
      </c>
      <c r="H486" s="247">
        <v>26.978999999999999</v>
      </c>
      <c r="I486" s="248"/>
      <c r="J486" s="249">
        <f>ROUND(I486*H486,2)</f>
        <v>0</v>
      </c>
      <c r="K486" s="245" t="s">
        <v>167</v>
      </c>
      <c r="L486" s="44"/>
      <c r="M486" s="250" t="s">
        <v>1</v>
      </c>
      <c r="N486" s="251" t="s">
        <v>38</v>
      </c>
      <c r="O486" s="91"/>
      <c r="P486" s="252">
        <f>O486*H486</f>
        <v>0</v>
      </c>
      <c r="Q486" s="252">
        <v>0</v>
      </c>
      <c r="R486" s="252">
        <f>Q486*H486</f>
        <v>0</v>
      </c>
      <c r="S486" s="252">
        <v>0</v>
      </c>
      <c r="T486" s="253">
        <f>S486*H486</f>
        <v>0</v>
      </c>
      <c r="U486" s="38"/>
      <c r="V486" s="38"/>
      <c r="W486" s="38"/>
      <c r="X486" s="38"/>
      <c r="Y486" s="38"/>
      <c r="Z486" s="38"/>
      <c r="AA486" s="38"/>
      <c r="AB486" s="38"/>
      <c r="AC486" s="38"/>
      <c r="AD486" s="38"/>
      <c r="AE486" s="38"/>
      <c r="AR486" s="254" t="s">
        <v>168</v>
      </c>
      <c r="AT486" s="254" t="s">
        <v>163</v>
      </c>
      <c r="AU486" s="254" t="s">
        <v>82</v>
      </c>
      <c r="AY486" s="17" t="s">
        <v>161</v>
      </c>
      <c r="BE486" s="255">
        <f>IF(N486="základní",J486,0)</f>
        <v>0</v>
      </c>
      <c r="BF486" s="255">
        <f>IF(N486="snížená",J486,0)</f>
        <v>0</v>
      </c>
      <c r="BG486" s="255">
        <f>IF(N486="zákl. přenesená",J486,0)</f>
        <v>0</v>
      </c>
      <c r="BH486" s="255">
        <f>IF(N486="sníž. přenesená",J486,0)</f>
        <v>0</v>
      </c>
      <c r="BI486" s="255">
        <f>IF(N486="nulová",J486,0)</f>
        <v>0</v>
      </c>
      <c r="BJ486" s="17" t="s">
        <v>80</v>
      </c>
      <c r="BK486" s="255">
        <f>ROUND(I486*H486,2)</f>
        <v>0</v>
      </c>
      <c r="BL486" s="17" t="s">
        <v>168</v>
      </c>
      <c r="BM486" s="254" t="s">
        <v>1607</v>
      </c>
    </row>
    <row r="487" s="2" customFormat="1">
      <c r="A487" s="38"/>
      <c r="B487" s="39"/>
      <c r="C487" s="40"/>
      <c r="D487" s="256" t="s">
        <v>170</v>
      </c>
      <c r="E487" s="40"/>
      <c r="F487" s="257" t="s">
        <v>284</v>
      </c>
      <c r="G487" s="40"/>
      <c r="H487" s="40"/>
      <c r="I487" s="154"/>
      <c r="J487" s="40"/>
      <c r="K487" s="40"/>
      <c r="L487" s="44"/>
      <c r="M487" s="258"/>
      <c r="N487" s="259"/>
      <c r="O487" s="91"/>
      <c r="P487" s="91"/>
      <c r="Q487" s="91"/>
      <c r="R487" s="91"/>
      <c r="S487" s="91"/>
      <c r="T487" s="92"/>
      <c r="U487" s="38"/>
      <c r="V487" s="38"/>
      <c r="W487" s="38"/>
      <c r="X487" s="38"/>
      <c r="Y487" s="38"/>
      <c r="Z487" s="38"/>
      <c r="AA487" s="38"/>
      <c r="AB487" s="38"/>
      <c r="AC487" s="38"/>
      <c r="AD487" s="38"/>
      <c r="AE487" s="38"/>
      <c r="AT487" s="17" t="s">
        <v>170</v>
      </c>
      <c r="AU487" s="17" t="s">
        <v>82</v>
      </c>
    </row>
    <row r="488" s="2" customFormat="1">
      <c r="A488" s="38"/>
      <c r="B488" s="39"/>
      <c r="C488" s="40"/>
      <c r="D488" s="256" t="s">
        <v>172</v>
      </c>
      <c r="E488" s="40"/>
      <c r="F488" s="260" t="s">
        <v>734</v>
      </c>
      <c r="G488" s="40"/>
      <c r="H488" s="40"/>
      <c r="I488" s="154"/>
      <c r="J488" s="40"/>
      <c r="K488" s="40"/>
      <c r="L488" s="44"/>
      <c r="M488" s="258"/>
      <c r="N488" s="259"/>
      <c r="O488" s="91"/>
      <c r="P488" s="91"/>
      <c r="Q488" s="91"/>
      <c r="R488" s="91"/>
      <c r="S488" s="91"/>
      <c r="T488" s="92"/>
      <c r="U488" s="38"/>
      <c r="V488" s="38"/>
      <c r="W488" s="38"/>
      <c r="X488" s="38"/>
      <c r="Y488" s="38"/>
      <c r="Z488" s="38"/>
      <c r="AA488" s="38"/>
      <c r="AB488" s="38"/>
      <c r="AC488" s="38"/>
      <c r="AD488" s="38"/>
      <c r="AE488" s="38"/>
      <c r="AT488" s="17" t="s">
        <v>172</v>
      </c>
      <c r="AU488" s="17" t="s">
        <v>82</v>
      </c>
    </row>
    <row r="489" s="13" customFormat="1">
      <c r="A489" s="13"/>
      <c r="B489" s="261"/>
      <c r="C489" s="262"/>
      <c r="D489" s="256" t="s">
        <v>174</v>
      </c>
      <c r="E489" s="263" t="s">
        <v>1</v>
      </c>
      <c r="F489" s="264" t="s">
        <v>1608</v>
      </c>
      <c r="G489" s="262"/>
      <c r="H489" s="263" t="s">
        <v>1</v>
      </c>
      <c r="I489" s="265"/>
      <c r="J489" s="262"/>
      <c r="K489" s="262"/>
      <c r="L489" s="266"/>
      <c r="M489" s="267"/>
      <c r="N489" s="268"/>
      <c r="O489" s="268"/>
      <c r="P489" s="268"/>
      <c r="Q489" s="268"/>
      <c r="R489" s="268"/>
      <c r="S489" s="268"/>
      <c r="T489" s="269"/>
      <c r="U489" s="13"/>
      <c r="V489" s="13"/>
      <c r="W489" s="13"/>
      <c r="X489" s="13"/>
      <c r="Y489" s="13"/>
      <c r="Z489" s="13"/>
      <c r="AA489" s="13"/>
      <c r="AB489" s="13"/>
      <c r="AC489" s="13"/>
      <c r="AD489" s="13"/>
      <c r="AE489" s="13"/>
      <c r="AT489" s="270" t="s">
        <v>174</v>
      </c>
      <c r="AU489" s="270" t="s">
        <v>82</v>
      </c>
      <c r="AV489" s="13" t="s">
        <v>80</v>
      </c>
      <c r="AW489" s="13" t="s">
        <v>30</v>
      </c>
      <c r="AX489" s="13" t="s">
        <v>73</v>
      </c>
      <c r="AY489" s="270" t="s">
        <v>161</v>
      </c>
    </row>
    <row r="490" s="14" customFormat="1">
      <c r="A490" s="14"/>
      <c r="B490" s="271"/>
      <c r="C490" s="272"/>
      <c r="D490" s="256" t="s">
        <v>174</v>
      </c>
      <c r="E490" s="273" t="s">
        <v>1</v>
      </c>
      <c r="F490" s="274" t="s">
        <v>1609</v>
      </c>
      <c r="G490" s="272"/>
      <c r="H490" s="275">
        <v>5.71</v>
      </c>
      <c r="I490" s="276"/>
      <c r="J490" s="272"/>
      <c r="K490" s="272"/>
      <c r="L490" s="277"/>
      <c r="M490" s="278"/>
      <c r="N490" s="279"/>
      <c r="O490" s="279"/>
      <c r="P490" s="279"/>
      <c r="Q490" s="279"/>
      <c r="R490" s="279"/>
      <c r="S490" s="279"/>
      <c r="T490" s="280"/>
      <c r="U490" s="14"/>
      <c r="V490" s="14"/>
      <c r="W490" s="14"/>
      <c r="X490" s="14"/>
      <c r="Y490" s="14"/>
      <c r="Z490" s="14"/>
      <c r="AA490" s="14"/>
      <c r="AB490" s="14"/>
      <c r="AC490" s="14"/>
      <c r="AD490" s="14"/>
      <c r="AE490" s="14"/>
      <c r="AT490" s="281" t="s">
        <v>174</v>
      </c>
      <c r="AU490" s="281" t="s">
        <v>82</v>
      </c>
      <c r="AV490" s="14" t="s">
        <v>82</v>
      </c>
      <c r="AW490" s="14" t="s">
        <v>30</v>
      </c>
      <c r="AX490" s="14" t="s">
        <v>73</v>
      </c>
      <c r="AY490" s="281" t="s">
        <v>161</v>
      </c>
    </row>
    <row r="491" s="13" customFormat="1">
      <c r="A491" s="13"/>
      <c r="B491" s="261"/>
      <c r="C491" s="262"/>
      <c r="D491" s="256" t="s">
        <v>174</v>
      </c>
      <c r="E491" s="263" t="s">
        <v>1</v>
      </c>
      <c r="F491" s="264" t="s">
        <v>1134</v>
      </c>
      <c r="G491" s="262"/>
      <c r="H491" s="263" t="s">
        <v>1</v>
      </c>
      <c r="I491" s="265"/>
      <c r="J491" s="262"/>
      <c r="K491" s="262"/>
      <c r="L491" s="266"/>
      <c r="M491" s="267"/>
      <c r="N491" s="268"/>
      <c r="O491" s="268"/>
      <c r="P491" s="268"/>
      <c r="Q491" s="268"/>
      <c r="R491" s="268"/>
      <c r="S491" s="268"/>
      <c r="T491" s="269"/>
      <c r="U491" s="13"/>
      <c r="V491" s="13"/>
      <c r="W491" s="13"/>
      <c r="X491" s="13"/>
      <c r="Y491" s="13"/>
      <c r="Z491" s="13"/>
      <c r="AA491" s="13"/>
      <c r="AB491" s="13"/>
      <c r="AC491" s="13"/>
      <c r="AD491" s="13"/>
      <c r="AE491" s="13"/>
      <c r="AT491" s="270" t="s">
        <v>174</v>
      </c>
      <c r="AU491" s="270" t="s">
        <v>82</v>
      </c>
      <c r="AV491" s="13" t="s">
        <v>80</v>
      </c>
      <c r="AW491" s="13" t="s">
        <v>30</v>
      </c>
      <c r="AX491" s="13" t="s">
        <v>73</v>
      </c>
      <c r="AY491" s="270" t="s">
        <v>161</v>
      </c>
    </row>
    <row r="492" s="14" customFormat="1">
      <c r="A492" s="14"/>
      <c r="B492" s="271"/>
      <c r="C492" s="272"/>
      <c r="D492" s="256" t="s">
        <v>174</v>
      </c>
      <c r="E492" s="273" t="s">
        <v>1</v>
      </c>
      <c r="F492" s="274" t="s">
        <v>1610</v>
      </c>
      <c r="G492" s="272"/>
      <c r="H492" s="275">
        <v>21.207000000000001</v>
      </c>
      <c r="I492" s="276"/>
      <c r="J492" s="272"/>
      <c r="K492" s="272"/>
      <c r="L492" s="277"/>
      <c r="M492" s="278"/>
      <c r="N492" s="279"/>
      <c r="O492" s="279"/>
      <c r="P492" s="279"/>
      <c r="Q492" s="279"/>
      <c r="R492" s="279"/>
      <c r="S492" s="279"/>
      <c r="T492" s="280"/>
      <c r="U492" s="14"/>
      <c r="V492" s="14"/>
      <c r="W492" s="14"/>
      <c r="X492" s="14"/>
      <c r="Y492" s="14"/>
      <c r="Z492" s="14"/>
      <c r="AA492" s="14"/>
      <c r="AB492" s="14"/>
      <c r="AC492" s="14"/>
      <c r="AD492" s="14"/>
      <c r="AE492" s="14"/>
      <c r="AT492" s="281" t="s">
        <v>174</v>
      </c>
      <c r="AU492" s="281" t="s">
        <v>82</v>
      </c>
      <c r="AV492" s="14" t="s">
        <v>82</v>
      </c>
      <c r="AW492" s="14" t="s">
        <v>30</v>
      </c>
      <c r="AX492" s="14" t="s">
        <v>73</v>
      </c>
      <c r="AY492" s="281" t="s">
        <v>161</v>
      </c>
    </row>
    <row r="493" s="13" customFormat="1">
      <c r="A493" s="13"/>
      <c r="B493" s="261"/>
      <c r="C493" s="262"/>
      <c r="D493" s="256" t="s">
        <v>174</v>
      </c>
      <c r="E493" s="263" t="s">
        <v>1</v>
      </c>
      <c r="F493" s="264" t="s">
        <v>737</v>
      </c>
      <c r="G493" s="262"/>
      <c r="H493" s="263" t="s">
        <v>1</v>
      </c>
      <c r="I493" s="265"/>
      <c r="J493" s="262"/>
      <c r="K493" s="262"/>
      <c r="L493" s="266"/>
      <c r="M493" s="267"/>
      <c r="N493" s="268"/>
      <c r="O493" s="268"/>
      <c r="P493" s="268"/>
      <c r="Q493" s="268"/>
      <c r="R493" s="268"/>
      <c r="S493" s="268"/>
      <c r="T493" s="269"/>
      <c r="U493" s="13"/>
      <c r="V493" s="13"/>
      <c r="W493" s="13"/>
      <c r="X493" s="13"/>
      <c r="Y493" s="13"/>
      <c r="Z493" s="13"/>
      <c r="AA493" s="13"/>
      <c r="AB493" s="13"/>
      <c r="AC493" s="13"/>
      <c r="AD493" s="13"/>
      <c r="AE493" s="13"/>
      <c r="AT493" s="270" t="s">
        <v>174</v>
      </c>
      <c r="AU493" s="270" t="s">
        <v>82</v>
      </c>
      <c r="AV493" s="13" t="s">
        <v>80</v>
      </c>
      <c r="AW493" s="13" t="s">
        <v>30</v>
      </c>
      <c r="AX493" s="13" t="s">
        <v>73</v>
      </c>
      <c r="AY493" s="270" t="s">
        <v>161</v>
      </c>
    </row>
    <row r="494" s="14" customFormat="1">
      <c r="A494" s="14"/>
      <c r="B494" s="271"/>
      <c r="C494" s="272"/>
      <c r="D494" s="256" t="s">
        <v>174</v>
      </c>
      <c r="E494" s="273" t="s">
        <v>1</v>
      </c>
      <c r="F494" s="274" t="s">
        <v>1611</v>
      </c>
      <c r="G494" s="272"/>
      <c r="H494" s="275">
        <v>0.062</v>
      </c>
      <c r="I494" s="276"/>
      <c r="J494" s="272"/>
      <c r="K494" s="272"/>
      <c r="L494" s="277"/>
      <c r="M494" s="278"/>
      <c r="N494" s="279"/>
      <c r="O494" s="279"/>
      <c r="P494" s="279"/>
      <c r="Q494" s="279"/>
      <c r="R494" s="279"/>
      <c r="S494" s="279"/>
      <c r="T494" s="280"/>
      <c r="U494" s="14"/>
      <c r="V494" s="14"/>
      <c r="W494" s="14"/>
      <c r="X494" s="14"/>
      <c r="Y494" s="14"/>
      <c r="Z494" s="14"/>
      <c r="AA494" s="14"/>
      <c r="AB494" s="14"/>
      <c r="AC494" s="14"/>
      <c r="AD494" s="14"/>
      <c r="AE494" s="14"/>
      <c r="AT494" s="281" t="s">
        <v>174</v>
      </c>
      <c r="AU494" s="281" t="s">
        <v>82</v>
      </c>
      <c r="AV494" s="14" t="s">
        <v>82</v>
      </c>
      <c r="AW494" s="14" t="s">
        <v>30</v>
      </c>
      <c r="AX494" s="14" t="s">
        <v>73</v>
      </c>
      <c r="AY494" s="281" t="s">
        <v>161</v>
      </c>
    </row>
    <row r="495" s="15" customFormat="1">
      <c r="A495" s="15"/>
      <c r="B495" s="282"/>
      <c r="C495" s="283"/>
      <c r="D495" s="256" t="s">
        <v>174</v>
      </c>
      <c r="E495" s="284" t="s">
        <v>1</v>
      </c>
      <c r="F495" s="285" t="s">
        <v>180</v>
      </c>
      <c r="G495" s="283"/>
      <c r="H495" s="286">
        <v>26.978999999999999</v>
      </c>
      <c r="I495" s="287"/>
      <c r="J495" s="283"/>
      <c r="K495" s="283"/>
      <c r="L495" s="288"/>
      <c r="M495" s="289"/>
      <c r="N495" s="290"/>
      <c r="O495" s="290"/>
      <c r="P495" s="290"/>
      <c r="Q495" s="290"/>
      <c r="R495" s="290"/>
      <c r="S495" s="290"/>
      <c r="T495" s="291"/>
      <c r="U495" s="15"/>
      <c r="V495" s="15"/>
      <c r="W495" s="15"/>
      <c r="X495" s="15"/>
      <c r="Y495" s="15"/>
      <c r="Z495" s="15"/>
      <c r="AA495" s="15"/>
      <c r="AB495" s="15"/>
      <c r="AC495" s="15"/>
      <c r="AD495" s="15"/>
      <c r="AE495" s="15"/>
      <c r="AT495" s="292" t="s">
        <v>174</v>
      </c>
      <c r="AU495" s="292" t="s">
        <v>82</v>
      </c>
      <c r="AV495" s="15" t="s">
        <v>168</v>
      </c>
      <c r="AW495" s="15" t="s">
        <v>30</v>
      </c>
      <c r="AX495" s="15" t="s">
        <v>80</v>
      </c>
      <c r="AY495" s="292" t="s">
        <v>161</v>
      </c>
    </row>
    <row r="496" s="12" customFormat="1" ht="22.8" customHeight="1">
      <c r="A496" s="12"/>
      <c r="B496" s="227"/>
      <c r="C496" s="228"/>
      <c r="D496" s="229" t="s">
        <v>72</v>
      </c>
      <c r="E496" s="241" t="s">
        <v>739</v>
      </c>
      <c r="F496" s="241" t="s">
        <v>740</v>
      </c>
      <c r="G496" s="228"/>
      <c r="H496" s="228"/>
      <c r="I496" s="231"/>
      <c r="J496" s="242">
        <f>BK496</f>
        <v>0</v>
      </c>
      <c r="K496" s="228"/>
      <c r="L496" s="233"/>
      <c r="M496" s="234"/>
      <c r="N496" s="235"/>
      <c r="O496" s="235"/>
      <c r="P496" s="236">
        <f>SUM(P497:P500)</f>
        <v>0</v>
      </c>
      <c r="Q496" s="235"/>
      <c r="R496" s="236">
        <f>SUM(R497:R500)</f>
        <v>0</v>
      </c>
      <c r="S496" s="235"/>
      <c r="T496" s="237">
        <f>SUM(T497:T500)</f>
        <v>0</v>
      </c>
      <c r="U496" s="12"/>
      <c r="V496" s="12"/>
      <c r="W496" s="12"/>
      <c r="X496" s="12"/>
      <c r="Y496" s="12"/>
      <c r="Z496" s="12"/>
      <c r="AA496" s="12"/>
      <c r="AB496" s="12"/>
      <c r="AC496" s="12"/>
      <c r="AD496" s="12"/>
      <c r="AE496" s="12"/>
      <c r="AR496" s="238" t="s">
        <v>80</v>
      </c>
      <c r="AT496" s="239" t="s">
        <v>72</v>
      </c>
      <c r="AU496" s="239" t="s">
        <v>80</v>
      </c>
      <c r="AY496" s="238" t="s">
        <v>161</v>
      </c>
      <c r="BK496" s="240">
        <f>SUM(BK497:BK500)</f>
        <v>0</v>
      </c>
    </row>
    <row r="497" s="2" customFormat="1" ht="24" customHeight="1">
      <c r="A497" s="38"/>
      <c r="B497" s="39"/>
      <c r="C497" s="243" t="s">
        <v>668</v>
      </c>
      <c r="D497" s="243" t="s">
        <v>163</v>
      </c>
      <c r="E497" s="244" t="s">
        <v>742</v>
      </c>
      <c r="F497" s="245" t="s">
        <v>743</v>
      </c>
      <c r="G497" s="246" t="s">
        <v>282</v>
      </c>
      <c r="H497" s="247">
        <v>136.47800000000001</v>
      </c>
      <c r="I497" s="248"/>
      <c r="J497" s="249">
        <f>ROUND(I497*H497,2)</f>
        <v>0</v>
      </c>
      <c r="K497" s="245" t="s">
        <v>167</v>
      </c>
      <c r="L497" s="44"/>
      <c r="M497" s="250" t="s">
        <v>1</v>
      </c>
      <c r="N497" s="251" t="s">
        <v>38</v>
      </c>
      <c r="O497" s="91"/>
      <c r="P497" s="252">
        <f>O497*H497</f>
        <v>0</v>
      </c>
      <c r="Q497" s="252">
        <v>0</v>
      </c>
      <c r="R497" s="252">
        <f>Q497*H497</f>
        <v>0</v>
      </c>
      <c r="S497" s="252">
        <v>0</v>
      </c>
      <c r="T497" s="253">
        <f>S497*H497</f>
        <v>0</v>
      </c>
      <c r="U497" s="38"/>
      <c r="V497" s="38"/>
      <c r="W497" s="38"/>
      <c r="X497" s="38"/>
      <c r="Y497" s="38"/>
      <c r="Z497" s="38"/>
      <c r="AA497" s="38"/>
      <c r="AB497" s="38"/>
      <c r="AC497" s="38"/>
      <c r="AD497" s="38"/>
      <c r="AE497" s="38"/>
      <c r="AR497" s="254" t="s">
        <v>279</v>
      </c>
      <c r="AT497" s="254" t="s">
        <v>163</v>
      </c>
      <c r="AU497" s="254" t="s">
        <v>82</v>
      </c>
      <c r="AY497" s="17" t="s">
        <v>161</v>
      </c>
      <c r="BE497" s="255">
        <f>IF(N497="základní",J497,0)</f>
        <v>0</v>
      </c>
      <c r="BF497" s="255">
        <f>IF(N497="snížená",J497,0)</f>
        <v>0</v>
      </c>
      <c r="BG497" s="255">
        <f>IF(N497="zákl. přenesená",J497,0)</f>
        <v>0</v>
      </c>
      <c r="BH497" s="255">
        <f>IF(N497="sníž. přenesená",J497,0)</f>
        <v>0</v>
      </c>
      <c r="BI497" s="255">
        <f>IF(N497="nulová",J497,0)</f>
        <v>0</v>
      </c>
      <c r="BJ497" s="17" t="s">
        <v>80</v>
      </c>
      <c r="BK497" s="255">
        <f>ROUND(I497*H497,2)</f>
        <v>0</v>
      </c>
      <c r="BL497" s="17" t="s">
        <v>279</v>
      </c>
      <c r="BM497" s="254" t="s">
        <v>1612</v>
      </c>
    </row>
    <row r="498" s="2" customFormat="1">
      <c r="A498" s="38"/>
      <c r="B498" s="39"/>
      <c r="C498" s="40"/>
      <c r="D498" s="256" t="s">
        <v>170</v>
      </c>
      <c r="E498" s="40"/>
      <c r="F498" s="257" t="s">
        <v>745</v>
      </c>
      <c r="G498" s="40"/>
      <c r="H498" s="40"/>
      <c r="I498" s="154"/>
      <c r="J498" s="40"/>
      <c r="K498" s="40"/>
      <c r="L498" s="44"/>
      <c r="M498" s="258"/>
      <c r="N498" s="259"/>
      <c r="O498" s="91"/>
      <c r="P498" s="91"/>
      <c r="Q498" s="91"/>
      <c r="R498" s="91"/>
      <c r="S498" s="91"/>
      <c r="T498" s="92"/>
      <c r="U498" s="38"/>
      <c r="V498" s="38"/>
      <c r="W498" s="38"/>
      <c r="X498" s="38"/>
      <c r="Y498" s="38"/>
      <c r="Z498" s="38"/>
      <c r="AA498" s="38"/>
      <c r="AB498" s="38"/>
      <c r="AC498" s="38"/>
      <c r="AD498" s="38"/>
      <c r="AE498" s="38"/>
      <c r="AT498" s="17" t="s">
        <v>170</v>
      </c>
      <c r="AU498" s="17" t="s">
        <v>82</v>
      </c>
    </row>
    <row r="499" s="2" customFormat="1">
      <c r="A499" s="38"/>
      <c r="B499" s="39"/>
      <c r="C499" s="40"/>
      <c r="D499" s="256" t="s">
        <v>172</v>
      </c>
      <c r="E499" s="40"/>
      <c r="F499" s="260" t="s">
        <v>746</v>
      </c>
      <c r="G499" s="40"/>
      <c r="H499" s="40"/>
      <c r="I499" s="154"/>
      <c r="J499" s="40"/>
      <c r="K499" s="40"/>
      <c r="L499" s="44"/>
      <c r="M499" s="258"/>
      <c r="N499" s="259"/>
      <c r="O499" s="91"/>
      <c r="P499" s="91"/>
      <c r="Q499" s="91"/>
      <c r="R499" s="91"/>
      <c r="S499" s="91"/>
      <c r="T499" s="92"/>
      <c r="U499" s="38"/>
      <c r="V499" s="38"/>
      <c r="W499" s="38"/>
      <c r="X499" s="38"/>
      <c r="Y499" s="38"/>
      <c r="Z499" s="38"/>
      <c r="AA499" s="38"/>
      <c r="AB499" s="38"/>
      <c r="AC499" s="38"/>
      <c r="AD499" s="38"/>
      <c r="AE499" s="38"/>
      <c r="AT499" s="17" t="s">
        <v>172</v>
      </c>
      <c r="AU499" s="17" t="s">
        <v>82</v>
      </c>
    </row>
    <row r="500" s="2" customFormat="1">
      <c r="A500" s="38"/>
      <c r="B500" s="39"/>
      <c r="C500" s="40"/>
      <c r="D500" s="256" t="s">
        <v>195</v>
      </c>
      <c r="E500" s="40"/>
      <c r="F500" s="260" t="s">
        <v>1613</v>
      </c>
      <c r="G500" s="40"/>
      <c r="H500" s="40"/>
      <c r="I500" s="154"/>
      <c r="J500" s="40"/>
      <c r="K500" s="40"/>
      <c r="L500" s="44"/>
      <c r="M500" s="258"/>
      <c r="N500" s="259"/>
      <c r="O500" s="91"/>
      <c r="P500" s="91"/>
      <c r="Q500" s="91"/>
      <c r="R500" s="91"/>
      <c r="S500" s="91"/>
      <c r="T500" s="92"/>
      <c r="U500" s="38"/>
      <c r="V500" s="38"/>
      <c r="W500" s="38"/>
      <c r="X500" s="38"/>
      <c r="Y500" s="38"/>
      <c r="Z500" s="38"/>
      <c r="AA500" s="38"/>
      <c r="AB500" s="38"/>
      <c r="AC500" s="38"/>
      <c r="AD500" s="38"/>
      <c r="AE500" s="38"/>
      <c r="AT500" s="17" t="s">
        <v>195</v>
      </c>
      <c r="AU500" s="17" t="s">
        <v>82</v>
      </c>
    </row>
    <row r="501" s="12" customFormat="1" ht="25.92" customHeight="1">
      <c r="A501" s="12"/>
      <c r="B501" s="227"/>
      <c r="C501" s="228"/>
      <c r="D501" s="229" t="s">
        <v>72</v>
      </c>
      <c r="E501" s="230" t="s">
        <v>748</v>
      </c>
      <c r="F501" s="230" t="s">
        <v>749</v>
      </c>
      <c r="G501" s="228"/>
      <c r="H501" s="228"/>
      <c r="I501" s="231"/>
      <c r="J501" s="232">
        <f>BK501</f>
        <v>0</v>
      </c>
      <c r="K501" s="228"/>
      <c r="L501" s="233"/>
      <c r="M501" s="234"/>
      <c r="N501" s="235"/>
      <c r="O501" s="235"/>
      <c r="P501" s="236">
        <f>P502+P537</f>
        <v>0</v>
      </c>
      <c r="Q501" s="235"/>
      <c r="R501" s="236">
        <f>R502+R537</f>
        <v>0.030549060000000003</v>
      </c>
      <c r="S501" s="235"/>
      <c r="T501" s="237">
        <f>T502+T537</f>
        <v>0</v>
      </c>
      <c r="U501" s="12"/>
      <c r="V501" s="12"/>
      <c r="W501" s="12"/>
      <c r="X501" s="12"/>
      <c r="Y501" s="12"/>
      <c r="Z501" s="12"/>
      <c r="AA501" s="12"/>
      <c r="AB501" s="12"/>
      <c r="AC501" s="12"/>
      <c r="AD501" s="12"/>
      <c r="AE501" s="12"/>
      <c r="AR501" s="238" t="s">
        <v>82</v>
      </c>
      <c r="AT501" s="239" t="s">
        <v>72</v>
      </c>
      <c r="AU501" s="239" t="s">
        <v>73</v>
      </c>
      <c r="AY501" s="238" t="s">
        <v>161</v>
      </c>
      <c r="BK501" s="240">
        <f>BK502+BK537</f>
        <v>0</v>
      </c>
    </row>
    <row r="502" s="12" customFormat="1" ht="22.8" customHeight="1">
      <c r="A502" s="12"/>
      <c r="B502" s="227"/>
      <c r="C502" s="228"/>
      <c r="D502" s="229" t="s">
        <v>72</v>
      </c>
      <c r="E502" s="241" t="s">
        <v>750</v>
      </c>
      <c r="F502" s="241" t="s">
        <v>751</v>
      </c>
      <c r="G502" s="228"/>
      <c r="H502" s="228"/>
      <c r="I502" s="231"/>
      <c r="J502" s="242">
        <f>BK502</f>
        <v>0</v>
      </c>
      <c r="K502" s="228"/>
      <c r="L502" s="233"/>
      <c r="M502" s="234"/>
      <c r="N502" s="235"/>
      <c r="O502" s="235"/>
      <c r="P502" s="236">
        <f>SUM(P503:P536)</f>
        <v>0</v>
      </c>
      <c r="Q502" s="235"/>
      <c r="R502" s="236">
        <f>SUM(R503:R536)</f>
        <v>0.015599999999999999</v>
      </c>
      <c r="S502" s="235"/>
      <c r="T502" s="237">
        <f>SUM(T503:T536)</f>
        <v>0</v>
      </c>
      <c r="U502" s="12"/>
      <c r="V502" s="12"/>
      <c r="W502" s="12"/>
      <c r="X502" s="12"/>
      <c r="Y502" s="12"/>
      <c r="Z502" s="12"/>
      <c r="AA502" s="12"/>
      <c r="AB502" s="12"/>
      <c r="AC502" s="12"/>
      <c r="AD502" s="12"/>
      <c r="AE502" s="12"/>
      <c r="AR502" s="238" t="s">
        <v>82</v>
      </c>
      <c r="AT502" s="239" t="s">
        <v>72</v>
      </c>
      <c r="AU502" s="239" t="s">
        <v>80</v>
      </c>
      <c r="AY502" s="238" t="s">
        <v>161</v>
      </c>
      <c r="BK502" s="240">
        <f>SUM(BK503:BK536)</f>
        <v>0</v>
      </c>
    </row>
    <row r="503" s="2" customFormat="1" ht="24" customHeight="1">
      <c r="A503" s="38"/>
      <c r="B503" s="39"/>
      <c r="C503" s="243" t="s">
        <v>674</v>
      </c>
      <c r="D503" s="243" t="s">
        <v>163</v>
      </c>
      <c r="E503" s="244" t="s">
        <v>753</v>
      </c>
      <c r="F503" s="245" t="s">
        <v>754</v>
      </c>
      <c r="G503" s="246" t="s">
        <v>166</v>
      </c>
      <c r="H503" s="247">
        <v>2.4300000000000002</v>
      </c>
      <c r="I503" s="248"/>
      <c r="J503" s="249">
        <f>ROUND(I503*H503,2)</f>
        <v>0</v>
      </c>
      <c r="K503" s="245" t="s">
        <v>167</v>
      </c>
      <c r="L503" s="44"/>
      <c r="M503" s="250" t="s">
        <v>1</v>
      </c>
      <c r="N503" s="251" t="s">
        <v>38</v>
      </c>
      <c r="O503" s="91"/>
      <c r="P503" s="252">
        <f>O503*H503</f>
        <v>0</v>
      </c>
      <c r="Q503" s="252">
        <v>0</v>
      </c>
      <c r="R503" s="252">
        <f>Q503*H503</f>
        <v>0</v>
      </c>
      <c r="S503" s="252">
        <v>0</v>
      </c>
      <c r="T503" s="253">
        <f>S503*H503</f>
        <v>0</v>
      </c>
      <c r="U503" s="38"/>
      <c r="V503" s="38"/>
      <c r="W503" s="38"/>
      <c r="X503" s="38"/>
      <c r="Y503" s="38"/>
      <c r="Z503" s="38"/>
      <c r="AA503" s="38"/>
      <c r="AB503" s="38"/>
      <c r="AC503" s="38"/>
      <c r="AD503" s="38"/>
      <c r="AE503" s="38"/>
      <c r="AR503" s="254" t="s">
        <v>279</v>
      </c>
      <c r="AT503" s="254" t="s">
        <v>163</v>
      </c>
      <c r="AU503" s="254" t="s">
        <v>82</v>
      </c>
      <c r="AY503" s="17" t="s">
        <v>161</v>
      </c>
      <c r="BE503" s="255">
        <f>IF(N503="základní",J503,0)</f>
        <v>0</v>
      </c>
      <c r="BF503" s="255">
        <f>IF(N503="snížená",J503,0)</f>
        <v>0</v>
      </c>
      <c r="BG503" s="255">
        <f>IF(N503="zákl. přenesená",J503,0)</f>
        <v>0</v>
      </c>
      <c r="BH503" s="255">
        <f>IF(N503="sníž. přenesená",J503,0)</f>
        <v>0</v>
      </c>
      <c r="BI503" s="255">
        <f>IF(N503="nulová",J503,0)</f>
        <v>0</v>
      </c>
      <c r="BJ503" s="17" t="s">
        <v>80</v>
      </c>
      <c r="BK503" s="255">
        <f>ROUND(I503*H503,2)</f>
        <v>0</v>
      </c>
      <c r="BL503" s="17" t="s">
        <v>279</v>
      </c>
      <c r="BM503" s="254" t="s">
        <v>1614</v>
      </c>
    </row>
    <row r="504" s="2" customFormat="1">
      <c r="A504" s="38"/>
      <c r="B504" s="39"/>
      <c r="C504" s="40"/>
      <c r="D504" s="256" t="s">
        <v>170</v>
      </c>
      <c r="E504" s="40"/>
      <c r="F504" s="257" t="s">
        <v>756</v>
      </c>
      <c r="G504" s="40"/>
      <c r="H504" s="40"/>
      <c r="I504" s="154"/>
      <c r="J504" s="40"/>
      <c r="K504" s="40"/>
      <c r="L504" s="44"/>
      <c r="M504" s="258"/>
      <c r="N504" s="259"/>
      <c r="O504" s="91"/>
      <c r="P504" s="91"/>
      <c r="Q504" s="91"/>
      <c r="R504" s="91"/>
      <c r="S504" s="91"/>
      <c r="T504" s="92"/>
      <c r="U504" s="38"/>
      <c r="V504" s="38"/>
      <c r="W504" s="38"/>
      <c r="X504" s="38"/>
      <c r="Y504" s="38"/>
      <c r="Z504" s="38"/>
      <c r="AA504" s="38"/>
      <c r="AB504" s="38"/>
      <c r="AC504" s="38"/>
      <c r="AD504" s="38"/>
      <c r="AE504" s="38"/>
      <c r="AT504" s="17" t="s">
        <v>170</v>
      </c>
      <c r="AU504" s="17" t="s">
        <v>82</v>
      </c>
    </row>
    <row r="505" s="2" customFormat="1">
      <c r="A505" s="38"/>
      <c r="B505" s="39"/>
      <c r="C505" s="40"/>
      <c r="D505" s="256" t="s">
        <v>172</v>
      </c>
      <c r="E505" s="40"/>
      <c r="F505" s="260" t="s">
        <v>757</v>
      </c>
      <c r="G505" s="40"/>
      <c r="H505" s="40"/>
      <c r="I505" s="154"/>
      <c r="J505" s="40"/>
      <c r="K505" s="40"/>
      <c r="L505" s="44"/>
      <c r="M505" s="258"/>
      <c r="N505" s="259"/>
      <c r="O505" s="91"/>
      <c r="P505" s="91"/>
      <c r="Q505" s="91"/>
      <c r="R505" s="91"/>
      <c r="S505" s="91"/>
      <c r="T505" s="92"/>
      <c r="U505" s="38"/>
      <c r="V505" s="38"/>
      <c r="W505" s="38"/>
      <c r="X505" s="38"/>
      <c r="Y505" s="38"/>
      <c r="Z505" s="38"/>
      <c r="AA505" s="38"/>
      <c r="AB505" s="38"/>
      <c r="AC505" s="38"/>
      <c r="AD505" s="38"/>
      <c r="AE505" s="38"/>
      <c r="AT505" s="17" t="s">
        <v>172</v>
      </c>
      <c r="AU505" s="17" t="s">
        <v>82</v>
      </c>
    </row>
    <row r="506" s="2" customFormat="1">
      <c r="A506" s="38"/>
      <c r="B506" s="39"/>
      <c r="C506" s="40"/>
      <c r="D506" s="256" t="s">
        <v>195</v>
      </c>
      <c r="E506" s="40"/>
      <c r="F506" s="260" t="s">
        <v>758</v>
      </c>
      <c r="G506" s="40"/>
      <c r="H506" s="40"/>
      <c r="I506" s="154"/>
      <c r="J506" s="40"/>
      <c r="K506" s="40"/>
      <c r="L506" s="44"/>
      <c r="M506" s="258"/>
      <c r="N506" s="259"/>
      <c r="O506" s="91"/>
      <c r="P506" s="91"/>
      <c r="Q506" s="91"/>
      <c r="R506" s="91"/>
      <c r="S506" s="91"/>
      <c r="T506" s="92"/>
      <c r="U506" s="38"/>
      <c r="V506" s="38"/>
      <c r="W506" s="38"/>
      <c r="X506" s="38"/>
      <c r="Y506" s="38"/>
      <c r="Z506" s="38"/>
      <c r="AA506" s="38"/>
      <c r="AB506" s="38"/>
      <c r="AC506" s="38"/>
      <c r="AD506" s="38"/>
      <c r="AE506" s="38"/>
      <c r="AT506" s="17" t="s">
        <v>195</v>
      </c>
      <c r="AU506" s="17" t="s">
        <v>82</v>
      </c>
    </row>
    <row r="507" s="13" customFormat="1">
      <c r="A507" s="13"/>
      <c r="B507" s="261"/>
      <c r="C507" s="262"/>
      <c r="D507" s="256" t="s">
        <v>174</v>
      </c>
      <c r="E507" s="263" t="s">
        <v>1</v>
      </c>
      <c r="F507" s="264" t="s">
        <v>761</v>
      </c>
      <c r="G507" s="262"/>
      <c r="H507" s="263" t="s">
        <v>1</v>
      </c>
      <c r="I507" s="265"/>
      <c r="J507" s="262"/>
      <c r="K507" s="262"/>
      <c r="L507" s="266"/>
      <c r="M507" s="267"/>
      <c r="N507" s="268"/>
      <c r="O507" s="268"/>
      <c r="P507" s="268"/>
      <c r="Q507" s="268"/>
      <c r="R507" s="268"/>
      <c r="S507" s="268"/>
      <c r="T507" s="269"/>
      <c r="U507" s="13"/>
      <c r="V507" s="13"/>
      <c r="W507" s="13"/>
      <c r="X507" s="13"/>
      <c r="Y507" s="13"/>
      <c r="Z507" s="13"/>
      <c r="AA507" s="13"/>
      <c r="AB507" s="13"/>
      <c r="AC507" s="13"/>
      <c r="AD507" s="13"/>
      <c r="AE507" s="13"/>
      <c r="AT507" s="270" t="s">
        <v>174</v>
      </c>
      <c r="AU507" s="270" t="s">
        <v>82</v>
      </c>
      <c r="AV507" s="13" t="s">
        <v>80</v>
      </c>
      <c r="AW507" s="13" t="s">
        <v>30</v>
      </c>
      <c r="AX507" s="13" t="s">
        <v>73</v>
      </c>
      <c r="AY507" s="270" t="s">
        <v>161</v>
      </c>
    </row>
    <row r="508" s="14" customFormat="1">
      <c r="A508" s="14"/>
      <c r="B508" s="271"/>
      <c r="C508" s="272"/>
      <c r="D508" s="256" t="s">
        <v>174</v>
      </c>
      <c r="E508" s="273" t="s">
        <v>1</v>
      </c>
      <c r="F508" s="274" t="s">
        <v>1615</v>
      </c>
      <c r="G508" s="272"/>
      <c r="H508" s="275">
        <v>2.4300000000000002</v>
      </c>
      <c r="I508" s="276"/>
      <c r="J508" s="272"/>
      <c r="K508" s="272"/>
      <c r="L508" s="277"/>
      <c r="M508" s="278"/>
      <c r="N508" s="279"/>
      <c r="O508" s="279"/>
      <c r="P508" s="279"/>
      <c r="Q508" s="279"/>
      <c r="R508" s="279"/>
      <c r="S508" s="279"/>
      <c r="T508" s="280"/>
      <c r="U508" s="14"/>
      <c r="V508" s="14"/>
      <c r="W508" s="14"/>
      <c r="X508" s="14"/>
      <c r="Y508" s="14"/>
      <c r="Z508" s="14"/>
      <c r="AA508" s="14"/>
      <c r="AB508" s="14"/>
      <c r="AC508" s="14"/>
      <c r="AD508" s="14"/>
      <c r="AE508" s="14"/>
      <c r="AT508" s="281" t="s">
        <v>174</v>
      </c>
      <c r="AU508" s="281" t="s">
        <v>82</v>
      </c>
      <c r="AV508" s="14" t="s">
        <v>82</v>
      </c>
      <c r="AW508" s="14" t="s">
        <v>30</v>
      </c>
      <c r="AX508" s="14" t="s">
        <v>80</v>
      </c>
      <c r="AY508" s="281" t="s">
        <v>161</v>
      </c>
    </row>
    <row r="509" s="2" customFormat="1" ht="16.5" customHeight="1">
      <c r="A509" s="38"/>
      <c r="B509" s="39"/>
      <c r="C509" s="293" t="s">
        <v>681</v>
      </c>
      <c r="D509" s="293" t="s">
        <v>296</v>
      </c>
      <c r="E509" s="294" t="s">
        <v>764</v>
      </c>
      <c r="F509" s="295" t="s">
        <v>765</v>
      </c>
      <c r="G509" s="296" t="s">
        <v>282</v>
      </c>
      <c r="H509" s="297">
        <v>0.001</v>
      </c>
      <c r="I509" s="298"/>
      <c r="J509" s="299">
        <f>ROUND(I509*H509,2)</f>
        <v>0</v>
      </c>
      <c r="K509" s="295" t="s">
        <v>167</v>
      </c>
      <c r="L509" s="300"/>
      <c r="M509" s="301" t="s">
        <v>1</v>
      </c>
      <c r="N509" s="302" t="s">
        <v>38</v>
      </c>
      <c r="O509" s="91"/>
      <c r="P509" s="252">
        <f>O509*H509</f>
        <v>0</v>
      </c>
      <c r="Q509" s="252">
        <v>1</v>
      </c>
      <c r="R509" s="252">
        <f>Q509*H509</f>
        <v>0.001</v>
      </c>
      <c r="S509" s="252">
        <v>0</v>
      </c>
      <c r="T509" s="253">
        <f>S509*H509</f>
        <v>0</v>
      </c>
      <c r="U509" s="38"/>
      <c r="V509" s="38"/>
      <c r="W509" s="38"/>
      <c r="X509" s="38"/>
      <c r="Y509" s="38"/>
      <c r="Z509" s="38"/>
      <c r="AA509" s="38"/>
      <c r="AB509" s="38"/>
      <c r="AC509" s="38"/>
      <c r="AD509" s="38"/>
      <c r="AE509" s="38"/>
      <c r="AR509" s="254" t="s">
        <v>395</v>
      </c>
      <c r="AT509" s="254" t="s">
        <v>296</v>
      </c>
      <c r="AU509" s="254" t="s">
        <v>82</v>
      </c>
      <c r="AY509" s="17" t="s">
        <v>161</v>
      </c>
      <c r="BE509" s="255">
        <f>IF(N509="základní",J509,0)</f>
        <v>0</v>
      </c>
      <c r="BF509" s="255">
        <f>IF(N509="snížená",J509,0)</f>
        <v>0</v>
      </c>
      <c r="BG509" s="255">
        <f>IF(N509="zákl. přenesená",J509,0)</f>
        <v>0</v>
      </c>
      <c r="BH509" s="255">
        <f>IF(N509="sníž. přenesená",J509,0)</f>
        <v>0</v>
      </c>
      <c r="BI509" s="255">
        <f>IF(N509="nulová",J509,0)</f>
        <v>0</v>
      </c>
      <c r="BJ509" s="17" t="s">
        <v>80</v>
      </c>
      <c r="BK509" s="255">
        <f>ROUND(I509*H509,2)</f>
        <v>0</v>
      </c>
      <c r="BL509" s="17" t="s">
        <v>279</v>
      </c>
      <c r="BM509" s="254" t="s">
        <v>1616</v>
      </c>
    </row>
    <row r="510" s="2" customFormat="1">
      <c r="A510" s="38"/>
      <c r="B510" s="39"/>
      <c r="C510" s="40"/>
      <c r="D510" s="256" t="s">
        <v>170</v>
      </c>
      <c r="E510" s="40"/>
      <c r="F510" s="257" t="s">
        <v>765</v>
      </c>
      <c r="G510" s="40"/>
      <c r="H510" s="40"/>
      <c r="I510" s="154"/>
      <c r="J510" s="40"/>
      <c r="K510" s="40"/>
      <c r="L510" s="44"/>
      <c r="M510" s="258"/>
      <c r="N510" s="259"/>
      <c r="O510" s="91"/>
      <c r="P510" s="91"/>
      <c r="Q510" s="91"/>
      <c r="R510" s="91"/>
      <c r="S510" s="91"/>
      <c r="T510" s="92"/>
      <c r="U510" s="38"/>
      <c r="V510" s="38"/>
      <c r="W510" s="38"/>
      <c r="X510" s="38"/>
      <c r="Y510" s="38"/>
      <c r="Z510" s="38"/>
      <c r="AA510" s="38"/>
      <c r="AB510" s="38"/>
      <c r="AC510" s="38"/>
      <c r="AD510" s="38"/>
      <c r="AE510" s="38"/>
      <c r="AT510" s="17" t="s">
        <v>170</v>
      </c>
      <c r="AU510" s="17" t="s">
        <v>82</v>
      </c>
    </row>
    <row r="511" s="2" customFormat="1">
      <c r="A511" s="38"/>
      <c r="B511" s="39"/>
      <c r="C511" s="40"/>
      <c r="D511" s="256" t="s">
        <v>195</v>
      </c>
      <c r="E511" s="40"/>
      <c r="F511" s="260" t="s">
        <v>767</v>
      </c>
      <c r="G511" s="40"/>
      <c r="H511" s="40"/>
      <c r="I511" s="154"/>
      <c r="J511" s="40"/>
      <c r="K511" s="40"/>
      <c r="L511" s="44"/>
      <c r="M511" s="258"/>
      <c r="N511" s="259"/>
      <c r="O511" s="91"/>
      <c r="P511" s="91"/>
      <c r="Q511" s="91"/>
      <c r="R511" s="91"/>
      <c r="S511" s="91"/>
      <c r="T511" s="92"/>
      <c r="U511" s="38"/>
      <c r="V511" s="38"/>
      <c r="W511" s="38"/>
      <c r="X511" s="38"/>
      <c r="Y511" s="38"/>
      <c r="Z511" s="38"/>
      <c r="AA511" s="38"/>
      <c r="AB511" s="38"/>
      <c r="AC511" s="38"/>
      <c r="AD511" s="38"/>
      <c r="AE511" s="38"/>
      <c r="AT511" s="17" t="s">
        <v>195</v>
      </c>
      <c r="AU511" s="17" t="s">
        <v>82</v>
      </c>
    </row>
    <row r="512" s="14" customFormat="1">
      <c r="A512" s="14"/>
      <c r="B512" s="271"/>
      <c r="C512" s="272"/>
      <c r="D512" s="256" t="s">
        <v>174</v>
      </c>
      <c r="E512" s="273" t="s">
        <v>1</v>
      </c>
      <c r="F512" s="274" t="s">
        <v>1617</v>
      </c>
      <c r="G512" s="272"/>
      <c r="H512" s="275">
        <v>0.001</v>
      </c>
      <c r="I512" s="276"/>
      <c r="J512" s="272"/>
      <c r="K512" s="272"/>
      <c r="L512" s="277"/>
      <c r="M512" s="278"/>
      <c r="N512" s="279"/>
      <c r="O512" s="279"/>
      <c r="P512" s="279"/>
      <c r="Q512" s="279"/>
      <c r="R512" s="279"/>
      <c r="S512" s="279"/>
      <c r="T512" s="280"/>
      <c r="U512" s="14"/>
      <c r="V512" s="14"/>
      <c r="W512" s="14"/>
      <c r="X512" s="14"/>
      <c r="Y512" s="14"/>
      <c r="Z512" s="14"/>
      <c r="AA512" s="14"/>
      <c r="AB512" s="14"/>
      <c r="AC512" s="14"/>
      <c r="AD512" s="14"/>
      <c r="AE512" s="14"/>
      <c r="AT512" s="281" t="s">
        <v>174</v>
      </c>
      <c r="AU512" s="281" t="s">
        <v>82</v>
      </c>
      <c r="AV512" s="14" t="s">
        <v>82</v>
      </c>
      <c r="AW512" s="14" t="s">
        <v>30</v>
      </c>
      <c r="AX512" s="14" t="s">
        <v>80</v>
      </c>
      <c r="AY512" s="281" t="s">
        <v>161</v>
      </c>
    </row>
    <row r="513" s="2" customFormat="1" ht="24" customHeight="1">
      <c r="A513" s="38"/>
      <c r="B513" s="39"/>
      <c r="C513" s="243" t="s">
        <v>691</v>
      </c>
      <c r="D513" s="243" t="s">
        <v>163</v>
      </c>
      <c r="E513" s="244" t="s">
        <v>770</v>
      </c>
      <c r="F513" s="245" t="s">
        <v>771</v>
      </c>
      <c r="G513" s="246" t="s">
        <v>166</v>
      </c>
      <c r="H513" s="247">
        <v>4.8600000000000003</v>
      </c>
      <c r="I513" s="248"/>
      <c r="J513" s="249">
        <f>ROUND(I513*H513,2)</f>
        <v>0</v>
      </c>
      <c r="K513" s="245" t="s">
        <v>167</v>
      </c>
      <c r="L513" s="44"/>
      <c r="M513" s="250" t="s">
        <v>1</v>
      </c>
      <c r="N513" s="251" t="s">
        <v>38</v>
      </c>
      <c r="O513" s="91"/>
      <c r="P513" s="252">
        <f>O513*H513</f>
        <v>0</v>
      </c>
      <c r="Q513" s="252">
        <v>0</v>
      </c>
      <c r="R513" s="252">
        <f>Q513*H513</f>
        <v>0</v>
      </c>
      <c r="S513" s="252">
        <v>0</v>
      </c>
      <c r="T513" s="253">
        <f>S513*H513</f>
        <v>0</v>
      </c>
      <c r="U513" s="38"/>
      <c r="V513" s="38"/>
      <c r="W513" s="38"/>
      <c r="X513" s="38"/>
      <c r="Y513" s="38"/>
      <c r="Z513" s="38"/>
      <c r="AA513" s="38"/>
      <c r="AB513" s="38"/>
      <c r="AC513" s="38"/>
      <c r="AD513" s="38"/>
      <c r="AE513" s="38"/>
      <c r="AR513" s="254" t="s">
        <v>279</v>
      </c>
      <c r="AT513" s="254" t="s">
        <v>163</v>
      </c>
      <c r="AU513" s="254" t="s">
        <v>82</v>
      </c>
      <c r="AY513" s="17" t="s">
        <v>161</v>
      </c>
      <c r="BE513" s="255">
        <f>IF(N513="základní",J513,0)</f>
        <v>0</v>
      </c>
      <c r="BF513" s="255">
        <f>IF(N513="snížená",J513,0)</f>
        <v>0</v>
      </c>
      <c r="BG513" s="255">
        <f>IF(N513="zákl. přenesená",J513,0)</f>
        <v>0</v>
      </c>
      <c r="BH513" s="255">
        <f>IF(N513="sníž. přenesená",J513,0)</f>
        <v>0</v>
      </c>
      <c r="BI513" s="255">
        <f>IF(N513="nulová",J513,0)</f>
        <v>0</v>
      </c>
      <c r="BJ513" s="17" t="s">
        <v>80</v>
      </c>
      <c r="BK513" s="255">
        <f>ROUND(I513*H513,2)</f>
        <v>0</v>
      </c>
      <c r="BL513" s="17" t="s">
        <v>279</v>
      </c>
      <c r="BM513" s="254" t="s">
        <v>1618</v>
      </c>
    </row>
    <row r="514" s="2" customFormat="1">
      <c r="A514" s="38"/>
      <c r="B514" s="39"/>
      <c r="C514" s="40"/>
      <c r="D514" s="256" t="s">
        <v>170</v>
      </c>
      <c r="E514" s="40"/>
      <c r="F514" s="257" t="s">
        <v>773</v>
      </c>
      <c r="G514" s="40"/>
      <c r="H514" s="40"/>
      <c r="I514" s="154"/>
      <c r="J514" s="40"/>
      <c r="K514" s="40"/>
      <c r="L514" s="44"/>
      <c r="M514" s="258"/>
      <c r="N514" s="259"/>
      <c r="O514" s="91"/>
      <c r="P514" s="91"/>
      <c r="Q514" s="91"/>
      <c r="R514" s="91"/>
      <c r="S514" s="91"/>
      <c r="T514" s="92"/>
      <c r="U514" s="38"/>
      <c r="V514" s="38"/>
      <c r="W514" s="38"/>
      <c r="X514" s="38"/>
      <c r="Y514" s="38"/>
      <c r="Z514" s="38"/>
      <c r="AA514" s="38"/>
      <c r="AB514" s="38"/>
      <c r="AC514" s="38"/>
      <c r="AD514" s="38"/>
      <c r="AE514" s="38"/>
      <c r="AT514" s="17" t="s">
        <v>170</v>
      </c>
      <c r="AU514" s="17" t="s">
        <v>82</v>
      </c>
    </row>
    <row r="515" s="2" customFormat="1">
      <c r="A515" s="38"/>
      <c r="B515" s="39"/>
      <c r="C515" s="40"/>
      <c r="D515" s="256" t="s">
        <v>172</v>
      </c>
      <c r="E515" s="40"/>
      <c r="F515" s="260" t="s">
        <v>757</v>
      </c>
      <c r="G515" s="40"/>
      <c r="H515" s="40"/>
      <c r="I515" s="154"/>
      <c r="J515" s="40"/>
      <c r="K515" s="40"/>
      <c r="L515" s="44"/>
      <c r="M515" s="258"/>
      <c r="N515" s="259"/>
      <c r="O515" s="91"/>
      <c r="P515" s="91"/>
      <c r="Q515" s="91"/>
      <c r="R515" s="91"/>
      <c r="S515" s="91"/>
      <c r="T515" s="92"/>
      <c r="U515" s="38"/>
      <c r="V515" s="38"/>
      <c r="W515" s="38"/>
      <c r="X515" s="38"/>
      <c r="Y515" s="38"/>
      <c r="Z515" s="38"/>
      <c r="AA515" s="38"/>
      <c r="AB515" s="38"/>
      <c r="AC515" s="38"/>
      <c r="AD515" s="38"/>
      <c r="AE515" s="38"/>
      <c r="AT515" s="17" t="s">
        <v>172</v>
      </c>
      <c r="AU515" s="17" t="s">
        <v>82</v>
      </c>
    </row>
    <row r="516" s="2" customFormat="1">
      <c r="A516" s="38"/>
      <c r="B516" s="39"/>
      <c r="C516" s="40"/>
      <c r="D516" s="256" t="s">
        <v>195</v>
      </c>
      <c r="E516" s="40"/>
      <c r="F516" s="260" t="s">
        <v>774</v>
      </c>
      <c r="G516" s="40"/>
      <c r="H516" s="40"/>
      <c r="I516" s="154"/>
      <c r="J516" s="40"/>
      <c r="K516" s="40"/>
      <c r="L516" s="44"/>
      <c r="M516" s="258"/>
      <c r="N516" s="259"/>
      <c r="O516" s="91"/>
      <c r="P516" s="91"/>
      <c r="Q516" s="91"/>
      <c r="R516" s="91"/>
      <c r="S516" s="91"/>
      <c r="T516" s="92"/>
      <c r="U516" s="38"/>
      <c r="V516" s="38"/>
      <c r="W516" s="38"/>
      <c r="X516" s="38"/>
      <c r="Y516" s="38"/>
      <c r="Z516" s="38"/>
      <c r="AA516" s="38"/>
      <c r="AB516" s="38"/>
      <c r="AC516" s="38"/>
      <c r="AD516" s="38"/>
      <c r="AE516" s="38"/>
      <c r="AT516" s="17" t="s">
        <v>195</v>
      </c>
      <c r="AU516" s="17" t="s">
        <v>82</v>
      </c>
    </row>
    <row r="517" s="14" customFormat="1">
      <c r="A517" s="14"/>
      <c r="B517" s="271"/>
      <c r="C517" s="272"/>
      <c r="D517" s="256" t="s">
        <v>174</v>
      </c>
      <c r="E517" s="273" t="s">
        <v>1</v>
      </c>
      <c r="F517" s="274" t="s">
        <v>1619</v>
      </c>
      <c r="G517" s="272"/>
      <c r="H517" s="275">
        <v>4.8600000000000003</v>
      </c>
      <c r="I517" s="276"/>
      <c r="J517" s="272"/>
      <c r="K517" s="272"/>
      <c r="L517" s="277"/>
      <c r="M517" s="278"/>
      <c r="N517" s="279"/>
      <c r="O517" s="279"/>
      <c r="P517" s="279"/>
      <c r="Q517" s="279"/>
      <c r="R517" s="279"/>
      <c r="S517" s="279"/>
      <c r="T517" s="280"/>
      <c r="U517" s="14"/>
      <c r="V517" s="14"/>
      <c r="W517" s="14"/>
      <c r="X517" s="14"/>
      <c r="Y517" s="14"/>
      <c r="Z517" s="14"/>
      <c r="AA517" s="14"/>
      <c r="AB517" s="14"/>
      <c r="AC517" s="14"/>
      <c r="AD517" s="14"/>
      <c r="AE517" s="14"/>
      <c r="AT517" s="281" t="s">
        <v>174</v>
      </c>
      <c r="AU517" s="281" t="s">
        <v>82</v>
      </c>
      <c r="AV517" s="14" t="s">
        <v>82</v>
      </c>
      <c r="AW517" s="14" t="s">
        <v>30</v>
      </c>
      <c r="AX517" s="14" t="s">
        <v>73</v>
      </c>
      <c r="AY517" s="281" t="s">
        <v>161</v>
      </c>
    </row>
    <row r="518" s="15" customFormat="1">
      <c r="A518" s="15"/>
      <c r="B518" s="282"/>
      <c r="C518" s="283"/>
      <c r="D518" s="256" t="s">
        <v>174</v>
      </c>
      <c r="E518" s="284" t="s">
        <v>1</v>
      </c>
      <c r="F518" s="285" t="s">
        <v>180</v>
      </c>
      <c r="G518" s="283"/>
      <c r="H518" s="286">
        <v>4.8600000000000003</v>
      </c>
      <c r="I518" s="287"/>
      <c r="J518" s="283"/>
      <c r="K518" s="283"/>
      <c r="L518" s="288"/>
      <c r="M518" s="289"/>
      <c r="N518" s="290"/>
      <c r="O518" s="290"/>
      <c r="P518" s="290"/>
      <c r="Q518" s="290"/>
      <c r="R518" s="290"/>
      <c r="S518" s="290"/>
      <c r="T518" s="291"/>
      <c r="U518" s="15"/>
      <c r="V518" s="15"/>
      <c r="W518" s="15"/>
      <c r="X518" s="15"/>
      <c r="Y518" s="15"/>
      <c r="Z518" s="15"/>
      <c r="AA518" s="15"/>
      <c r="AB518" s="15"/>
      <c r="AC518" s="15"/>
      <c r="AD518" s="15"/>
      <c r="AE518" s="15"/>
      <c r="AT518" s="292" t="s">
        <v>174</v>
      </c>
      <c r="AU518" s="292" t="s">
        <v>82</v>
      </c>
      <c r="AV518" s="15" t="s">
        <v>168</v>
      </c>
      <c r="AW518" s="15" t="s">
        <v>30</v>
      </c>
      <c r="AX518" s="15" t="s">
        <v>80</v>
      </c>
      <c r="AY518" s="292" t="s">
        <v>161</v>
      </c>
    </row>
    <row r="519" s="2" customFormat="1" ht="16.5" customHeight="1">
      <c r="A519" s="38"/>
      <c r="B519" s="39"/>
      <c r="C519" s="293" t="s">
        <v>698</v>
      </c>
      <c r="D519" s="293" t="s">
        <v>296</v>
      </c>
      <c r="E519" s="294" t="s">
        <v>777</v>
      </c>
      <c r="F519" s="295" t="s">
        <v>778</v>
      </c>
      <c r="G519" s="296" t="s">
        <v>282</v>
      </c>
      <c r="H519" s="297">
        <v>0.002</v>
      </c>
      <c r="I519" s="298"/>
      <c r="J519" s="299">
        <f>ROUND(I519*H519,2)</f>
        <v>0</v>
      </c>
      <c r="K519" s="295" t="s">
        <v>167</v>
      </c>
      <c r="L519" s="300"/>
      <c r="M519" s="301" t="s">
        <v>1</v>
      </c>
      <c r="N519" s="302" t="s">
        <v>38</v>
      </c>
      <c r="O519" s="91"/>
      <c r="P519" s="252">
        <f>O519*H519</f>
        <v>0</v>
      </c>
      <c r="Q519" s="252">
        <v>1</v>
      </c>
      <c r="R519" s="252">
        <f>Q519*H519</f>
        <v>0.002</v>
      </c>
      <c r="S519" s="252">
        <v>0</v>
      </c>
      <c r="T519" s="253">
        <f>S519*H519</f>
        <v>0</v>
      </c>
      <c r="U519" s="38"/>
      <c r="V519" s="38"/>
      <c r="W519" s="38"/>
      <c r="X519" s="38"/>
      <c r="Y519" s="38"/>
      <c r="Z519" s="38"/>
      <c r="AA519" s="38"/>
      <c r="AB519" s="38"/>
      <c r="AC519" s="38"/>
      <c r="AD519" s="38"/>
      <c r="AE519" s="38"/>
      <c r="AR519" s="254" t="s">
        <v>395</v>
      </c>
      <c r="AT519" s="254" t="s">
        <v>296</v>
      </c>
      <c r="AU519" s="254" t="s">
        <v>82</v>
      </c>
      <c r="AY519" s="17" t="s">
        <v>161</v>
      </c>
      <c r="BE519" s="255">
        <f>IF(N519="základní",J519,0)</f>
        <v>0</v>
      </c>
      <c r="BF519" s="255">
        <f>IF(N519="snížená",J519,0)</f>
        <v>0</v>
      </c>
      <c r="BG519" s="255">
        <f>IF(N519="zákl. přenesená",J519,0)</f>
        <v>0</v>
      </c>
      <c r="BH519" s="255">
        <f>IF(N519="sníž. přenesená",J519,0)</f>
        <v>0</v>
      </c>
      <c r="BI519" s="255">
        <f>IF(N519="nulová",J519,0)</f>
        <v>0</v>
      </c>
      <c r="BJ519" s="17" t="s">
        <v>80</v>
      </c>
      <c r="BK519" s="255">
        <f>ROUND(I519*H519,2)</f>
        <v>0</v>
      </c>
      <c r="BL519" s="17" t="s">
        <v>279</v>
      </c>
      <c r="BM519" s="254" t="s">
        <v>1620</v>
      </c>
    </row>
    <row r="520" s="2" customFormat="1">
      <c r="A520" s="38"/>
      <c r="B520" s="39"/>
      <c r="C520" s="40"/>
      <c r="D520" s="256" t="s">
        <v>170</v>
      </c>
      <c r="E520" s="40"/>
      <c r="F520" s="257" t="s">
        <v>778</v>
      </c>
      <c r="G520" s="40"/>
      <c r="H520" s="40"/>
      <c r="I520" s="154"/>
      <c r="J520" s="40"/>
      <c r="K520" s="40"/>
      <c r="L520" s="44"/>
      <c r="M520" s="258"/>
      <c r="N520" s="259"/>
      <c r="O520" s="91"/>
      <c r="P520" s="91"/>
      <c r="Q520" s="91"/>
      <c r="R520" s="91"/>
      <c r="S520" s="91"/>
      <c r="T520" s="92"/>
      <c r="U520" s="38"/>
      <c r="V520" s="38"/>
      <c r="W520" s="38"/>
      <c r="X520" s="38"/>
      <c r="Y520" s="38"/>
      <c r="Z520" s="38"/>
      <c r="AA520" s="38"/>
      <c r="AB520" s="38"/>
      <c r="AC520" s="38"/>
      <c r="AD520" s="38"/>
      <c r="AE520" s="38"/>
      <c r="AT520" s="17" t="s">
        <v>170</v>
      </c>
      <c r="AU520" s="17" t="s">
        <v>82</v>
      </c>
    </row>
    <row r="521" s="2" customFormat="1">
      <c r="A521" s="38"/>
      <c r="B521" s="39"/>
      <c r="C521" s="40"/>
      <c r="D521" s="256" t="s">
        <v>195</v>
      </c>
      <c r="E521" s="40"/>
      <c r="F521" s="260" t="s">
        <v>780</v>
      </c>
      <c r="G521" s="40"/>
      <c r="H521" s="40"/>
      <c r="I521" s="154"/>
      <c r="J521" s="40"/>
      <c r="K521" s="40"/>
      <c r="L521" s="44"/>
      <c r="M521" s="258"/>
      <c r="N521" s="259"/>
      <c r="O521" s="91"/>
      <c r="P521" s="91"/>
      <c r="Q521" s="91"/>
      <c r="R521" s="91"/>
      <c r="S521" s="91"/>
      <c r="T521" s="92"/>
      <c r="U521" s="38"/>
      <c r="V521" s="38"/>
      <c r="W521" s="38"/>
      <c r="X521" s="38"/>
      <c r="Y521" s="38"/>
      <c r="Z521" s="38"/>
      <c r="AA521" s="38"/>
      <c r="AB521" s="38"/>
      <c r="AC521" s="38"/>
      <c r="AD521" s="38"/>
      <c r="AE521" s="38"/>
      <c r="AT521" s="17" t="s">
        <v>195</v>
      </c>
      <c r="AU521" s="17" t="s">
        <v>82</v>
      </c>
    </row>
    <row r="522" s="14" customFormat="1">
      <c r="A522" s="14"/>
      <c r="B522" s="271"/>
      <c r="C522" s="272"/>
      <c r="D522" s="256" t="s">
        <v>174</v>
      </c>
      <c r="E522" s="273" t="s">
        <v>1</v>
      </c>
      <c r="F522" s="274" t="s">
        <v>1621</v>
      </c>
      <c r="G522" s="272"/>
      <c r="H522" s="275">
        <v>0.002</v>
      </c>
      <c r="I522" s="276"/>
      <c r="J522" s="272"/>
      <c r="K522" s="272"/>
      <c r="L522" s="277"/>
      <c r="M522" s="278"/>
      <c r="N522" s="279"/>
      <c r="O522" s="279"/>
      <c r="P522" s="279"/>
      <c r="Q522" s="279"/>
      <c r="R522" s="279"/>
      <c r="S522" s="279"/>
      <c r="T522" s="280"/>
      <c r="U522" s="14"/>
      <c r="V522" s="14"/>
      <c r="W522" s="14"/>
      <c r="X522" s="14"/>
      <c r="Y522" s="14"/>
      <c r="Z522" s="14"/>
      <c r="AA522" s="14"/>
      <c r="AB522" s="14"/>
      <c r="AC522" s="14"/>
      <c r="AD522" s="14"/>
      <c r="AE522" s="14"/>
      <c r="AT522" s="281" t="s">
        <v>174</v>
      </c>
      <c r="AU522" s="281" t="s">
        <v>82</v>
      </c>
      <c r="AV522" s="14" t="s">
        <v>82</v>
      </c>
      <c r="AW522" s="14" t="s">
        <v>30</v>
      </c>
      <c r="AX522" s="14" t="s">
        <v>80</v>
      </c>
      <c r="AY522" s="281" t="s">
        <v>161</v>
      </c>
    </row>
    <row r="523" s="2" customFormat="1" ht="24" customHeight="1">
      <c r="A523" s="38"/>
      <c r="B523" s="39"/>
      <c r="C523" s="243" t="s">
        <v>704</v>
      </c>
      <c r="D523" s="243" t="s">
        <v>163</v>
      </c>
      <c r="E523" s="244" t="s">
        <v>783</v>
      </c>
      <c r="F523" s="245" t="s">
        <v>784</v>
      </c>
      <c r="G523" s="246" t="s">
        <v>191</v>
      </c>
      <c r="H523" s="247">
        <v>12.6</v>
      </c>
      <c r="I523" s="248"/>
      <c r="J523" s="249">
        <f>ROUND(I523*H523,2)</f>
        <v>0</v>
      </c>
      <c r="K523" s="245" t="s">
        <v>167</v>
      </c>
      <c r="L523" s="44"/>
      <c r="M523" s="250" t="s">
        <v>1</v>
      </c>
      <c r="N523" s="251" t="s">
        <v>38</v>
      </c>
      <c r="O523" s="91"/>
      <c r="P523" s="252">
        <f>O523*H523</f>
        <v>0</v>
      </c>
      <c r="Q523" s="252">
        <v>0.001</v>
      </c>
      <c r="R523" s="252">
        <f>Q523*H523</f>
        <v>0.0126</v>
      </c>
      <c r="S523" s="252">
        <v>0</v>
      </c>
      <c r="T523" s="253">
        <f>S523*H523</f>
        <v>0</v>
      </c>
      <c r="U523" s="38"/>
      <c r="V523" s="38"/>
      <c r="W523" s="38"/>
      <c r="X523" s="38"/>
      <c r="Y523" s="38"/>
      <c r="Z523" s="38"/>
      <c r="AA523" s="38"/>
      <c r="AB523" s="38"/>
      <c r="AC523" s="38"/>
      <c r="AD523" s="38"/>
      <c r="AE523" s="38"/>
      <c r="AR523" s="254" t="s">
        <v>279</v>
      </c>
      <c r="AT523" s="254" t="s">
        <v>163</v>
      </c>
      <c r="AU523" s="254" t="s">
        <v>82</v>
      </c>
      <c r="AY523" s="17" t="s">
        <v>161</v>
      </c>
      <c r="BE523" s="255">
        <f>IF(N523="základní",J523,0)</f>
        <v>0</v>
      </c>
      <c r="BF523" s="255">
        <f>IF(N523="snížená",J523,0)</f>
        <v>0</v>
      </c>
      <c r="BG523" s="255">
        <f>IF(N523="zákl. přenesená",J523,0)</f>
        <v>0</v>
      </c>
      <c r="BH523" s="255">
        <f>IF(N523="sníž. přenesená",J523,0)</f>
        <v>0</v>
      </c>
      <c r="BI523" s="255">
        <f>IF(N523="nulová",J523,0)</f>
        <v>0</v>
      </c>
      <c r="BJ523" s="17" t="s">
        <v>80</v>
      </c>
      <c r="BK523" s="255">
        <f>ROUND(I523*H523,2)</f>
        <v>0</v>
      </c>
      <c r="BL523" s="17" t="s">
        <v>279</v>
      </c>
      <c r="BM523" s="254" t="s">
        <v>1622</v>
      </c>
    </row>
    <row r="524" s="2" customFormat="1">
      <c r="A524" s="38"/>
      <c r="B524" s="39"/>
      <c r="C524" s="40"/>
      <c r="D524" s="256" t="s">
        <v>170</v>
      </c>
      <c r="E524" s="40"/>
      <c r="F524" s="257" t="s">
        <v>786</v>
      </c>
      <c r="G524" s="40"/>
      <c r="H524" s="40"/>
      <c r="I524" s="154"/>
      <c r="J524" s="40"/>
      <c r="K524" s="40"/>
      <c r="L524" s="44"/>
      <c r="M524" s="258"/>
      <c r="N524" s="259"/>
      <c r="O524" s="91"/>
      <c r="P524" s="91"/>
      <c r="Q524" s="91"/>
      <c r="R524" s="91"/>
      <c r="S524" s="91"/>
      <c r="T524" s="92"/>
      <c r="U524" s="38"/>
      <c r="V524" s="38"/>
      <c r="W524" s="38"/>
      <c r="X524" s="38"/>
      <c r="Y524" s="38"/>
      <c r="Z524" s="38"/>
      <c r="AA524" s="38"/>
      <c r="AB524" s="38"/>
      <c r="AC524" s="38"/>
      <c r="AD524" s="38"/>
      <c r="AE524" s="38"/>
      <c r="AT524" s="17" t="s">
        <v>170</v>
      </c>
      <c r="AU524" s="17" t="s">
        <v>82</v>
      </c>
    </row>
    <row r="525" s="14" customFormat="1">
      <c r="A525" s="14"/>
      <c r="B525" s="271"/>
      <c r="C525" s="272"/>
      <c r="D525" s="256" t="s">
        <v>174</v>
      </c>
      <c r="E525" s="273" t="s">
        <v>1</v>
      </c>
      <c r="F525" s="274" t="s">
        <v>952</v>
      </c>
      <c r="G525" s="272"/>
      <c r="H525" s="275">
        <v>12.6</v>
      </c>
      <c r="I525" s="276"/>
      <c r="J525" s="272"/>
      <c r="K525" s="272"/>
      <c r="L525" s="277"/>
      <c r="M525" s="278"/>
      <c r="N525" s="279"/>
      <c r="O525" s="279"/>
      <c r="P525" s="279"/>
      <c r="Q525" s="279"/>
      <c r="R525" s="279"/>
      <c r="S525" s="279"/>
      <c r="T525" s="280"/>
      <c r="U525" s="14"/>
      <c r="V525" s="14"/>
      <c r="W525" s="14"/>
      <c r="X525" s="14"/>
      <c r="Y525" s="14"/>
      <c r="Z525" s="14"/>
      <c r="AA525" s="14"/>
      <c r="AB525" s="14"/>
      <c r="AC525" s="14"/>
      <c r="AD525" s="14"/>
      <c r="AE525" s="14"/>
      <c r="AT525" s="281" t="s">
        <v>174</v>
      </c>
      <c r="AU525" s="281" t="s">
        <v>82</v>
      </c>
      <c r="AV525" s="14" t="s">
        <v>82</v>
      </c>
      <c r="AW525" s="14" t="s">
        <v>30</v>
      </c>
      <c r="AX525" s="14" t="s">
        <v>73</v>
      </c>
      <c r="AY525" s="281" t="s">
        <v>161</v>
      </c>
    </row>
    <row r="526" s="15" customFormat="1">
      <c r="A526" s="15"/>
      <c r="B526" s="282"/>
      <c r="C526" s="283"/>
      <c r="D526" s="256" t="s">
        <v>174</v>
      </c>
      <c r="E526" s="284" t="s">
        <v>1</v>
      </c>
      <c r="F526" s="285" t="s">
        <v>180</v>
      </c>
      <c r="G526" s="283"/>
      <c r="H526" s="286">
        <v>12.6</v>
      </c>
      <c r="I526" s="287"/>
      <c r="J526" s="283"/>
      <c r="K526" s="283"/>
      <c r="L526" s="288"/>
      <c r="M526" s="289"/>
      <c r="N526" s="290"/>
      <c r="O526" s="290"/>
      <c r="P526" s="290"/>
      <c r="Q526" s="290"/>
      <c r="R526" s="290"/>
      <c r="S526" s="290"/>
      <c r="T526" s="291"/>
      <c r="U526" s="15"/>
      <c r="V526" s="15"/>
      <c r="W526" s="15"/>
      <c r="X526" s="15"/>
      <c r="Y526" s="15"/>
      <c r="Z526" s="15"/>
      <c r="AA526" s="15"/>
      <c r="AB526" s="15"/>
      <c r="AC526" s="15"/>
      <c r="AD526" s="15"/>
      <c r="AE526" s="15"/>
      <c r="AT526" s="292" t="s">
        <v>174</v>
      </c>
      <c r="AU526" s="292" t="s">
        <v>82</v>
      </c>
      <c r="AV526" s="15" t="s">
        <v>168</v>
      </c>
      <c r="AW526" s="15" t="s">
        <v>30</v>
      </c>
      <c r="AX526" s="15" t="s">
        <v>80</v>
      </c>
      <c r="AY526" s="292" t="s">
        <v>161</v>
      </c>
    </row>
    <row r="527" s="2" customFormat="1" ht="24" customHeight="1">
      <c r="A527" s="38"/>
      <c r="B527" s="39"/>
      <c r="C527" s="243" t="s">
        <v>711</v>
      </c>
      <c r="D527" s="243" t="s">
        <v>163</v>
      </c>
      <c r="E527" s="244" t="s">
        <v>1161</v>
      </c>
      <c r="F527" s="245" t="s">
        <v>1162</v>
      </c>
      <c r="G527" s="246" t="s">
        <v>166</v>
      </c>
      <c r="H527" s="247">
        <v>89.192999999999998</v>
      </c>
      <c r="I527" s="248"/>
      <c r="J527" s="249">
        <f>ROUND(I527*H527,2)</f>
        <v>0</v>
      </c>
      <c r="K527" s="245" t="s">
        <v>1</v>
      </c>
      <c r="L527" s="44"/>
      <c r="M527" s="250" t="s">
        <v>1</v>
      </c>
      <c r="N527" s="251" t="s">
        <v>38</v>
      </c>
      <c r="O527" s="91"/>
      <c r="P527" s="252">
        <f>O527*H527</f>
        <v>0</v>
      </c>
      <c r="Q527" s="252">
        <v>0</v>
      </c>
      <c r="R527" s="252">
        <f>Q527*H527</f>
        <v>0</v>
      </c>
      <c r="S527" s="252">
        <v>0</v>
      </c>
      <c r="T527" s="253">
        <f>S527*H527</f>
        <v>0</v>
      </c>
      <c r="U527" s="38"/>
      <c r="V527" s="38"/>
      <c r="W527" s="38"/>
      <c r="X527" s="38"/>
      <c r="Y527" s="38"/>
      <c r="Z527" s="38"/>
      <c r="AA527" s="38"/>
      <c r="AB527" s="38"/>
      <c r="AC527" s="38"/>
      <c r="AD527" s="38"/>
      <c r="AE527" s="38"/>
      <c r="AR527" s="254" t="s">
        <v>168</v>
      </c>
      <c r="AT527" s="254" t="s">
        <v>163</v>
      </c>
      <c r="AU527" s="254" t="s">
        <v>82</v>
      </c>
      <c r="AY527" s="17" t="s">
        <v>161</v>
      </c>
      <c r="BE527" s="255">
        <f>IF(N527="základní",J527,0)</f>
        <v>0</v>
      </c>
      <c r="BF527" s="255">
        <f>IF(N527="snížená",J527,0)</f>
        <v>0</v>
      </c>
      <c r="BG527" s="255">
        <f>IF(N527="zákl. přenesená",J527,0)</f>
        <v>0</v>
      </c>
      <c r="BH527" s="255">
        <f>IF(N527="sníž. přenesená",J527,0)</f>
        <v>0</v>
      </c>
      <c r="BI527" s="255">
        <f>IF(N527="nulová",J527,0)</f>
        <v>0</v>
      </c>
      <c r="BJ527" s="17" t="s">
        <v>80</v>
      </c>
      <c r="BK527" s="255">
        <f>ROUND(I527*H527,2)</f>
        <v>0</v>
      </c>
      <c r="BL527" s="17" t="s">
        <v>168</v>
      </c>
      <c r="BM527" s="254" t="s">
        <v>1623</v>
      </c>
    </row>
    <row r="528" s="2" customFormat="1">
      <c r="A528" s="38"/>
      <c r="B528" s="39"/>
      <c r="C528" s="40"/>
      <c r="D528" s="256" t="s">
        <v>170</v>
      </c>
      <c r="E528" s="40"/>
      <c r="F528" s="257" t="s">
        <v>1162</v>
      </c>
      <c r="G528" s="40"/>
      <c r="H528" s="40"/>
      <c r="I528" s="154"/>
      <c r="J528" s="40"/>
      <c r="K528" s="40"/>
      <c r="L528" s="44"/>
      <c r="M528" s="258"/>
      <c r="N528" s="259"/>
      <c r="O528" s="91"/>
      <c r="P528" s="91"/>
      <c r="Q528" s="91"/>
      <c r="R528" s="91"/>
      <c r="S528" s="91"/>
      <c r="T528" s="92"/>
      <c r="U528" s="38"/>
      <c r="V528" s="38"/>
      <c r="W528" s="38"/>
      <c r="X528" s="38"/>
      <c r="Y528" s="38"/>
      <c r="Z528" s="38"/>
      <c r="AA528" s="38"/>
      <c r="AB528" s="38"/>
      <c r="AC528" s="38"/>
      <c r="AD528" s="38"/>
      <c r="AE528" s="38"/>
      <c r="AT528" s="17" t="s">
        <v>170</v>
      </c>
      <c r="AU528" s="17" t="s">
        <v>82</v>
      </c>
    </row>
    <row r="529" s="14" customFormat="1">
      <c r="A529" s="14"/>
      <c r="B529" s="271"/>
      <c r="C529" s="272"/>
      <c r="D529" s="256" t="s">
        <v>174</v>
      </c>
      <c r="E529" s="273" t="s">
        <v>1</v>
      </c>
      <c r="F529" s="274" t="s">
        <v>1624</v>
      </c>
      <c r="G529" s="272"/>
      <c r="H529" s="275">
        <v>89.192999999999998</v>
      </c>
      <c r="I529" s="276"/>
      <c r="J529" s="272"/>
      <c r="K529" s="272"/>
      <c r="L529" s="277"/>
      <c r="M529" s="278"/>
      <c r="N529" s="279"/>
      <c r="O529" s="279"/>
      <c r="P529" s="279"/>
      <c r="Q529" s="279"/>
      <c r="R529" s="279"/>
      <c r="S529" s="279"/>
      <c r="T529" s="280"/>
      <c r="U529" s="14"/>
      <c r="V529" s="14"/>
      <c r="W529" s="14"/>
      <c r="X529" s="14"/>
      <c r="Y529" s="14"/>
      <c r="Z529" s="14"/>
      <c r="AA529" s="14"/>
      <c r="AB529" s="14"/>
      <c r="AC529" s="14"/>
      <c r="AD529" s="14"/>
      <c r="AE529" s="14"/>
      <c r="AT529" s="281" t="s">
        <v>174</v>
      </c>
      <c r="AU529" s="281" t="s">
        <v>82</v>
      </c>
      <c r="AV529" s="14" t="s">
        <v>82</v>
      </c>
      <c r="AW529" s="14" t="s">
        <v>30</v>
      </c>
      <c r="AX529" s="14" t="s">
        <v>80</v>
      </c>
      <c r="AY529" s="281" t="s">
        <v>161</v>
      </c>
    </row>
    <row r="530" s="2" customFormat="1" ht="24" customHeight="1">
      <c r="A530" s="38"/>
      <c r="B530" s="39"/>
      <c r="C530" s="243" t="s">
        <v>719</v>
      </c>
      <c r="D530" s="243" t="s">
        <v>163</v>
      </c>
      <c r="E530" s="244" t="s">
        <v>1166</v>
      </c>
      <c r="F530" s="245" t="s">
        <v>1167</v>
      </c>
      <c r="G530" s="246" t="s">
        <v>191</v>
      </c>
      <c r="H530" s="247">
        <v>8.5150000000000006</v>
      </c>
      <c r="I530" s="248"/>
      <c r="J530" s="249">
        <f>ROUND(I530*H530,2)</f>
        <v>0</v>
      </c>
      <c r="K530" s="245" t="s">
        <v>1</v>
      </c>
      <c r="L530" s="44"/>
      <c r="M530" s="250" t="s">
        <v>1</v>
      </c>
      <c r="N530" s="251" t="s">
        <v>38</v>
      </c>
      <c r="O530" s="91"/>
      <c r="P530" s="252">
        <f>O530*H530</f>
        <v>0</v>
      </c>
      <c r="Q530" s="252">
        <v>0</v>
      </c>
      <c r="R530" s="252">
        <f>Q530*H530</f>
        <v>0</v>
      </c>
      <c r="S530" s="252">
        <v>0</v>
      </c>
      <c r="T530" s="253">
        <f>S530*H530</f>
        <v>0</v>
      </c>
      <c r="U530" s="38"/>
      <c r="V530" s="38"/>
      <c r="W530" s="38"/>
      <c r="X530" s="38"/>
      <c r="Y530" s="38"/>
      <c r="Z530" s="38"/>
      <c r="AA530" s="38"/>
      <c r="AB530" s="38"/>
      <c r="AC530" s="38"/>
      <c r="AD530" s="38"/>
      <c r="AE530" s="38"/>
      <c r="AR530" s="254" t="s">
        <v>168</v>
      </c>
      <c r="AT530" s="254" t="s">
        <v>163</v>
      </c>
      <c r="AU530" s="254" t="s">
        <v>82</v>
      </c>
      <c r="AY530" s="17" t="s">
        <v>161</v>
      </c>
      <c r="BE530" s="255">
        <f>IF(N530="základní",J530,0)</f>
        <v>0</v>
      </c>
      <c r="BF530" s="255">
        <f>IF(N530="snížená",J530,0)</f>
        <v>0</v>
      </c>
      <c r="BG530" s="255">
        <f>IF(N530="zákl. přenesená",J530,0)</f>
        <v>0</v>
      </c>
      <c r="BH530" s="255">
        <f>IF(N530="sníž. přenesená",J530,0)</f>
        <v>0</v>
      </c>
      <c r="BI530" s="255">
        <f>IF(N530="nulová",J530,0)</f>
        <v>0</v>
      </c>
      <c r="BJ530" s="17" t="s">
        <v>80</v>
      </c>
      <c r="BK530" s="255">
        <f>ROUND(I530*H530,2)</f>
        <v>0</v>
      </c>
      <c r="BL530" s="17" t="s">
        <v>168</v>
      </c>
      <c r="BM530" s="254" t="s">
        <v>1625</v>
      </c>
    </row>
    <row r="531" s="2" customFormat="1">
      <c r="A531" s="38"/>
      <c r="B531" s="39"/>
      <c r="C531" s="40"/>
      <c r="D531" s="256" t="s">
        <v>170</v>
      </c>
      <c r="E531" s="40"/>
      <c r="F531" s="257" t="s">
        <v>1167</v>
      </c>
      <c r="G531" s="40"/>
      <c r="H531" s="40"/>
      <c r="I531" s="154"/>
      <c r="J531" s="40"/>
      <c r="K531" s="40"/>
      <c r="L531" s="44"/>
      <c r="M531" s="258"/>
      <c r="N531" s="259"/>
      <c r="O531" s="91"/>
      <c r="P531" s="91"/>
      <c r="Q531" s="91"/>
      <c r="R531" s="91"/>
      <c r="S531" s="91"/>
      <c r="T531" s="92"/>
      <c r="U531" s="38"/>
      <c r="V531" s="38"/>
      <c r="W531" s="38"/>
      <c r="X531" s="38"/>
      <c r="Y531" s="38"/>
      <c r="Z531" s="38"/>
      <c r="AA531" s="38"/>
      <c r="AB531" s="38"/>
      <c r="AC531" s="38"/>
      <c r="AD531" s="38"/>
      <c r="AE531" s="38"/>
      <c r="AT531" s="17" t="s">
        <v>170</v>
      </c>
      <c r="AU531" s="17" t="s">
        <v>82</v>
      </c>
    </row>
    <row r="532" s="2" customFormat="1">
      <c r="A532" s="38"/>
      <c r="B532" s="39"/>
      <c r="C532" s="40"/>
      <c r="D532" s="256" t="s">
        <v>195</v>
      </c>
      <c r="E532" s="40"/>
      <c r="F532" s="260" t="s">
        <v>1169</v>
      </c>
      <c r="G532" s="40"/>
      <c r="H532" s="40"/>
      <c r="I532" s="154"/>
      <c r="J532" s="40"/>
      <c r="K532" s="40"/>
      <c r="L532" s="44"/>
      <c r="M532" s="258"/>
      <c r="N532" s="259"/>
      <c r="O532" s="91"/>
      <c r="P532" s="91"/>
      <c r="Q532" s="91"/>
      <c r="R532" s="91"/>
      <c r="S532" s="91"/>
      <c r="T532" s="92"/>
      <c r="U532" s="38"/>
      <c r="V532" s="38"/>
      <c r="W532" s="38"/>
      <c r="X532" s="38"/>
      <c r="Y532" s="38"/>
      <c r="Z532" s="38"/>
      <c r="AA532" s="38"/>
      <c r="AB532" s="38"/>
      <c r="AC532" s="38"/>
      <c r="AD532" s="38"/>
      <c r="AE532" s="38"/>
      <c r="AT532" s="17" t="s">
        <v>195</v>
      </c>
      <c r="AU532" s="17" t="s">
        <v>82</v>
      </c>
    </row>
    <row r="533" s="14" customFormat="1">
      <c r="A533" s="14"/>
      <c r="B533" s="271"/>
      <c r="C533" s="272"/>
      <c r="D533" s="256" t="s">
        <v>174</v>
      </c>
      <c r="E533" s="273" t="s">
        <v>1</v>
      </c>
      <c r="F533" s="274" t="s">
        <v>1626</v>
      </c>
      <c r="G533" s="272"/>
      <c r="H533" s="275">
        <v>8.5150000000000006</v>
      </c>
      <c r="I533" s="276"/>
      <c r="J533" s="272"/>
      <c r="K533" s="272"/>
      <c r="L533" s="277"/>
      <c r="M533" s="278"/>
      <c r="N533" s="279"/>
      <c r="O533" s="279"/>
      <c r="P533" s="279"/>
      <c r="Q533" s="279"/>
      <c r="R533" s="279"/>
      <c r="S533" s="279"/>
      <c r="T533" s="280"/>
      <c r="U533" s="14"/>
      <c r="V533" s="14"/>
      <c r="W533" s="14"/>
      <c r="X533" s="14"/>
      <c r="Y533" s="14"/>
      <c r="Z533" s="14"/>
      <c r="AA533" s="14"/>
      <c r="AB533" s="14"/>
      <c r="AC533" s="14"/>
      <c r="AD533" s="14"/>
      <c r="AE533" s="14"/>
      <c r="AT533" s="281" t="s">
        <v>174</v>
      </c>
      <c r="AU533" s="281" t="s">
        <v>82</v>
      </c>
      <c r="AV533" s="14" t="s">
        <v>82</v>
      </c>
      <c r="AW533" s="14" t="s">
        <v>30</v>
      </c>
      <c r="AX533" s="14" t="s">
        <v>80</v>
      </c>
      <c r="AY533" s="281" t="s">
        <v>161</v>
      </c>
    </row>
    <row r="534" s="2" customFormat="1" ht="24" customHeight="1">
      <c r="A534" s="38"/>
      <c r="B534" s="39"/>
      <c r="C534" s="243" t="s">
        <v>725</v>
      </c>
      <c r="D534" s="243" t="s">
        <v>163</v>
      </c>
      <c r="E534" s="244" t="s">
        <v>1173</v>
      </c>
      <c r="F534" s="245" t="s">
        <v>1174</v>
      </c>
      <c r="G534" s="246" t="s">
        <v>1175</v>
      </c>
      <c r="H534" s="310"/>
      <c r="I534" s="248"/>
      <c r="J534" s="249">
        <f>ROUND(I534*H534,2)</f>
        <v>0</v>
      </c>
      <c r="K534" s="245" t="s">
        <v>167</v>
      </c>
      <c r="L534" s="44"/>
      <c r="M534" s="250" t="s">
        <v>1</v>
      </c>
      <c r="N534" s="251" t="s">
        <v>38</v>
      </c>
      <c r="O534" s="91"/>
      <c r="P534" s="252">
        <f>O534*H534</f>
        <v>0</v>
      </c>
      <c r="Q534" s="252">
        <v>0</v>
      </c>
      <c r="R534" s="252">
        <f>Q534*H534</f>
        <v>0</v>
      </c>
      <c r="S534" s="252">
        <v>0</v>
      </c>
      <c r="T534" s="253">
        <f>S534*H534</f>
        <v>0</v>
      </c>
      <c r="U534" s="38"/>
      <c r="V534" s="38"/>
      <c r="W534" s="38"/>
      <c r="X534" s="38"/>
      <c r="Y534" s="38"/>
      <c r="Z534" s="38"/>
      <c r="AA534" s="38"/>
      <c r="AB534" s="38"/>
      <c r="AC534" s="38"/>
      <c r="AD534" s="38"/>
      <c r="AE534" s="38"/>
      <c r="AR534" s="254" t="s">
        <v>279</v>
      </c>
      <c r="AT534" s="254" t="s">
        <v>163</v>
      </c>
      <c r="AU534" s="254" t="s">
        <v>82</v>
      </c>
      <c r="AY534" s="17" t="s">
        <v>161</v>
      </c>
      <c r="BE534" s="255">
        <f>IF(N534="základní",J534,0)</f>
        <v>0</v>
      </c>
      <c r="BF534" s="255">
        <f>IF(N534="snížená",J534,0)</f>
        <v>0</v>
      </c>
      <c r="BG534" s="255">
        <f>IF(N534="zákl. přenesená",J534,0)</f>
        <v>0</v>
      </c>
      <c r="BH534" s="255">
        <f>IF(N534="sníž. přenesená",J534,0)</f>
        <v>0</v>
      </c>
      <c r="BI534" s="255">
        <f>IF(N534="nulová",J534,0)</f>
        <v>0</v>
      </c>
      <c r="BJ534" s="17" t="s">
        <v>80</v>
      </c>
      <c r="BK534" s="255">
        <f>ROUND(I534*H534,2)</f>
        <v>0</v>
      </c>
      <c r="BL534" s="17" t="s">
        <v>279</v>
      </c>
      <c r="BM534" s="254" t="s">
        <v>1627</v>
      </c>
    </row>
    <row r="535" s="2" customFormat="1">
      <c r="A535" s="38"/>
      <c r="B535" s="39"/>
      <c r="C535" s="40"/>
      <c r="D535" s="256" t="s">
        <v>170</v>
      </c>
      <c r="E535" s="40"/>
      <c r="F535" s="257" t="s">
        <v>1177</v>
      </c>
      <c r="G535" s="40"/>
      <c r="H535" s="40"/>
      <c r="I535" s="154"/>
      <c r="J535" s="40"/>
      <c r="K535" s="40"/>
      <c r="L535" s="44"/>
      <c r="M535" s="258"/>
      <c r="N535" s="259"/>
      <c r="O535" s="91"/>
      <c r="P535" s="91"/>
      <c r="Q535" s="91"/>
      <c r="R535" s="91"/>
      <c r="S535" s="91"/>
      <c r="T535" s="92"/>
      <c r="U535" s="38"/>
      <c r="V535" s="38"/>
      <c r="W535" s="38"/>
      <c r="X535" s="38"/>
      <c r="Y535" s="38"/>
      <c r="Z535" s="38"/>
      <c r="AA535" s="38"/>
      <c r="AB535" s="38"/>
      <c r="AC535" s="38"/>
      <c r="AD535" s="38"/>
      <c r="AE535" s="38"/>
      <c r="AT535" s="17" t="s">
        <v>170</v>
      </c>
      <c r="AU535" s="17" t="s">
        <v>82</v>
      </c>
    </row>
    <row r="536" s="2" customFormat="1">
      <c r="A536" s="38"/>
      <c r="B536" s="39"/>
      <c r="C536" s="40"/>
      <c r="D536" s="256" t="s">
        <v>172</v>
      </c>
      <c r="E536" s="40"/>
      <c r="F536" s="260" t="s">
        <v>793</v>
      </c>
      <c r="G536" s="40"/>
      <c r="H536" s="40"/>
      <c r="I536" s="154"/>
      <c r="J536" s="40"/>
      <c r="K536" s="40"/>
      <c r="L536" s="44"/>
      <c r="M536" s="258"/>
      <c r="N536" s="259"/>
      <c r="O536" s="91"/>
      <c r="P536" s="91"/>
      <c r="Q536" s="91"/>
      <c r="R536" s="91"/>
      <c r="S536" s="91"/>
      <c r="T536" s="92"/>
      <c r="U536" s="38"/>
      <c r="V536" s="38"/>
      <c r="W536" s="38"/>
      <c r="X536" s="38"/>
      <c r="Y536" s="38"/>
      <c r="Z536" s="38"/>
      <c r="AA536" s="38"/>
      <c r="AB536" s="38"/>
      <c r="AC536" s="38"/>
      <c r="AD536" s="38"/>
      <c r="AE536" s="38"/>
      <c r="AT536" s="17" t="s">
        <v>172</v>
      </c>
      <c r="AU536" s="17" t="s">
        <v>82</v>
      </c>
    </row>
    <row r="537" s="12" customFormat="1" ht="22.8" customHeight="1">
      <c r="A537" s="12"/>
      <c r="B537" s="227"/>
      <c r="C537" s="228"/>
      <c r="D537" s="229" t="s">
        <v>72</v>
      </c>
      <c r="E537" s="241" t="s">
        <v>795</v>
      </c>
      <c r="F537" s="241" t="s">
        <v>796</v>
      </c>
      <c r="G537" s="228"/>
      <c r="H537" s="228"/>
      <c r="I537" s="231"/>
      <c r="J537" s="242">
        <f>BK537</f>
        <v>0</v>
      </c>
      <c r="K537" s="228"/>
      <c r="L537" s="233"/>
      <c r="M537" s="234"/>
      <c r="N537" s="235"/>
      <c r="O537" s="235"/>
      <c r="P537" s="236">
        <f>SUM(P538:P545)</f>
        <v>0</v>
      </c>
      <c r="Q537" s="235"/>
      <c r="R537" s="236">
        <f>SUM(R538:R545)</f>
        <v>0.014949060000000002</v>
      </c>
      <c r="S537" s="235"/>
      <c r="T537" s="237">
        <f>SUM(T538:T545)</f>
        <v>0</v>
      </c>
      <c r="U537" s="12"/>
      <c r="V537" s="12"/>
      <c r="W537" s="12"/>
      <c r="X537" s="12"/>
      <c r="Y537" s="12"/>
      <c r="Z537" s="12"/>
      <c r="AA537" s="12"/>
      <c r="AB537" s="12"/>
      <c r="AC537" s="12"/>
      <c r="AD537" s="12"/>
      <c r="AE537" s="12"/>
      <c r="AR537" s="238" t="s">
        <v>82</v>
      </c>
      <c r="AT537" s="239" t="s">
        <v>72</v>
      </c>
      <c r="AU537" s="239" t="s">
        <v>80</v>
      </c>
      <c r="AY537" s="238" t="s">
        <v>161</v>
      </c>
      <c r="BK537" s="240">
        <f>SUM(BK538:BK545)</f>
        <v>0</v>
      </c>
    </row>
    <row r="538" s="2" customFormat="1" ht="24" customHeight="1">
      <c r="A538" s="38"/>
      <c r="B538" s="39"/>
      <c r="C538" s="243" t="s">
        <v>730</v>
      </c>
      <c r="D538" s="243" t="s">
        <v>163</v>
      </c>
      <c r="E538" s="244" t="s">
        <v>798</v>
      </c>
      <c r="F538" s="245" t="s">
        <v>799</v>
      </c>
      <c r="G538" s="246" t="s">
        <v>166</v>
      </c>
      <c r="H538" s="247">
        <v>71.186000000000007</v>
      </c>
      <c r="I538" s="248"/>
      <c r="J538" s="249">
        <f>ROUND(I538*H538,2)</f>
        <v>0</v>
      </c>
      <c r="K538" s="245" t="s">
        <v>167</v>
      </c>
      <c r="L538" s="44"/>
      <c r="M538" s="250" t="s">
        <v>1</v>
      </c>
      <c r="N538" s="251" t="s">
        <v>38</v>
      </c>
      <c r="O538" s="91"/>
      <c r="P538" s="252">
        <f>O538*H538</f>
        <v>0</v>
      </c>
      <c r="Q538" s="252">
        <v>0.00021000000000000001</v>
      </c>
      <c r="R538" s="252">
        <f>Q538*H538</f>
        <v>0.014949060000000002</v>
      </c>
      <c r="S538" s="252">
        <v>0</v>
      </c>
      <c r="T538" s="253">
        <f>S538*H538</f>
        <v>0</v>
      </c>
      <c r="U538" s="38"/>
      <c r="V538" s="38"/>
      <c r="W538" s="38"/>
      <c r="X538" s="38"/>
      <c r="Y538" s="38"/>
      <c r="Z538" s="38"/>
      <c r="AA538" s="38"/>
      <c r="AB538" s="38"/>
      <c r="AC538" s="38"/>
      <c r="AD538" s="38"/>
      <c r="AE538" s="38"/>
      <c r="AR538" s="254" t="s">
        <v>279</v>
      </c>
      <c r="AT538" s="254" t="s">
        <v>163</v>
      </c>
      <c r="AU538" s="254" t="s">
        <v>82</v>
      </c>
      <c r="AY538" s="17" t="s">
        <v>161</v>
      </c>
      <c r="BE538" s="255">
        <f>IF(N538="základní",J538,0)</f>
        <v>0</v>
      </c>
      <c r="BF538" s="255">
        <f>IF(N538="snížená",J538,0)</f>
        <v>0</v>
      </c>
      <c r="BG538" s="255">
        <f>IF(N538="zákl. přenesená",J538,0)</f>
        <v>0</v>
      </c>
      <c r="BH538" s="255">
        <f>IF(N538="sníž. přenesená",J538,0)</f>
        <v>0</v>
      </c>
      <c r="BI538" s="255">
        <f>IF(N538="nulová",J538,0)</f>
        <v>0</v>
      </c>
      <c r="BJ538" s="17" t="s">
        <v>80</v>
      </c>
      <c r="BK538" s="255">
        <f>ROUND(I538*H538,2)</f>
        <v>0</v>
      </c>
      <c r="BL538" s="17" t="s">
        <v>279</v>
      </c>
      <c r="BM538" s="254" t="s">
        <v>1628</v>
      </c>
    </row>
    <row r="539" s="2" customFormat="1">
      <c r="A539" s="38"/>
      <c r="B539" s="39"/>
      <c r="C539" s="40"/>
      <c r="D539" s="256" t="s">
        <v>170</v>
      </c>
      <c r="E539" s="40"/>
      <c r="F539" s="257" t="s">
        <v>801</v>
      </c>
      <c r="G539" s="40"/>
      <c r="H539" s="40"/>
      <c r="I539" s="154"/>
      <c r="J539" s="40"/>
      <c r="K539" s="40"/>
      <c r="L539" s="44"/>
      <c r="M539" s="258"/>
      <c r="N539" s="259"/>
      <c r="O539" s="91"/>
      <c r="P539" s="91"/>
      <c r="Q539" s="91"/>
      <c r="R539" s="91"/>
      <c r="S539" s="91"/>
      <c r="T539" s="92"/>
      <c r="U539" s="38"/>
      <c r="V539" s="38"/>
      <c r="W539" s="38"/>
      <c r="X539" s="38"/>
      <c r="Y539" s="38"/>
      <c r="Z539" s="38"/>
      <c r="AA539" s="38"/>
      <c r="AB539" s="38"/>
      <c r="AC539" s="38"/>
      <c r="AD539" s="38"/>
      <c r="AE539" s="38"/>
      <c r="AT539" s="17" t="s">
        <v>170</v>
      </c>
      <c r="AU539" s="17" t="s">
        <v>82</v>
      </c>
    </row>
    <row r="540" s="13" customFormat="1">
      <c r="A540" s="13"/>
      <c r="B540" s="261"/>
      <c r="C540" s="262"/>
      <c r="D540" s="256" t="s">
        <v>174</v>
      </c>
      <c r="E540" s="263" t="s">
        <v>1</v>
      </c>
      <c r="F540" s="264" t="s">
        <v>802</v>
      </c>
      <c r="G540" s="262"/>
      <c r="H540" s="263" t="s">
        <v>1</v>
      </c>
      <c r="I540" s="265"/>
      <c r="J540" s="262"/>
      <c r="K540" s="262"/>
      <c r="L540" s="266"/>
      <c r="M540" s="267"/>
      <c r="N540" s="268"/>
      <c r="O540" s="268"/>
      <c r="P540" s="268"/>
      <c r="Q540" s="268"/>
      <c r="R540" s="268"/>
      <c r="S540" s="268"/>
      <c r="T540" s="269"/>
      <c r="U540" s="13"/>
      <c r="V540" s="13"/>
      <c r="W540" s="13"/>
      <c r="X540" s="13"/>
      <c r="Y540" s="13"/>
      <c r="Z540" s="13"/>
      <c r="AA540" s="13"/>
      <c r="AB540" s="13"/>
      <c r="AC540" s="13"/>
      <c r="AD540" s="13"/>
      <c r="AE540" s="13"/>
      <c r="AT540" s="270" t="s">
        <v>174</v>
      </c>
      <c r="AU540" s="270" t="s">
        <v>82</v>
      </c>
      <c r="AV540" s="13" t="s">
        <v>80</v>
      </c>
      <c r="AW540" s="13" t="s">
        <v>30</v>
      </c>
      <c r="AX540" s="13" t="s">
        <v>73</v>
      </c>
      <c r="AY540" s="270" t="s">
        <v>161</v>
      </c>
    </row>
    <row r="541" s="14" customFormat="1">
      <c r="A541" s="14"/>
      <c r="B541" s="271"/>
      <c r="C541" s="272"/>
      <c r="D541" s="256" t="s">
        <v>174</v>
      </c>
      <c r="E541" s="273" t="s">
        <v>1</v>
      </c>
      <c r="F541" s="274" t="s">
        <v>1570</v>
      </c>
      <c r="G541" s="272"/>
      <c r="H541" s="275">
        <v>17.960999999999999</v>
      </c>
      <c r="I541" s="276"/>
      <c r="J541" s="272"/>
      <c r="K541" s="272"/>
      <c r="L541" s="277"/>
      <c r="M541" s="278"/>
      <c r="N541" s="279"/>
      <c r="O541" s="279"/>
      <c r="P541" s="279"/>
      <c r="Q541" s="279"/>
      <c r="R541" s="279"/>
      <c r="S541" s="279"/>
      <c r="T541" s="280"/>
      <c r="U541" s="14"/>
      <c r="V541" s="14"/>
      <c r="W541" s="14"/>
      <c r="X541" s="14"/>
      <c r="Y541" s="14"/>
      <c r="Z541" s="14"/>
      <c r="AA541" s="14"/>
      <c r="AB541" s="14"/>
      <c r="AC541" s="14"/>
      <c r="AD541" s="14"/>
      <c r="AE541" s="14"/>
      <c r="AT541" s="281" t="s">
        <v>174</v>
      </c>
      <c r="AU541" s="281" t="s">
        <v>82</v>
      </c>
      <c r="AV541" s="14" t="s">
        <v>82</v>
      </c>
      <c r="AW541" s="14" t="s">
        <v>30</v>
      </c>
      <c r="AX541" s="14" t="s">
        <v>73</v>
      </c>
      <c r="AY541" s="281" t="s">
        <v>161</v>
      </c>
    </row>
    <row r="542" s="14" customFormat="1">
      <c r="A542" s="14"/>
      <c r="B542" s="271"/>
      <c r="C542" s="272"/>
      <c r="D542" s="256" t="s">
        <v>174</v>
      </c>
      <c r="E542" s="273" t="s">
        <v>1</v>
      </c>
      <c r="F542" s="274" t="s">
        <v>1571</v>
      </c>
      <c r="G542" s="272"/>
      <c r="H542" s="275">
        <v>30.721</v>
      </c>
      <c r="I542" s="276"/>
      <c r="J542" s="272"/>
      <c r="K542" s="272"/>
      <c r="L542" s="277"/>
      <c r="M542" s="278"/>
      <c r="N542" s="279"/>
      <c r="O542" s="279"/>
      <c r="P542" s="279"/>
      <c r="Q542" s="279"/>
      <c r="R542" s="279"/>
      <c r="S542" s="279"/>
      <c r="T542" s="280"/>
      <c r="U542" s="14"/>
      <c r="V542" s="14"/>
      <c r="W542" s="14"/>
      <c r="X542" s="14"/>
      <c r="Y542" s="14"/>
      <c r="Z542" s="14"/>
      <c r="AA542" s="14"/>
      <c r="AB542" s="14"/>
      <c r="AC542" s="14"/>
      <c r="AD542" s="14"/>
      <c r="AE542" s="14"/>
      <c r="AT542" s="281" t="s">
        <v>174</v>
      </c>
      <c r="AU542" s="281" t="s">
        <v>82</v>
      </c>
      <c r="AV542" s="14" t="s">
        <v>82</v>
      </c>
      <c r="AW542" s="14" t="s">
        <v>30</v>
      </c>
      <c r="AX542" s="14" t="s">
        <v>73</v>
      </c>
      <c r="AY542" s="281" t="s">
        <v>161</v>
      </c>
    </row>
    <row r="543" s="14" customFormat="1">
      <c r="A543" s="14"/>
      <c r="B543" s="271"/>
      <c r="C543" s="272"/>
      <c r="D543" s="256" t="s">
        <v>174</v>
      </c>
      <c r="E543" s="273" t="s">
        <v>1</v>
      </c>
      <c r="F543" s="274" t="s">
        <v>1572</v>
      </c>
      <c r="G543" s="272"/>
      <c r="H543" s="275">
        <v>14.661</v>
      </c>
      <c r="I543" s="276"/>
      <c r="J543" s="272"/>
      <c r="K543" s="272"/>
      <c r="L543" s="277"/>
      <c r="M543" s="278"/>
      <c r="N543" s="279"/>
      <c r="O543" s="279"/>
      <c r="P543" s="279"/>
      <c r="Q543" s="279"/>
      <c r="R543" s="279"/>
      <c r="S543" s="279"/>
      <c r="T543" s="280"/>
      <c r="U543" s="14"/>
      <c r="V543" s="14"/>
      <c r="W543" s="14"/>
      <c r="X543" s="14"/>
      <c r="Y543" s="14"/>
      <c r="Z543" s="14"/>
      <c r="AA543" s="14"/>
      <c r="AB543" s="14"/>
      <c r="AC543" s="14"/>
      <c r="AD543" s="14"/>
      <c r="AE543" s="14"/>
      <c r="AT543" s="281" t="s">
        <v>174</v>
      </c>
      <c r="AU543" s="281" t="s">
        <v>82</v>
      </c>
      <c r="AV543" s="14" t="s">
        <v>82</v>
      </c>
      <c r="AW543" s="14" t="s">
        <v>30</v>
      </c>
      <c r="AX543" s="14" t="s">
        <v>73</v>
      </c>
      <c r="AY543" s="281" t="s">
        <v>161</v>
      </c>
    </row>
    <row r="544" s="14" customFormat="1">
      <c r="A544" s="14"/>
      <c r="B544" s="271"/>
      <c r="C544" s="272"/>
      <c r="D544" s="256" t="s">
        <v>174</v>
      </c>
      <c r="E544" s="273" t="s">
        <v>1</v>
      </c>
      <c r="F544" s="274" t="s">
        <v>1573</v>
      </c>
      <c r="G544" s="272"/>
      <c r="H544" s="275">
        <v>7.843</v>
      </c>
      <c r="I544" s="276"/>
      <c r="J544" s="272"/>
      <c r="K544" s="272"/>
      <c r="L544" s="277"/>
      <c r="M544" s="278"/>
      <c r="N544" s="279"/>
      <c r="O544" s="279"/>
      <c r="P544" s="279"/>
      <c r="Q544" s="279"/>
      <c r="R544" s="279"/>
      <c r="S544" s="279"/>
      <c r="T544" s="280"/>
      <c r="U544" s="14"/>
      <c r="V544" s="14"/>
      <c r="W544" s="14"/>
      <c r="X544" s="14"/>
      <c r="Y544" s="14"/>
      <c r="Z544" s="14"/>
      <c r="AA544" s="14"/>
      <c r="AB544" s="14"/>
      <c r="AC544" s="14"/>
      <c r="AD544" s="14"/>
      <c r="AE544" s="14"/>
      <c r="AT544" s="281" t="s">
        <v>174</v>
      </c>
      <c r="AU544" s="281" t="s">
        <v>82</v>
      </c>
      <c r="AV544" s="14" t="s">
        <v>82</v>
      </c>
      <c r="AW544" s="14" t="s">
        <v>30</v>
      </c>
      <c r="AX544" s="14" t="s">
        <v>73</v>
      </c>
      <c r="AY544" s="281" t="s">
        <v>161</v>
      </c>
    </row>
    <row r="545" s="15" customFormat="1">
      <c r="A545" s="15"/>
      <c r="B545" s="282"/>
      <c r="C545" s="283"/>
      <c r="D545" s="256" t="s">
        <v>174</v>
      </c>
      <c r="E545" s="284" t="s">
        <v>1</v>
      </c>
      <c r="F545" s="285" t="s">
        <v>180</v>
      </c>
      <c r="G545" s="283"/>
      <c r="H545" s="286">
        <v>71.186000000000007</v>
      </c>
      <c r="I545" s="287"/>
      <c r="J545" s="283"/>
      <c r="K545" s="283"/>
      <c r="L545" s="288"/>
      <c r="M545" s="311"/>
      <c r="N545" s="312"/>
      <c r="O545" s="312"/>
      <c r="P545" s="312"/>
      <c r="Q545" s="312"/>
      <c r="R545" s="312"/>
      <c r="S545" s="312"/>
      <c r="T545" s="313"/>
      <c r="U545" s="15"/>
      <c r="V545" s="15"/>
      <c r="W545" s="15"/>
      <c r="X545" s="15"/>
      <c r="Y545" s="15"/>
      <c r="Z545" s="15"/>
      <c r="AA545" s="15"/>
      <c r="AB545" s="15"/>
      <c r="AC545" s="15"/>
      <c r="AD545" s="15"/>
      <c r="AE545" s="15"/>
      <c r="AT545" s="292" t="s">
        <v>174</v>
      </c>
      <c r="AU545" s="292" t="s">
        <v>82</v>
      </c>
      <c r="AV545" s="15" t="s">
        <v>168</v>
      </c>
      <c r="AW545" s="15" t="s">
        <v>4</v>
      </c>
      <c r="AX545" s="15" t="s">
        <v>80</v>
      </c>
      <c r="AY545" s="292" t="s">
        <v>161</v>
      </c>
    </row>
    <row r="546" s="2" customFormat="1" ht="6.96" customHeight="1">
      <c r="A546" s="38"/>
      <c r="B546" s="66"/>
      <c r="C546" s="67"/>
      <c r="D546" s="67"/>
      <c r="E546" s="67"/>
      <c r="F546" s="67"/>
      <c r="G546" s="67"/>
      <c r="H546" s="67"/>
      <c r="I546" s="192"/>
      <c r="J546" s="67"/>
      <c r="K546" s="67"/>
      <c r="L546" s="44"/>
      <c r="M546" s="38"/>
      <c r="O546" s="38"/>
      <c r="P546" s="38"/>
      <c r="Q546" s="38"/>
      <c r="R546" s="38"/>
      <c r="S546" s="38"/>
      <c r="T546" s="38"/>
      <c r="U546" s="38"/>
      <c r="V546" s="38"/>
      <c r="W546" s="38"/>
      <c r="X546" s="38"/>
      <c r="Y546" s="38"/>
      <c r="Z546" s="38"/>
      <c r="AA546" s="38"/>
      <c r="AB546" s="38"/>
      <c r="AC546" s="38"/>
      <c r="AD546" s="38"/>
      <c r="AE546" s="38"/>
    </row>
  </sheetData>
  <sheetProtection sheet="1" autoFilter="0" formatColumns="0" formatRows="0" objects="1" scenarios="1" spinCount="100000" saltValue="vLWc9zRxXyfmZ8nW8BrsrRkmVK2JNAJy7kfGs1MCb6Z0ETKkjO9HdbaKXmgZppdOhEDsNW/wyo4UPcQKcyb1Zg==" hashValue="diIW1GfFpL6dl0c6/KfOj8uRnrIhDd/Tsnzdve0w/wIjPqJgV4Tfoj+XdTZEnM3Q9aIv7w0Qv6ytQxLxCjkamQ==" algorithmName="SHA-512" password="CC35"/>
  <autoFilter ref="C131:K545"/>
  <mergeCells count="12">
    <mergeCell ref="E7:H7"/>
    <mergeCell ref="E9:H9"/>
    <mergeCell ref="E11:H11"/>
    <mergeCell ref="E20:H20"/>
    <mergeCell ref="E29:H29"/>
    <mergeCell ref="E85:H85"/>
    <mergeCell ref="E87:H87"/>
    <mergeCell ref="E89:H89"/>
    <mergeCell ref="E120:H120"/>
    <mergeCell ref="E122:H122"/>
    <mergeCell ref="E124:H12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6"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6"/>
      <c r="L2" s="1"/>
      <c r="M2" s="1"/>
      <c r="N2" s="1"/>
      <c r="O2" s="1"/>
      <c r="P2" s="1"/>
      <c r="Q2" s="1"/>
      <c r="R2" s="1"/>
      <c r="S2" s="1"/>
      <c r="T2" s="1"/>
      <c r="U2" s="1"/>
      <c r="V2" s="1"/>
      <c r="AT2" s="17" t="s">
        <v>109</v>
      </c>
    </row>
    <row r="3" s="1" customFormat="1" ht="6.96" customHeight="1">
      <c r="B3" s="147"/>
      <c r="C3" s="148"/>
      <c r="D3" s="148"/>
      <c r="E3" s="148"/>
      <c r="F3" s="148"/>
      <c r="G3" s="148"/>
      <c r="H3" s="148"/>
      <c r="I3" s="149"/>
      <c r="J3" s="148"/>
      <c r="K3" s="148"/>
      <c r="L3" s="20"/>
      <c r="AT3" s="17" t="s">
        <v>82</v>
      </c>
    </row>
    <row r="4" s="1" customFormat="1" ht="24.96" customHeight="1">
      <c r="B4" s="20"/>
      <c r="D4" s="150" t="s">
        <v>124</v>
      </c>
      <c r="I4" s="146"/>
      <c r="L4" s="20"/>
      <c r="M4" s="151" t="s">
        <v>10</v>
      </c>
      <c r="AT4" s="17" t="s">
        <v>4</v>
      </c>
    </row>
    <row r="5" s="1" customFormat="1" ht="6.96" customHeight="1">
      <c r="B5" s="20"/>
      <c r="I5" s="146"/>
      <c r="L5" s="20"/>
    </row>
    <row r="6" s="1" customFormat="1" ht="12" customHeight="1">
      <c r="B6" s="20"/>
      <c r="D6" s="152" t="s">
        <v>16</v>
      </c>
      <c r="I6" s="146"/>
      <c r="L6" s="20"/>
    </row>
    <row r="7" s="1" customFormat="1" ht="16.5" customHeight="1">
      <c r="B7" s="20"/>
      <c r="E7" s="153" t="str">
        <f>'Rekapitulace zakázky'!K6</f>
        <v>Oprava MO Petrohrad - Kryry</v>
      </c>
      <c r="F7" s="152"/>
      <c r="G7" s="152"/>
      <c r="H7" s="152"/>
      <c r="I7" s="146"/>
      <c r="L7" s="20"/>
    </row>
    <row r="8" s="1" customFormat="1" ht="12" customHeight="1">
      <c r="B8" s="20"/>
      <c r="D8" s="152" t="s">
        <v>125</v>
      </c>
      <c r="I8" s="146"/>
      <c r="L8" s="20"/>
    </row>
    <row r="9" s="2" customFormat="1" ht="16.5" customHeight="1">
      <c r="A9" s="38"/>
      <c r="B9" s="44"/>
      <c r="C9" s="38"/>
      <c r="D9" s="38"/>
      <c r="E9" s="153" t="s">
        <v>1426</v>
      </c>
      <c r="F9" s="38"/>
      <c r="G9" s="38"/>
      <c r="H9" s="38"/>
      <c r="I9" s="154"/>
      <c r="J9" s="38"/>
      <c r="K9" s="38"/>
      <c r="L9" s="63"/>
      <c r="S9" s="38"/>
      <c r="T9" s="38"/>
      <c r="U9" s="38"/>
      <c r="V9" s="38"/>
      <c r="W9" s="38"/>
      <c r="X9" s="38"/>
      <c r="Y9" s="38"/>
      <c r="Z9" s="38"/>
      <c r="AA9" s="38"/>
      <c r="AB9" s="38"/>
      <c r="AC9" s="38"/>
      <c r="AD9" s="38"/>
      <c r="AE9" s="38"/>
    </row>
    <row r="10" s="2" customFormat="1" ht="12" customHeight="1">
      <c r="A10" s="38"/>
      <c r="B10" s="44"/>
      <c r="C10" s="38"/>
      <c r="D10" s="152" t="s">
        <v>127</v>
      </c>
      <c r="E10" s="38"/>
      <c r="F10" s="38"/>
      <c r="G10" s="38"/>
      <c r="H10" s="38"/>
      <c r="I10" s="154"/>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5" t="s">
        <v>1629</v>
      </c>
      <c r="F11" s="38"/>
      <c r="G11" s="38"/>
      <c r="H11" s="38"/>
      <c r="I11" s="154"/>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154"/>
      <c r="J12" s="38"/>
      <c r="K12" s="38"/>
      <c r="L12" s="63"/>
      <c r="S12" s="38"/>
      <c r="T12" s="38"/>
      <c r="U12" s="38"/>
      <c r="V12" s="38"/>
      <c r="W12" s="38"/>
      <c r="X12" s="38"/>
      <c r="Y12" s="38"/>
      <c r="Z12" s="38"/>
      <c r="AA12" s="38"/>
      <c r="AB12" s="38"/>
      <c r="AC12" s="38"/>
      <c r="AD12" s="38"/>
      <c r="AE12" s="38"/>
    </row>
    <row r="13" s="2" customFormat="1" ht="12" customHeight="1">
      <c r="A13" s="38"/>
      <c r="B13" s="44"/>
      <c r="C13" s="38"/>
      <c r="D13" s="152" t="s">
        <v>18</v>
      </c>
      <c r="E13" s="38"/>
      <c r="F13" s="141" t="s">
        <v>1</v>
      </c>
      <c r="G13" s="38"/>
      <c r="H13" s="38"/>
      <c r="I13" s="156"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2" t="s">
        <v>20</v>
      </c>
      <c r="E14" s="38"/>
      <c r="F14" s="141" t="s">
        <v>21</v>
      </c>
      <c r="G14" s="38"/>
      <c r="H14" s="38"/>
      <c r="I14" s="156" t="s">
        <v>22</v>
      </c>
      <c r="J14" s="157" t="str">
        <f>'Rekapitulace zakázky'!AN8</f>
        <v>16. 8. 2019</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154"/>
      <c r="J15" s="38"/>
      <c r="K15" s="38"/>
      <c r="L15" s="63"/>
      <c r="S15" s="38"/>
      <c r="T15" s="38"/>
      <c r="U15" s="38"/>
      <c r="V15" s="38"/>
      <c r="W15" s="38"/>
      <c r="X15" s="38"/>
      <c r="Y15" s="38"/>
      <c r="Z15" s="38"/>
      <c r="AA15" s="38"/>
      <c r="AB15" s="38"/>
      <c r="AC15" s="38"/>
      <c r="AD15" s="38"/>
      <c r="AE15" s="38"/>
    </row>
    <row r="16" s="2" customFormat="1" ht="12" customHeight="1">
      <c r="A16" s="38"/>
      <c r="B16" s="44"/>
      <c r="C16" s="38"/>
      <c r="D16" s="152" t="s">
        <v>24</v>
      </c>
      <c r="E16" s="38"/>
      <c r="F16" s="38"/>
      <c r="G16" s="38"/>
      <c r="H16" s="38"/>
      <c r="I16" s="156" t="s">
        <v>25</v>
      </c>
      <c r="J16" s="141" t="s">
        <v>1</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21</v>
      </c>
      <c r="F17" s="38"/>
      <c r="G17" s="38"/>
      <c r="H17" s="38"/>
      <c r="I17" s="156" t="s">
        <v>26</v>
      </c>
      <c r="J17" s="141" t="s">
        <v>1</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154"/>
      <c r="J18" s="38"/>
      <c r="K18" s="38"/>
      <c r="L18" s="63"/>
      <c r="S18" s="38"/>
      <c r="T18" s="38"/>
      <c r="U18" s="38"/>
      <c r="V18" s="38"/>
      <c r="W18" s="38"/>
      <c r="X18" s="38"/>
      <c r="Y18" s="38"/>
      <c r="Z18" s="38"/>
      <c r="AA18" s="38"/>
      <c r="AB18" s="38"/>
      <c r="AC18" s="38"/>
      <c r="AD18" s="38"/>
      <c r="AE18" s="38"/>
    </row>
    <row r="19" s="2" customFormat="1" ht="12" customHeight="1">
      <c r="A19" s="38"/>
      <c r="B19" s="44"/>
      <c r="C19" s="38"/>
      <c r="D19" s="152" t="s">
        <v>27</v>
      </c>
      <c r="E19" s="38"/>
      <c r="F19" s="38"/>
      <c r="G19" s="38"/>
      <c r="H19" s="38"/>
      <c r="I19" s="156" t="s">
        <v>25</v>
      </c>
      <c r="J19" s="33" t="str">
        <f>'Rekapitulace zakázky'!AN13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41"/>
      <c r="G20" s="141"/>
      <c r="H20" s="141"/>
      <c r="I20" s="156" t="s">
        <v>26</v>
      </c>
      <c r="J20" s="33" t="str">
        <f>'Rekapitulace zakázky'!AN14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154"/>
      <c r="J21" s="38"/>
      <c r="K21" s="38"/>
      <c r="L21" s="63"/>
      <c r="S21" s="38"/>
      <c r="T21" s="38"/>
      <c r="U21" s="38"/>
      <c r="V21" s="38"/>
      <c r="W21" s="38"/>
      <c r="X21" s="38"/>
      <c r="Y21" s="38"/>
      <c r="Z21" s="38"/>
      <c r="AA21" s="38"/>
      <c r="AB21" s="38"/>
      <c r="AC21" s="38"/>
      <c r="AD21" s="38"/>
      <c r="AE21" s="38"/>
    </row>
    <row r="22" s="2" customFormat="1" ht="12" customHeight="1">
      <c r="A22" s="38"/>
      <c r="B22" s="44"/>
      <c r="C22" s="38"/>
      <c r="D22" s="152" t="s">
        <v>29</v>
      </c>
      <c r="E22" s="38"/>
      <c r="F22" s="38"/>
      <c r="G22" s="38"/>
      <c r="H22" s="38"/>
      <c r="I22" s="156" t="s">
        <v>25</v>
      </c>
      <c r="J22" s="141" t="s">
        <v>1</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21</v>
      </c>
      <c r="F23" s="38"/>
      <c r="G23" s="38"/>
      <c r="H23" s="38"/>
      <c r="I23" s="156" t="s">
        <v>26</v>
      </c>
      <c r="J23" s="141" t="s">
        <v>1</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154"/>
      <c r="J24" s="38"/>
      <c r="K24" s="38"/>
      <c r="L24" s="63"/>
      <c r="S24" s="38"/>
      <c r="T24" s="38"/>
      <c r="U24" s="38"/>
      <c r="V24" s="38"/>
      <c r="W24" s="38"/>
      <c r="X24" s="38"/>
      <c r="Y24" s="38"/>
      <c r="Z24" s="38"/>
      <c r="AA24" s="38"/>
      <c r="AB24" s="38"/>
      <c r="AC24" s="38"/>
      <c r="AD24" s="38"/>
      <c r="AE24" s="38"/>
    </row>
    <row r="25" s="2" customFormat="1" ht="12" customHeight="1">
      <c r="A25" s="38"/>
      <c r="B25" s="44"/>
      <c r="C25" s="38"/>
      <c r="D25" s="152" t="s">
        <v>31</v>
      </c>
      <c r="E25" s="38"/>
      <c r="F25" s="38"/>
      <c r="G25" s="38"/>
      <c r="H25" s="38"/>
      <c r="I25" s="156" t="s">
        <v>25</v>
      </c>
      <c r="J25" s="141" t="str">
        <f>IF('Rekapitulace zakázky'!AN19="","",'Rekapitulace zakázky'!AN19)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zakázky'!E20="","",'Rekapitulace zakázky'!E20)</f>
        <v xml:space="preserve"> </v>
      </c>
      <c r="F26" s="38"/>
      <c r="G26" s="38"/>
      <c r="H26" s="38"/>
      <c r="I26" s="156" t="s">
        <v>26</v>
      </c>
      <c r="J26" s="141" t="str">
        <f>IF('Rekapitulace zakázky'!AN20="","",'Rekapitulace zakázky'!AN20)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154"/>
      <c r="J27" s="38"/>
      <c r="K27" s="38"/>
      <c r="L27" s="63"/>
      <c r="S27" s="38"/>
      <c r="T27" s="38"/>
      <c r="U27" s="38"/>
      <c r="V27" s="38"/>
      <c r="W27" s="38"/>
      <c r="X27" s="38"/>
      <c r="Y27" s="38"/>
      <c r="Z27" s="38"/>
      <c r="AA27" s="38"/>
      <c r="AB27" s="38"/>
      <c r="AC27" s="38"/>
      <c r="AD27" s="38"/>
      <c r="AE27" s="38"/>
    </row>
    <row r="28" s="2" customFormat="1" ht="12" customHeight="1">
      <c r="A28" s="38"/>
      <c r="B28" s="44"/>
      <c r="C28" s="38"/>
      <c r="D28" s="152" t="s">
        <v>32</v>
      </c>
      <c r="E28" s="38"/>
      <c r="F28" s="38"/>
      <c r="G28" s="38"/>
      <c r="H28" s="38"/>
      <c r="I28" s="154"/>
      <c r="J28" s="38"/>
      <c r="K28" s="38"/>
      <c r="L28" s="63"/>
      <c r="S28" s="38"/>
      <c r="T28" s="38"/>
      <c r="U28" s="38"/>
      <c r="V28" s="38"/>
      <c r="W28" s="38"/>
      <c r="X28" s="38"/>
      <c r="Y28" s="38"/>
      <c r="Z28" s="38"/>
      <c r="AA28" s="38"/>
      <c r="AB28" s="38"/>
      <c r="AC28" s="38"/>
      <c r="AD28" s="38"/>
      <c r="AE28" s="38"/>
    </row>
    <row r="29" s="8" customFormat="1" ht="16.5" customHeight="1">
      <c r="A29" s="158"/>
      <c r="B29" s="159"/>
      <c r="C29" s="158"/>
      <c r="D29" s="158"/>
      <c r="E29" s="160" t="s">
        <v>1</v>
      </c>
      <c r="F29" s="160"/>
      <c r="G29" s="160"/>
      <c r="H29" s="160"/>
      <c r="I29" s="161"/>
      <c r="J29" s="158"/>
      <c r="K29" s="158"/>
      <c r="L29" s="162"/>
      <c r="S29" s="158"/>
      <c r="T29" s="158"/>
      <c r="U29" s="158"/>
      <c r="V29" s="158"/>
      <c r="W29" s="158"/>
      <c r="X29" s="158"/>
      <c r="Y29" s="158"/>
      <c r="Z29" s="158"/>
      <c r="AA29" s="158"/>
      <c r="AB29" s="158"/>
      <c r="AC29" s="158"/>
      <c r="AD29" s="158"/>
      <c r="AE29" s="158"/>
    </row>
    <row r="30" s="2" customFormat="1" ht="6.96" customHeight="1">
      <c r="A30" s="38"/>
      <c r="B30" s="44"/>
      <c r="C30" s="38"/>
      <c r="D30" s="38"/>
      <c r="E30" s="38"/>
      <c r="F30" s="38"/>
      <c r="G30" s="38"/>
      <c r="H30" s="38"/>
      <c r="I30" s="154"/>
      <c r="J30" s="38"/>
      <c r="K30" s="38"/>
      <c r="L30" s="63"/>
      <c r="S30" s="38"/>
      <c r="T30" s="38"/>
      <c r="U30" s="38"/>
      <c r="V30" s="38"/>
      <c r="W30" s="38"/>
      <c r="X30" s="38"/>
      <c r="Y30" s="38"/>
      <c r="Z30" s="38"/>
      <c r="AA30" s="38"/>
      <c r="AB30" s="38"/>
      <c r="AC30" s="38"/>
      <c r="AD30" s="38"/>
      <c r="AE30" s="38"/>
    </row>
    <row r="31" s="2" customFormat="1" ht="6.96" customHeight="1">
      <c r="A31" s="38"/>
      <c r="B31" s="44"/>
      <c r="C31" s="38"/>
      <c r="D31" s="163"/>
      <c r="E31" s="163"/>
      <c r="F31" s="163"/>
      <c r="G31" s="163"/>
      <c r="H31" s="163"/>
      <c r="I31" s="164"/>
      <c r="J31" s="163"/>
      <c r="K31" s="163"/>
      <c r="L31" s="63"/>
      <c r="S31" s="38"/>
      <c r="T31" s="38"/>
      <c r="U31" s="38"/>
      <c r="V31" s="38"/>
      <c r="W31" s="38"/>
      <c r="X31" s="38"/>
      <c r="Y31" s="38"/>
      <c r="Z31" s="38"/>
      <c r="AA31" s="38"/>
      <c r="AB31" s="38"/>
      <c r="AC31" s="38"/>
      <c r="AD31" s="38"/>
      <c r="AE31" s="38"/>
    </row>
    <row r="32" s="2" customFormat="1" ht="25.44" customHeight="1">
      <c r="A32" s="38"/>
      <c r="B32" s="44"/>
      <c r="C32" s="38"/>
      <c r="D32" s="165" t="s">
        <v>33</v>
      </c>
      <c r="E32" s="38"/>
      <c r="F32" s="38"/>
      <c r="G32" s="38"/>
      <c r="H32" s="38"/>
      <c r="I32" s="154"/>
      <c r="J32" s="166">
        <f>ROUND(J124, 2)</f>
        <v>0</v>
      </c>
      <c r="K32" s="38"/>
      <c r="L32" s="63"/>
      <c r="S32" s="38"/>
      <c r="T32" s="38"/>
      <c r="U32" s="38"/>
      <c r="V32" s="38"/>
      <c r="W32" s="38"/>
      <c r="X32" s="38"/>
      <c r="Y32" s="38"/>
      <c r="Z32" s="38"/>
      <c r="AA32" s="38"/>
      <c r="AB32" s="38"/>
      <c r="AC32" s="38"/>
      <c r="AD32" s="38"/>
      <c r="AE32" s="38"/>
    </row>
    <row r="33" s="2" customFormat="1" ht="6.96" customHeight="1">
      <c r="A33" s="38"/>
      <c r="B33" s="44"/>
      <c r="C33" s="38"/>
      <c r="D33" s="163"/>
      <c r="E33" s="163"/>
      <c r="F33" s="163"/>
      <c r="G33" s="163"/>
      <c r="H33" s="163"/>
      <c r="I33" s="164"/>
      <c r="J33" s="163"/>
      <c r="K33" s="163"/>
      <c r="L33" s="63"/>
      <c r="S33" s="38"/>
      <c r="T33" s="38"/>
      <c r="U33" s="38"/>
      <c r="V33" s="38"/>
      <c r="W33" s="38"/>
      <c r="X33" s="38"/>
      <c r="Y33" s="38"/>
      <c r="Z33" s="38"/>
      <c r="AA33" s="38"/>
      <c r="AB33" s="38"/>
      <c r="AC33" s="38"/>
      <c r="AD33" s="38"/>
      <c r="AE33" s="38"/>
    </row>
    <row r="34" s="2" customFormat="1" ht="14.4" customHeight="1">
      <c r="A34" s="38"/>
      <c r="B34" s="44"/>
      <c r="C34" s="38"/>
      <c r="D34" s="38"/>
      <c r="E34" s="38"/>
      <c r="F34" s="167" t="s">
        <v>35</v>
      </c>
      <c r="G34" s="38"/>
      <c r="H34" s="38"/>
      <c r="I34" s="168" t="s">
        <v>34</v>
      </c>
      <c r="J34" s="167" t="s">
        <v>36</v>
      </c>
      <c r="K34" s="38"/>
      <c r="L34" s="63"/>
      <c r="S34" s="38"/>
      <c r="T34" s="38"/>
      <c r="U34" s="38"/>
      <c r="V34" s="38"/>
      <c r="W34" s="38"/>
      <c r="X34" s="38"/>
      <c r="Y34" s="38"/>
      <c r="Z34" s="38"/>
      <c r="AA34" s="38"/>
      <c r="AB34" s="38"/>
      <c r="AC34" s="38"/>
      <c r="AD34" s="38"/>
      <c r="AE34" s="38"/>
    </row>
    <row r="35" s="2" customFormat="1" ht="14.4" customHeight="1">
      <c r="A35" s="38"/>
      <c r="B35" s="44"/>
      <c r="C35" s="38"/>
      <c r="D35" s="169" t="s">
        <v>37</v>
      </c>
      <c r="E35" s="152" t="s">
        <v>38</v>
      </c>
      <c r="F35" s="170">
        <f>ROUND((SUM(BE124:BE144)),  2)</f>
        <v>0</v>
      </c>
      <c r="G35" s="38"/>
      <c r="H35" s="38"/>
      <c r="I35" s="171">
        <v>0.20999999999999999</v>
      </c>
      <c r="J35" s="170">
        <f>ROUND(((SUM(BE124:BE144))*I35),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2" t="s">
        <v>39</v>
      </c>
      <c r="F36" s="170">
        <f>ROUND((SUM(BF124:BF144)),  2)</f>
        <v>0</v>
      </c>
      <c r="G36" s="38"/>
      <c r="H36" s="38"/>
      <c r="I36" s="171">
        <v>0.14999999999999999</v>
      </c>
      <c r="J36" s="170">
        <f>ROUND(((SUM(BF124:BF144))*I36),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2" t="s">
        <v>40</v>
      </c>
      <c r="F37" s="170">
        <f>ROUND((SUM(BG124:BG144)),  2)</f>
        <v>0</v>
      </c>
      <c r="G37" s="38"/>
      <c r="H37" s="38"/>
      <c r="I37" s="171">
        <v>0.20999999999999999</v>
      </c>
      <c r="J37" s="170">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2" t="s">
        <v>41</v>
      </c>
      <c r="F38" s="170">
        <f>ROUND((SUM(BH124:BH144)),  2)</f>
        <v>0</v>
      </c>
      <c r="G38" s="38"/>
      <c r="H38" s="38"/>
      <c r="I38" s="171">
        <v>0.14999999999999999</v>
      </c>
      <c r="J38" s="170">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2" t="s">
        <v>42</v>
      </c>
      <c r="F39" s="170">
        <f>ROUND((SUM(BI124:BI144)),  2)</f>
        <v>0</v>
      </c>
      <c r="G39" s="38"/>
      <c r="H39" s="38"/>
      <c r="I39" s="171">
        <v>0</v>
      </c>
      <c r="J39" s="170">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54"/>
      <c r="J40" s="38"/>
      <c r="K40" s="38"/>
      <c r="L40" s="63"/>
      <c r="S40" s="38"/>
      <c r="T40" s="38"/>
      <c r="U40" s="38"/>
      <c r="V40" s="38"/>
      <c r="W40" s="38"/>
      <c r="X40" s="38"/>
      <c r="Y40" s="38"/>
      <c r="Z40" s="38"/>
      <c r="AA40" s="38"/>
      <c r="AB40" s="38"/>
      <c r="AC40" s="38"/>
      <c r="AD40" s="38"/>
      <c r="AE40" s="38"/>
    </row>
    <row r="41" s="2" customFormat="1" ht="25.44" customHeight="1">
      <c r="A41" s="38"/>
      <c r="B41" s="44"/>
      <c r="C41" s="172"/>
      <c r="D41" s="173" t="s">
        <v>43</v>
      </c>
      <c r="E41" s="174"/>
      <c r="F41" s="174"/>
      <c r="G41" s="175" t="s">
        <v>44</v>
      </c>
      <c r="H41" s="176" t="s">
        <v>45</v>
      </c>
      <c r="I41" s="177"/>
      <c r="J41" s="178">
        <f>SUM(J32:J39)</f>
        <v>0</v>
      </c>
      <c r="K41" s="179"/>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154"/>
      <c r="J42" s="38"/>
      <c r="K42" s="38"/>
      <c r="L42" s="63"/>
      <c r="S42" s="38"/>
      <c r="T42" s="38"/>
      <c r="U42" s="38"/>
      <c r="V42" s="38"/>
      <c r="W42" s="38"/>
      <c r="X42" s="38"/>
      <c r="Y42" s="38"/>
      <c r="Z42" s="38"/>
      <c r="AA42" s="38"/>
      <c r="AB42" s="38"/>
      <c r="AC42" s="38"/>
      <c r="AD42" s="38"/>
      <c r="AE42" s="38"/>
    </row>
    <row r="43" s="1" customFormat="1" ht="14.4" customHeight="1">
      <c r="B43" s="20"/>
      <c r="I43" s="146"/>
      <c r="L43" s="20"/>
    </row>
    <row r="44" s="1" customFormat="1" ht="14.4" customHeight="1">
      <c r="B44" s="20"/>
      <c r="I44" s="146"/>
      <c r="L44" s="20"/>
    </row>
    <row r="45" s="1" customFormat="1" ht="14.4" customHeight="1">
      <c r="B45" s="20"/>
      <c r="I45" s="146"/>
      <c r="L45" s="20"/>
    </row>
    <row r="46" s="1" customFormat="1" ht="14.4" customHeight="1">
      <c r="B46" s="20"/>
      <c r="I46" s="146"/>
      <c r="L46" s="20"/>
    </row>
    <row r="47" s="1" customFormat="1" ht="14.4" customHeight="1">
      <c r="B47" s="20"/>
      <c r="I47" s="146"/>
      <c r="L47" s="20"/>
    </row>
    <row r="48" s="1" customFormat="1" ht="14.4" customHeight="1">
      <c r="B48" s="20"/>
      <c r="I48" s="146"/>
      <c r="L48" s="20"/>
    </row>
    <row r="49" s="1" customFormat="1" ht="14.4" customHeight="1">
      <c r="B49" s="20"/>
      <c r="I49" s="146"/>
      <c r="L49" s="20"/>
    </row>
    <row r="50" s="2" customFormat="1" ht="14.4" customHeight="1">
      <c r="B50" s="63"/>
      <c r="D50" s="180" t="s">
        <v>46</v>
      </c>
      <c r="E50" s="181"/>
      <c r="F50" s="181"/>
      <c r="G50" s="180" t="s">
        <v>47</v>
      </c>
      <c r="H50" s="181"/>
      <c r="I50" s="182"/>
      <c r="J50" s="181"/>
      <c r="K50" s="181"/>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83" t="s">
        <v>48</v>
      </c>
      <c r="E61" s="184"/>
      <c r="F61" s="185" t="s">
        <v>49</v>
      </c>
      <c r="G61" s="183" t="s">
        <v>48</v>
      </c>
      <c r="H61" s="184"/>
      <c r="I61" s="186"/>
      <c r="J61" s="187" t="s">
        <v>49</v>
      </c>
      <c r="K61" s="184"/>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80" t="s">
        <v>50</v>
      </c>
      <c r="E65" s="188"/>
      <c r="F65" s="188"/>
      <c r="G65" s="180" t="s">
        <v>51</v>
      </c>
      <c r="H65" s="188"/>
      <c r="I65" s="189"/>
      <c r="J65" s="188"/>
      <c r="K65" s="18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83" t="s">
        <v>48</v>
      </c>
      <c r="E76" s="184"/>
      <c r="F76" s="185" t="s">
        <v>49</v>
      </c>
      <c r="G76" s="183" t="s">
        <v>48</v>
      </c>
      <c r="H76" s="184"/>
      <c r="I76" s="186"/>
      <c r="J76" s="187" t="s">
        <v>49</v>
      </c>
      <c r="K76" s="184"/>
      <c r="L76" s="63"/>
      <c r="S76" s="38"/>
      <c r="T76" s="38"/>
      <c r="U76" s="38"/>
      <c r="V76" s="38"/>
      <c r="W76" s="38"/>
      <c r="X76" s="38"/>
      <c r="Y76" s="38"/>
      <c r="Z76" s="38"/>
      <c r="AA76" s="38"/>
      <c r="AB76" s="38"/>
      <c r="AC76" s="38"/>
      <c r="AD76" s="38"/>
      <c r="AE76" s="38"/>
    </row>
    <row r="77" s="2" customFormat="1" ht="14.4" customHeight="1">
      <c r="A77" s="38"/>
      <c r="B77" s="190"/>
      <c r="C77" s="191"/>
      <c r="D77" s="191"/>
      <c r="E77" s="191"/>
      <c r="F77" s="191"/>
      <c r="G77" s="191"/>
      <c r="H77" s="191"/>
      <c r="I77" s="192"/>
      <c r="J77" s="191"/>
      <c r="K77" s="191"/>
      <c r="L77" s="63"/>
      <c r="S77" s="38"/>
      <c r="T77" s="38"/>
      <c r="U77" s="38"/>
      <c r="V77" s="38"/>
      <c r="W77" s="38"/>
      <c r="X77" s="38"/>
      <c r="Y77" s="38"/>
      <c r="Z77" s="38"/>
      <c r="AA77" s="38"/>
      <c r="AB77" s="38"/>
      <c r="AC77" s="38"/>
      <c r="AD77" s="38"/>
      <c r="AE77" s="38"/>
    </row>
    <row r="81" s="2" customFormat="1" ht="6.96" customHeight="1">
      <c r="A81" s="38"/>
      <c r="B81" s="193"/>
      <c r="C81" s="194"/>
      <c r="D81" s="194"/>
      <c r="E81" s="194"/>
      <c r="F81" s="194"/>
      <c r="G81" s="194"/>
      <c r="H81" s="194"/>
      <c r="I81" s="195"/>
      <c r="J81" s="194"/>
      <c r="K81" s="194"/>
      <c r="L81" s="63"/>
      <c r="S81" s="38"/>
      <c r="T81" s="38"/>
      <c r="U81" s="38"/>
      <c r="V81" s="38"/>
      <c r="W81" s="38"/>
      <c r="X81" s="38"/>
      <c r="Y81" s="38"/>
      <c r="Z81" s="38"/>
      <c r="AA81" s="38"/>
      <c r="AB81" s="38"/>
      <c r="AC81" s="38"/>
      <c r="AD81" s="38"/>
      <c r="AE81" s="38"/>
    </row>
    <row r="82" s="2" customFormat="1" ht="24.96" customHeight="1">
      <c r="A82" s="38"/>
      <c r="B82" s="39"/>
      <c r="C82" s="23" t="s">
        <v>129</v>
      </c>
      <c r="D82" s="40"/>
      <c r="E82" s="40"/>
      <c r="F82" s="40"/>
      <c r="G82" s="40"/>
      <c r="H82" s="40"/>
      <c r="I82" s="15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5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5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96" t="str">
        <f>E7</f>
        <v>Oprava MO Petrohrad - Kryry</v>
      </c>
      <c r="F85" s="32"/>
      <c r="G85" s="32"/>
      <c r="H85" s="32"/>
      <c r="I85" s="154"/>
      <c r="J85" s="40"/>
      <c r="K85" s="40"/>
      <c r="L85" s="63"/>
      <c r="S85" s="38"/>
      <c r="T85" s="38"/>
      <c r="U85" s="38"/>
      <c r="V85" s="38"/>
      <c r="W85" s="38"/>
      <c r="X85" s="38"/>
      <c r="Y85" s="38"/>
      <c r="Z85" s="38"/>
      <c r="AA85" s="38"/>
      <c r="AB85" s="38"/>
      <c r="AC85" s="38"/>
      <c r="AD85" s="38"/>
      <c r="AE85" s="38"/>
    </row>
    <row r="86" s="1" customFormat="1" ht="12" customHeight="1">
      <c r="B86" s="21"/>
      <c r="C86" s="32" t="s">
        <v>125</v>
      </c>
      <c r="D86" s="22"/>
      <c r="E86" s="22"/>
      <c r="F86" s="22"/>
      <c r="G86" s="22"/>
      <c r="H86" s="22"/>
      <c r="I86" s="146"/>
      <c r="J86" s="22"/>
      <c r="K86" s="22"/>
      <c r="L86" s="20"/>
    </row>
    <row r="87" s="2" customFormat="1" ht="16.5" customHeight="1">
      <c r="A87" s="38"/>
      <c r="B87" s="39"/>
      <c r="C87" s="40"/>
      <c r="D87" s="40"/>
      <c r="E87" s="196" t="s">
        <v>1426</v>
      </c>
      <c r="F87" s="40"/>
      <c r="G87" s="40"/>
      <c r="H87" s="40"/>
      <c r="I87" s="154"/>
      <c r="J87" s="40"/>
      <c r="K87" s="40"/>
      <c r="L87" s="63"/>
      <c r="S87" s="38"/>
      <c r="T87" s="38"/>
      <c r="U87" s="38"/>
      <c r="V87" s="38"/>
      <c r="W87" s="38"/>
      <c r="X87" s="38"/>
      <c r="Y87" s="38"/>
      <c r="Z87" s="38"/>
      <c r="AA87" s="38"/>
      <c r="AB87" s="38"/>
      <c r="AC87" s="38"/>
      <c r="AD87" s="38"/>
      <c r="AE87" s="38"/>
    </row>
    <row r="88" s="2" customFormat="1" ht="12" customHeight="1">
      <c r="A88" s="38"/>
      <c r="B88" s="39"/>
      <c r="C88" s="32" t="s">
        <v>127</v>
      </c>
      <c r="D88" s="40"/>
      <c r="E88" s="40"/>
      <c r="F88" s="40"/>
      <c r="G88" s="40"/>
      <c r="H88" s="40"/>
      <c r="I88" s="154"/>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002 - VRN - propustek km 163,676</v>
      </c>
      <c r="F89" s="40"/>
      <c r="G89" s="40"/>
      <c r="H89" s="40"/>
      <c r="I89" s="154"/>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54"/>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156" t="s">
        <v>22</v>
      </c>
      <c r="J91" s="79" t="str">
        <f>IF(J14="","",J14)</f>
        <v>16. 8. 2019</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154"/>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156"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156"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54"/>
      <c r="J95" s="40"/>
      <c r="K95" s="40"/>
      <c r="L95" s="63"/>
      <c r="S95" s="38"/>
      <c r="T95" s="38"/>
      <c r="U95" s="38"/>
      <c r="V95" s="38"/>
      <c r="W95" s="38"/>
      <c r="X95" s="38"/>
      <c r="Y95" s="38"/>
      <c r="Z95" s="38"/>
      <c r="AA95" s="38"/>
      <c r="AB95" s="38"/>
      <c r="AC95" s="38"/>
      <c r="AD95" s="38"/>
      <c r="AE95" s="38"/>
    </row>
    <row r="96" s="2" customFormat="1" ht="29.28" customHeight="1">
      <c r="A96" s="38"/>
      <c r="B96" s="39"/>
      <c r="C96" s="197" t="s">
        <v>130</v>
      </c>
      <c r="D96" s="198"/>
      <c r="E96" s="198"/>
      <c r="F96" s="198"/>
      <c r="G96" s="198"/>
      <c r="H96" s="198"/>
      <c r="I96" s="199"/>
      <c r="J96" s="200" t="s">
        <v>131</v>
      </c>
      <c r="K96" s="198"/>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154"/>
      <c r="J97" s="40"/>
      <c r="K97" s="40"/>
      <c r="L97" s="63"/>
      <c r="S97" s="38"/>
      <c r="T97" s="38"/>
      <c r="U97" s="38"/>
      <c r="V97" s="38"/>
      <c r="W97" s="38"/>
      <c r="X97" s="38"/>
      <c r="Y97" s="38"/>
      <c r="Z97" s="38"/>
      <c r="AA97" s="38"/>
      <c r="AB97" s="38"/>
      <c r="AC97" s="38"/>
      <c r="AD97" s="38"/>
      <c r="AE97" s="38"/>
    </row>
    <row r="98" s="2" customFormat="1" ht="22.8" customHeight="1">
      <c r="A98" s="38"/>
      <c r="B98" s="39"/>
      <c r="C98" s="201" t="s">
        <v>132</v>
      </c>
      <c r="D98" s="40"/>
      <c r="E98" s="40"/>
      <c r="F98" s="40"/>
      <c r="G98" s="40"/>
      <c r="H98" s="40"/>
      <c r="I98" s="154"/>
      <c r="J98" s="110">
        <f>J124</f>
        <v>0</v>
      </c>
      <c r="K98" s="40"/>
      <c r="L98" s="63"/>
      <c r="S98" s="38"/>
      <c r="T98" s="38"/>
      <c r="U98" s="38"/>
      <c r="V98" s="38"/>
      <c r="W98" s="38"/>
      <c r="X98" s="38"/>
      <c r="Y98" s="38"/>
      <c r="Z98" s="38"/>
      <c r="AA98" s="38"/>
      <c r="AB98" s="38"/>
      <c r="AC98" s="38"/>
      <c r="AD98" s="38"/>
      <c r="AE98" s="38"/>
      <c r="AU98" s="17" t="s">
        <v>133</v>
      </c>
    </row>
    <row r="99" s="9" customFormat="1" ht="24.96" customHeight="1">
      <c r="A99" s="9"/>
      <c r="B99" s="202"/>
      <c r="C99" s="203"/>
      <c r="D99" s="204" t="s">
        <v>805</v>
      </c>
      <c r="E99" s="205"/>
      <c r="F99" s="205"/>
      <c r="G99" s="205"/>
      <c r="H99" s="205"/>
      <c r="I99" s="206"/>
      <c r="J99" s="207">
        <f>J125</f>
        <v>0</v>
      </c>
      <c r="K99" s="203"/>
      <c r="L99" s="208"/>
      <c r="S99" s="9"/>
      <c r="T99" s="9"/>
      <c r="U99" s="9"/>
      <c r="V99" s="9"/>
      <c r="W99" s="9"/>
      <c r="X99" s="9"/>
      <c r="Y99" s="9"/>
      <c r="Z99" s="9"/>
      <c r="AA99" s="9"/>
      <c r="AB99" s="9"/>
      <c r="AC99" s="9"/>
      <c r="AD99" s="9"/>
      <c r="AE99" s="9"/>
    </row>
    <row r="100" s="10" customFormat="1" ht="19.92" customHeight="1">
      <c r="A100" s="10"/>
      <c r="B100" s="209"/>
      <c r="C100" s="133"/>
      <c r="D100" s="210" t="s">
        <v>806</v>
      </c>
      <c r="E100" s="211"/>
      <c r="F100" s="211"/>
      <c r="G100" s="211"/>
      <c r="H100" s="211"/>
      <c r="I100" s="212"/>
      <c r="J100" s="213">
        <f>J126</f>
        <v>0</v>
      </c>
      <c r="K100" s="133"/>
      <c r="L100" s="214"/>
      <c r="S100" s="10"/>
      <c r="T100" s="10"/>
      <c r="U100" s="10"/>
      <c r="V100" s="10"/>
      <c r="W100" s="10"/>
      <c r="X100" s="10"/>
      <c r="Y100" s="10"/>
      <c r="Z100" s="10"/>
      <c r="AA100" s="10"/>
      <c r="AB100" s="10"/>
      <c r="AC100" s="10"/>
      <c r="AD100" s="10"/>
      <c r="AE100" s="10"/>
    </row>
    <row r="101" s="10" customFormat="1" ht="19.92" customHeight="1">
      <c r="A101" s="10"/>
      <c r="B101" s="209"/>
      <c r="C101" s="133"/>
      <c r="D101" s="210" t="s">
        <v>807</v>
      </c>
      <c r="E101" s="211"/>
      <c r="F101" s="211"/>
      <c r="G101" s="211"/>
      <c r="H101" s="211"/>
      <c r="I101" s="212"/>
      <c r="J101" s="213">
        <f>J133</f>
        <v>0</v>
      </c>
      <c r="K101" s="133"/>
      <c r="L101" s="214"/>
      <c r="S101" s="10"/>
      <c r="T101" s="10"/>
      <c r="U101" s="10"/>
      <c r="V101" s="10"/>
      <c r="W101" s="10"/>
      <c r="X101" s="10"/>
      <c r="Y101" s="10"/>
      <c r="Z101" s="10"/>
      <c r="AA101" s="10"/>
      <c r="AB101" s="10"/>
      <c r="AC101" s="10"/>
      <c r="AD101" s="10"/>
      <c r="AE101" s="10"/>
    </row>
    <row r="102" s="9" customFormat="1" ht="24.96" customHeight="1">
      <c r="A102" s="9"/>
      <c r="B102" s="202"/>
      <c r="C102" s="203"/>
      <c r="D102" s="204" t="s">
        <v>1630</v>
      </c>
      <c r="E102" s="205"/>
      <c r="F102" s="205"/>
      <c r="G102" s="205"/>
      <c r="H102" s="205"/>
      <c r="I102" s="206"/>
      <c r="J102" s="207">
        <f>J137</f>
        <v>0</v>
      </c>
      <c r="K102" s="203"/>
      <c r="L102" s="208"/>
      <c r="S102" s="9"/>
      <c r="T102" s="9"/>
      <c r="U102" s="9"/>
      <c r="V102" s="9"/>
      <c r="W102" s="9"/>
      <c r="X102" s="9"/>
      <c r="Y102" s="9"/>
      <c r="Z102" s="9"/>
      <c r="AA102" s="9"/>
      <c r="AB102" s="9"/>
      <c r="AC102" s="9"/>
      <c r="AD102" s="9"/>
      <c r="AE102" s="9"/>
    </row>
    <row r="103" s="2" customFormat="1" ht="21.84" customHeight="1">
      <c r="A103" s="38"/>
      <c r="B103" s="39"/>
      <c r="C103" s="40"/>
      <c r="D103" s="40"/>
      <c r="E103" s="40"/>
      <c r="F103" s="40"/>
      <c r="G103" s="40"/>
      <c r="H103" s="40"/>
      <c r="I103" s="154"/>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192"/>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195"/>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146</v>
      </c>
      <c r="D109" s="40"/>
      <c r="E109" s="40"/>
      <c r="F109" s="40"/>
      <c r="G109" s="40"/>
      <c r="H109" s="40"/>
      <c r="I109" s="154"/>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15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154"/>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96" t="str">
        <f>E7</f>
        <v>Oprava MO Petrohrad - Kryry</v>
      </c>
      <c r="F112" s="32"/>
      <c r="G112" s="32"/>
      <c r="H112" s="32"/>
      <c r="I112" s="154"/>
      <c r="J112" s="40"/>
      <c r="K112" s="40"/>
      <c r="L112" s="63"/>
      <c r="S112" s="38"/>
      <c r="T112" s="38"/>
      <c r="U112" s="38"/>
      <c r="V112" s="38"/>
      <c r="W112" s="38"/>
      <c r="X112" s="38"/>
      <c r="Y112" s="38"/>
      <c r="Z112" s="38"/>
      <c r="AA112" s="38"/>
      <c r="AB112" s="38"/>
      <c r="AC112" s="38"/>
      <c r="AD112" s="38"/>
      <c r="AE112" s="38"/>
    </row>
    <row r="113" s="1" customFormat="1" ht="12" customHeight="1">
      <c r="B113" s="21"/>
      <c r="C113" s="32" t="s">
        <v>125</v>
      </c>
      <c r="D113" s="22"/>
      <c r="E113" s="22"/>
      <c r="F113" s="22"/>
      <c r="G113" s="22"/>
      <c r="H113" s="22"/>
      <c r="I113" s="146"/>
      <c r="J113" s="22"/>
      <c r="K113" s="22"/>
      <c r="L113" s="20"/>
    </row>
    <row r="114" s="2" customFormat="1" ht="16.5" customHeight="1">
      <c r="A114" s="38"/>
      <c r="B114" s="39"/>
      <c r="C114" s="40"/>
      <c r="D114" s="40"/>
      <c r="E114" s="196" t="s">
        <v>1426</v>
      </c>
      <c r="F114" s="40"/>
      <c r="G114" s="40"/>
      <c r="H114" s="40"/>
      <c r="I114" s="15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127</v>
      </c>
      <c r="D115" s="40"/>
      <c r="E115" s="40"/>
      <c r="F115" s="40"/>
      <c r="G115" s="40"/>
      <c r="H115" s="40"/>
      <c r="I115" s="154"/>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E11</f>
        <v>002 - VRN - propustek km 163,676</v>
      </c>
      <c r="F116" s="40"/>
      <c r="G116" s="40"/>
      <c r="H116" s="40"/>
      <c r="I116" s="154"/>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54"/>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F14</f>
        <v xml:space="preserve"> </v>
      </c>
      <c r="G118" s="40"/>
      <c r="H118" s="40"/>
      <c r="I118" s="156" t="s">
        <v>22</v>
      </c>
      <c r="J118" s="79" t="str">
        <f>IF(J14="","",J14)</f>
        <v>16. 8. 2019</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154"/>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2" t="s">
        <v>24</v>
      </c>
      <c r="D120" s="40"/>
      <c r="E120" s="40"/>
      <c r="F120" s="27" t="str">
        <f>E17</f>
        <v xml:space="preserve"> </v>
      </c>
      <c r="G120" s="40"/>
      <c r="H120" s="40"/>
      <c r="I120" s="156" t="s">
        <v>29</v>
      </c>
      <c r="J120" s="36" t="str">
        <f>E23</f>
        <v xml:space="preserve"> </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27</v>
      </c>
      <c r="D121" s="40"/>
      <c r="E121" s="40"/>
      <c r="F121" s="27" t="str">
        <f>IF(E20="","",E20)</f>
        <v>Vyplň údaj</v>
      </c>
      <c r="G121" s="40"/>
      <c r="H121" s="40"/>
      <c r="I121" s="156" t="s">
        <v>31</v>
      </c>
      <c r="J121" s="36" t="str">
        <f>E26</f>
        <v xml:space="preserve"> </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154"/>
      <c r="J122" s="40"/>
      <c r="K122" s="40"/>
      <c r="L122" s="63"/>
      <c r="S122" s="38"/>
      <c r="T122" s="38"/>
      <c r="U122" s="38"/>
      <c r="V122" s="38"/>
      <c r="W122" s="38"/>
      <c r="X122" s="38"/>
      <c r="Y122" s="38"/>
      <c r="Z122" s="38"/>
      <c r="AA122" s="38"/>
      <c r="AB122" s="38"/>
      <c r="AC122" s="38"/>
      <c r="AD122" s="38"/>
      <c r="AE122" s="38"/>
    </row>
    <row r="123" s="11" customFormat="1" ht="29.28" customHeight="1">
      <c r="A123" s="215"/>
      <c r="B123" s="216"/>
      <c r="C123" s="217" t="s">
        <v>147</v>
      </c>
      <c r="D123" s="218" t="s">
        <v>58</v>
      </c>
      <c r="E123" s="218" t="s">
        <v>54</v>
      </c>
      <c r="F123" s="218" t="s">
        <v>55</v>
      </c>
      <c r="G123" s="218" t="s">
        <v>148</v>
      </c>
      <c r="H123" s="218" t="s">
        <v>149</v>
      </c>
      <c r="I123" s="219" t="s">
        <v>150</v>
      </c>
      <c r="J123" s="218" t="s">
        <v>131</v>
      </c>
      <c r="K123" s="220" t="s">
        <v>151</v>
      </c>
      <c r="L123" s="221"/>
      <c r="M123" s="100" t="s">
        <v>1</v>
      </c>
      <c r="N123" s="101" t="s">
        <v>37</v>
      </c>
      <c r="O123" s="101" t="s">
        <v>152</v>
      </c>
      <c r="P123" s="101" t="s">
        <v>153</v>
      </c>
      <c r="Q123" s="101" t="s">
        <v>154</v>
      </c>
      <c r="R123" s="101" t="s">
        <v>155</v>
      </c>
      <c r="S123" s="101" t="s">
        <v>156</v>
      </c>
      <c r="T123" s="102" t="s">
        <v>157</v>
      </c>
      <c r="U123" s="215"/>
      <c r="V123" s="215"/>
      <c r="W123" s="215"/>
      <c r="X123" s="215"/>
      <c r="Y123" s="215"/>
      <c r="Z123" s="215"/>
      <c r="AA123" s="215"/>
      <c r="AB123" s="215"/>
      <c r="AC123" s="215"/>
      <c r="AD123" s="215"/>
      <c r="AE123" s="215"/>
    </row>
    <row r="124" s="2" customFormat="1" ht="22.8" customHeight="1">
      <c r="A124" s="38"/>
      <c r="B124" s="39"/>
      <c r="C124" s="107" t="s">
        <v>158</v>
      </c>
      <c r="D124" s="40"/>
      <c r="E124" s="40"/>
      <c r="F124" s="40"/>
      <c r="G124" s="40"/>
      <c r="H124" s="40"/>
      <c r="I124" s="154"/>
      <c r="J124" s="222">
        <f>BK124</f>
        <v>0</v>
      </c>
      <c r="K124" s="40"/>
      <c r="L124" s="44"/>
      <c r="M124" s="103"/>
      <c r="N124" s="223"/>
      <c r="O124" s="104"/>
      <c r="P124" s="224">
        <f>P125+P137</f>
        <v>0</v>
      </c>
      <c r="Q124" s="104"/>
      <c r="R124" s="224">
        <f>R125+R137</f>
        <v>0</v>
      </c>
      <c r="S124" s="104"/>
      <c r="T124" s="225">
        <f>T125+T137</f>
        <v>0</v>
      </c>
      <c r="U124" s="38"/>
      <c r="V124" s="38"/>
      <c r="W124" s="38"/>
      <c r="X124" s="38"/>
      <c r="Y124" s="38"/>
      <c r="Z124" s="38"/>
      <c r="AA124" s="38"/>
      <c r="AB124" s="38"/>
      <c r="AC124" s="38"/>
      <c r="AD124" s="38"/>
      <c r="AE124" s="38"/>
      <c r="AT124" s="17" t="s">
        <v>72</v>
      </c>
      <c r="AU124" s="17" t="s">
        <v>133</v>
      </c>
      <c r="BK124" s="226">
        <f>BK125+BK137</f>
        <v>0</v>
      </c>
    </row>
    <row r="125" s="12" customFormat="1" ht="25.92" customHeight="1">
      <c r="A125" s="12"/>
      <c r="B125" s="227"/>
      <c r="C125" s="228"/>
      <c r="D125" s="229" t="s">
        <v>72</v>
      </c>
      <c r="E125" s="230" t="s">
        <v>809</v>
      </c>
      <c r="F125" s="230" t="s">
        <v>810</v>
      </c>
      <c r="G125" s="228"/>
      <c r="H125" s="228"/>
      <c r="I125" s="231"/>
      <c r="J125" s="232">
        <f>BK125</f>
        <v>0</v>
      </c>
      <c r="K125" s="228"/>
      <c r="L125" s="233"/>
      <c r="M125" s="234"/>
      <c r="N125" s="235"/>
      <c r="O125" s="235"/>
      <c r="P125" s="236">
        <f>P126+P133</f>
        <v>0</v>
      </c>
      <c r="Q125" s="235"/>
      <c r="R125" s="236">
        <f>R126+R133</f>
        <v>0</v>
      </c>
      <c r="S125" s="235"/>
      <c r="T125" s="237">
        <f>T126+T133</f>
        <v>0</v>
      </c>
      <c r="U125" s="12"/>
      <c r="V125" s="12"/>
      <c r="W125" s="12"/>
      <c r="X125" s="12"/>
      <c r="Y125" s="12"/>
      <c r="Z125" s="12"/>
      <c r="AA125" s="12"/>
      <c r="AB125" s="12"/>
      <c r="AC125" s="12"/>
      <c r="AD125" s="12"/>
      <c r="AE125" s="12"/>
      <c r="AR125" s="238" t="s">
        <v>203</v>
      </c>
      <c r="AT125" s="239" t="s">
        <v>72</v>
      </c>
      <c r="AU125" s="239" t="s">
        <v>73</v>
      </c>
      <c r="AY125" s="238" t="s">
        <v>161</v>
      </c>
      <c r="BK125" s="240">
        <f>BK126+BK133</f>
        <v>0</v>
      </c>
    </row>
    <row r="126" s="12" customFormat="1" ht="22.8" customHeight="1">
      <c r="A126" s="12"/>
      <c r="B126" s="227"/>
      <c r="C126" s="228"/>
      <c r="D126" s="229" t="s">
        <v>72</v>
      </c>
      <c r="E126" s="241" t="s">
        <v>811</v>
      </c>
      <c r="F126" s="241" t="s">
        <v>812</v>
      </c>
      <c r="G126" s="228"/>
      <c r="H126" s="228"/>
      <c r="I126" s="231"/>
      <c r="J126" s="242">
        <f>BK126</f>
        <v>0</v>
      </c>
      <c r="K126" s="228"/>
      <c r="L126" s="233"/>
      <c r="M126" s="234"/>
      <c r="N126" s="235"/>
      <c r="O126" s="235"/>
      <c r="P126" s="236">
        <f>SUM(P127:P132)</f>
        <v>0</v>
      </c>
      <c r="Q126" s="235"/>
      <c r="R126" s="236">
        <f>SUM(R127:R132)</f>
        <v>0</v>
      </c>
      <c r="S126" s="235"/>
      <c r="T126" s="237">
        <f>SUM(T127:T132)</f>
        <v>0</v>
      </c>
      <c r="U126" s="12"/>
      <c r="V126" s="12"/>
      <c r="W126" s="12"/>
      <c r="X126" s="12"/>
      <c r="Y126" s="12"/>
      <c r="Z126" s="12"/>
      <c r="AA126" s="12"/>
      <c r="AB126" s="12"/>
      <c r="AC126" s="12"/>
      <c r="AD126" s="12"/>
      <c r="AE126" s="12"/>
      <c r="AR126" s="238" t="s">
        <v>203</v>
      </c>
      <c r="AT126" s="239" t="s">
        <v>72</v>
      </c>
      <c r="AU126" s="239" t="s">
        <v>80</v>
      </c>
      <c r="AY126" s="238" t="s">
        <v>161</v>
      </c>
      <c r="BK126" s="240">
        <f>SUM(BK127:BK132)</f>
        <v>0</v>
      </c>
    </row>
    <row r="127" s="2" customFormat="1" ht="16.5" customHeight="1">
      <c r="A127" s="38"/>
      <c r="B127" s="39"/>
      <c r="C127" s="243" t="s">
        <v>80</v>
      </c>
      <c r="D127" s="243" t="s">
        <v>163</v>
      </c>
      <c r="E127" s="244" t="s">
        <v>813</v>
      </c>
      <c r="F127" s="245" t="s">
        <v>814</v>
      </c>
      <c r="G127" s="246" t="s">
        <v>815</v>
      </c>
      <c r="H127" s="247">
        <v>1</v>
      </c>
      <c r="I127" s="248"/>
      <c r="J127" s="249">
        <f>ROUND(I127*H127,2)</f>
        <v>0</v>
      </c>
      <c r="K127" s="245" t="s">
        <v>167</v>
      </c>
      <c r="L127" s="44"/>
      <c r="M127" s="250" t="s">
        <v>1</v>
      </c>
      <c r="N127" s="251" t="s">
        <v>38</v>
      </c>
      <c r="O127" s="91"/>
      <c r="P127" s="252">
        <f>O127*H127</f>
        <v>0</v>
      </c>
      <c r="Q127" s="252">
        <v>0</v>
      </c>
      <c r="R127" s="252">
        <f>Q127*H127</f>
        <v>0</v>
      </c>
      <c r="S127" s="252">
        <v>0</v>
      </c>
      <c r="T127" s="253">
        <f>S127*H127</f>
        <v>0</v>
      </c>
      <c r="U127" s="38"/>
      <c r="V127" s="38"/>
      <c r="W127" s="38"/>
      <c r="X127" s="38"/>
      <c r="Y127" s="38"/>
      <c r="Z127" s="38"/>
      <c r="AA127" s="38"/>
      <c r="AB127" s="38"/>
      <c r="AC127" s="38"/>
      <c r="AD127" s="38"/>
      <c r="AE127" s="38"/>
      <c r="AR127" s="254" t="s">
        <v>816</v>
      </c>
      <c r="AT127" s="254" t="s">
        <v>163</v>
      </c>
      <c r="AU127" s="254" t="s">
        <v>82</v>
      </c>
      <c r="AY127" s="17" t="s">
        <v>161</v>
      </c>
      <c r="BE127" s="255">
        <f>IF(N127="základní",J127,0)</f>
        <v>0</v>
      </c>
      <c r="BF127" s="255">
        <f>IF(N127="snížená",J127,0)</f>
        <v>0</v>
      </c>
      <c r="BG127" s="255">
        <f>IF(N127="zákl. přenesená",J127,0)</f>
        <v>0</v>
      </c>
      <c r="BH127" s="255">
        <f>IF(N127="sníž. přenesená",J127,0)</f>
        <v>0</v>
      </c>
      <c r="BI127" s="255">
        <f>IF(N127="nulová",J127,0)</f>
        <v>0</v>
      </c>
      <c r="BJ127" s="17" t="s">
        <v>80</v>
      </c>
      <c r="BK127" s="255">
        <f>ROUND(I127*H127,2)</f>
        <v>0</v>
      </c>
      <c r="BL127" s="17" t="s">
        <v>816</v>
      </c>
      <c r="BM127" s="254" t="s">
        <v>1631</v>
      </c>
    </row>
    <row r="128" s="2" customFormat="1">
      <c r="A128" s="38"/>
      <c r="B128" s="39"/>
      <c r="C128" s="40"/>
      <c r="D128" s="256" t="s">
        <v>170</v>
      </c>
      <c r="E128" s="40"/>
      <c r="F128" s="257" t="s">
        <v>814</v>
      </c>
      <c r="G128" s="40"/>
      <c r="H128" s="40"/>
      <c r="I128" s="154"/>
      <c r="J128" s="40"/>
      <c r="K128" s="40"/>
      <c r="L128" s="44"/>
      <c r="M128" s="258"/>
      <c r="N128" s="259"/>
      <c r="O128" s="91"/>
      <c r="P128" s="91"/>
      <c r="Q128" s="91"/>
      <c r="R128" s="91"/>
      <c r="S128" s="91"/>
      <c r="T128" s="92"/>
      <c r="U128" s="38"/>
      <c r="V128" s="38"/>
      <c r="W128" s="38"/>
      <c r="X128" s="38"/>
      <c r="Y128" s="38"/>
      <c r="Z128" s="38"/>
      <c r="AA128" s="38"/>
      <c r="AB128" s="38"/>
      <c r="AC128" s="38"/>
      <c r="AD128" s="38"/>
      <c r="AE128" s="38"/>
      <c r="AT128" s="17" t="s">
        <v>170</v>
      </c>
      <c r="AU128" s="17" t="s">
        <v>82</v>
      </c>
    </row>
    <row r="129" s="2" customFormat="1">
      <c r="A129" s="38"/>
      <c r="B129" s="39"/>
      <c r="C129" s="40"/>
      <c r="D129" s="256" t="s">
        <v>195</v>
      </c>
      <c r="E129" s="40"/>
      <c r="F129" s="260" t="s">
        <v>818</v>
      </c>
      <c r="G129" s="40"/>
      <c r="H129" s="40"/>
      <c r="I129" s="154"/>
      <c r="J129" s="40"/>
      <c r="K129" s="40"/>
      <c r="L129" s="44"/>
      <c r="M129" s="258"/>
      <c r="N129" s="259"/>
      <c r="O129" s="91"/>
      <c r="P129" s="91"/>
      <c r="Q129" s="91"/>
      <c r="R129" s="91"/>
      <c r="S129" s="91"/>
      <c r="T129" s="92"/>
      <c r="U129" s="38"/>
      <c r="V129" s="38"/>
      <c r="W129" s="38"/>
      <c r="X129" s="38"/>
      <c r="Y129" s="38"/>
      <c r="Z129" s="38"/>
      <c r="AA129" s="38"/>
      <c r="AB129" s="38"/>
      <c r="AC129" s="38"/>
      <c r="AD129" s="38"/>
      <c r="AE129" s="38"/>
      <c r="AT129" s="17" t="s">
        <v>195</v>
      </c>
      <c r="AU129" s="17" t="s">
        <v>82</v>
      </c>
    </row>
    <row r="130" s="2" customFormat="1" ht="16.5" customHeight="1">
      <c r="A130" s="38"/>
      <c r="B130" s="39"/>
      <c r="C130" s="243" t="s">
        <v>82</v>
      </c>
      <c r="D130" s="243" t="s">
        <v>163</v>
      </c>
      <c r="E130" s="244" t="s">
        <v>819</v>
      </c>
      <c r="F130" s="245" t="s">
        <v>820</v>
      </c>
      <c r="G130" s="246" t="s">
        <v>815</v>
      </c>
      <c r="H130" s="247">
        <v>1</v>
      </c>
      <c r="I130" s="248"/>
      <c r="J130" s="249">
        <f>ROUND(I130*H130,2)</f>
        <v>0</v>
      </c>
      <c r="K130" s="245" t="s">
        <v>167</v>
      </c>
      <c r="L130" s="44"/>
      <c r="M130" s="250" t="s">
        <v>1</v>
      </c>
      <c r="N130" s="251" t="s">
        <v>38</v>
      </c>
      <c r="O130" s="91"/>
      <c r="P130" s="252">
        <f>O130*H130</f>
        <v>0</v>
      </c>
      <c r="Q130" s="252">
        <v>0</v>
      </c>
      <c r="R130" s="252">
        <f>Q130*H130</f>
        <v>0</v>
      </c>
      <c r="S130" s="252">
        <v>0</v>
      </c>
      <c r="T130" s="253">
        <f>S130*H130</f>
        <v>0</v>
      </c>
      <c r="U130" s="38"/>
      <c r="V130" s="38"/>
      <c r="W130" s="38"/>
      <c r="X130" s="38"/>
      <c r="Y130" s="38"/>
      <c r="Z130" s="38"/>
      <c r="AA130" s="38"/>
      <c r="AB130" s="38"/>
      <c r="AC130" s="38"/>
      <c r="AD130" s="38"/>
      <c r="AE130" s="38"/>
      <c r="AR130" s="254" t="s">
        <v>816</v>
      </c>
      <c r="AT130" s="254" t="s">
        <v>163</v>
      </c>
      <c r="AU130" s="254" t="s">
        <v>82</v>
      </c>
      <c r="AY130" s="17" t="s">
        <v>161</v>
      </c>
      <c r="BE130" s="255">
        <f>IF(N130="základní",J130,0)</f>
        <v>0</v>
      </c>
      <c r="BF130" s="255">
        <f>IF(N130="snížená",J130,0)</f>
        <v>0</v>
      </c>
      <c r="BG130" s="255">
        <f>IF(N130="zákl. přenesená",J130,0)</f>
        <v>0</v>
      </c>
      <c r="BH130" s="255">
        <f>IF(N130="sníž. přenesená",J130,0)</f>
        <v>0</v>
      </c>
      <c r="BI130" s="255">
        <f>IF(N130="nulová",J130,0)</f>
        <v>0</v>
      </c>
      <c r="BJ130" s="17" t="s">
        <v>80</v>
      </c>
      <c r="BK130" s="255">
        <f>ROUND(I130*H130,2)</f>
        <v>0</v>
      </c>
      <c r="BL130" s="17" t="s">
        <v>816</v>
      </c>
      <c r="BM130" s="254" t="s">
        <v>1632</v>
      </c>
    </row>
    <row r="131" s="2" customFormat="1">
      <c r="A131" s="38"/>
      <c r="B131" s="39"/>
      <c r="C131" s="40"/>
      <c r="D131" s="256" t="s">
        <v>170</v>
      </c>
      <c r="E131" s="40"/>
      <c r="F131" s="257" t="s">
        <v>820</v>
      </c>
      <c r="G131" s="40"/>
      <c r="H131" s="40"/>
      <c r="I131" s="154"/>
      <c r="J131" s="40"/>
      <c r="K131" s="40"/>
      <c r="L131" s="44"/>
      <c r="M131" s="258"/>
      <c r="N131" s="259"/>
      <c r="O131" s="91"/>
      <c r="P131" s="91"/>
      <c r="Q131" s="91"/>
      <c r="R131" s="91"/>
      <c r="S131" s="91"/>
      <c r="T131" s="92"/>
      <c r="U131" s="38"/>
      <c r="V131" s="38"/>
      <c r="W131" s="38"/>
      <c r="X131" s="38"/>
      <c r="Y131" s="38"/>
      <c r="Z131" s="38"/>
      <c r="AA131" s="38"/>
      <c r="AB131" s="38"/>
      <c r="AC131" s="38"/>
      <c r="AD131" s="38"/>
      <c r="AE131" s="38"/>
      <c r="AT131" s="17" t="s">
        <v>170</v>
      </c>
      <c r="AU131" s="17" t="s">
        <v>82</v>
      </c>
    </row>
    <row r="132" s="2" customFormat="1">
      <c r="A132" s="38"/>
      <c r="B132" s="39"/>
      <c r="C132" s="40"/>
      <c r="D132" s="256" t="s">
        <v>195</v>
      </c>
      <c r="E132" s="40"/>
      <c r="F132" s="260" t="s">
        <v>822</v>
      </c>
      <c r="G132" s="40"/>
      <c r="H132" s="40"/>
      <c r="I132" s="154"/>
      <c r="J132" s="40"/>
      <c r="K132" s="40"/>
      <c r="L132" s="44"/>
      <c r="M132" s="258"/>
      <c r="N132" s="259"/>
      <c r="O132" s="91"/>
      <c r="P132" s="91"/>
      <c r="Q132" s="91"/>
      <c r="R132" s="91"/>
      <c r="S132" s="91"/>
      <c r="T132" s="92"/>
      <c r="U132" s="38"/>
      <c r="V132" s="38"/>
      <c r="W132" s="38"/>
      <c r="X132" s="38"/>
      <c r="Y132" s="38"/>
      <c r="Z132" s="38"/>
      <c r="AA132" s="38"/>
      <c r="AB132" s="38"/>
      <c r="AC132" s="38"/>
      <c r="AD132" s="38"/>
      <c r="AE132" s="38"/>
      <c r="AT132" s="17" t="s">
        <v>195</v>
      </c>
      <c r="AU132" s="17" t="s">
        <v>82</v>
      </c>
    </row>
    <row r="133" s="12" customFormat="1" ht="22.8" customHeight="1">
      <c r="A133" s="12"/>
      <c r="B133" s="227"/>
      <c r="C133" s="228"/>
      <c r="D133" s="229" t="s">
        <v>72</v>
      </c>
      <c r="E133" s="241" t="s">
        <v>823</v>
      </c>
      <c r="F133" s="241" t="s">
        <v>824</v>
      </c>
      <c r="G133" s="228"/>
      <c r="H133" s="228"/>
      <c r="I133" s="231"/>
      <c r="J133" s="242">
        <f>BK133</f>
        <v>0</v>
      </c>
      <c r="K133" s="228"/>
      <c r="L133" s="233"/>
      <c r="M133" s="234"/>
      <c r="N133" s="235"/>
      <c r="O133" s="235"/>
      <c r="P133" s="236">
        <f>SUM(P134:P136)</f>
        <v>0</v>
      </c>
      <c r="Q133" s="235"/>
      <c r="R133" s="236">
        <f>SUM(R134:R136)</f>
        <v>0</v>
      </c>
      <c r="S133" s="235"/>
      <c r="T133" s="237">
        <f>SUM(T134:T136)</f>
        <v>0</v>
      </c>
      <c r="U133" s="12"/>
      <c r="V133" s="12"/>
      <c r="W133" s="12"/>
      <c r="X133" s="12"/>
      <c r="Y133" s="12"/>
      <c r="Z133" s="12"/>
      <c r="AA133" s="12"/>
      <c r="AB133" s="12"/>
      <c r="AC133" s="12"/>
      <c r="AD133" s="12"/>
      <c r="AE133" s="12"/>
      <c r="AR133" s="238" t="s">
        <v>203</v>
      </c>
      <c r="AT133" s="239" t="s">
        <v>72</v>
      </c>
      <c r="AU133" s="239" t="s">
        <v>80</v>
      </c>
      <c r="AY133" s="238" t="s">
        <v>161</v>
      </c>
      <c r="BK133" s="240">
        <f>SUM(BK134:BK136)</f>
        <v>0</v>
      </c>
    </row>
    <row r="134" s="2" customFormat="1" ht="16.5" customHeight="1">
      <c r="A134" s="38"/>
      <c r="B134" s="39"/>
      <c r="C134" s="243" t="s">
        <v>188</v>
      </c>
      <c r="D134" s="243" t="s">
        <v>163</v>
      </c>
      <c r="E134" s="244" t="s">
        <v>825</v>
      </c>
      <c r="F134" s="245" t="s">
        <v>824</v>
      </c>
      <c r="G134" s="246" t="s">
        <v>815</v>
      </c>
      <c r="H134" s="247">
        <v>1</v>
      </c>
      <c r="I134" s="248"/>
      <c r="J134" s="249">
        <f>ROUND(I134*H134,2)</f>
        <v>0</v>
      </c>
      <c r="K134" s="245" t="s">
        <v>167</v>
      </c>
      <c r="L134" s="44"/>
      <c r="M134" s="250" t="s">
        <v>1</v>
      </c>
      <c r="N134" s="251" t="s">
        <v>38</v>
      </c>
      <c r="O134" s="91"/>
      <c r="P134" s="252">
        <f>O134*H134</f>
        <v>0</v>
      </c>
      <c r="Q134" s="252">
        <v>0</v>
      </c>
      <c r="R134" s="252">
        <f>Q134*H134</f>
        <v>0</v>
      </c>
      <c r="S134" s="252">
        <v>0</v>
      </c>
      <c r="T134" s="253">
        <f>S134*H134</f>
        <v>0</v>
      </c>
      <c r="U134" s="38"/>
      <c r="V134" s="38"/>
      <c r="W134" s="38"/>
      <c r="X134" s="38"/>
      <c r="Y134" s="38"/>
      <c r="Z134" s="38"/>
      <c r="AA134" s="38"/>
      <c r="AB134" s="38"/>
      <c r="AC134" s="38"/>
      <c r="AD134" s="38"/>
      <c r="AE134" s="38"/>
      <c r="AR134" s="254" t="s">
        <v>816</v>
      </c>
      <c r="AT134" s="254" t="s">
        <v>163</v>
      </c>
      <c r="AU134" s="254" t="s">
        <v>82</v>
      </c>
      <c r="AY134" s="17" t="s">
        <v>161</v>
      </c>
      <c r="BE134" s="255">
        <f>IF(N134="základní",J134,0)</f>
        <v>0</v>
      </c>
      <c r="BF134" s="255">
        <f>IF(N134="snížená",J134,0)</f>
        <v>0</v>
      </c>
      <c r="BG134" s="255">
        <f>IF(N134="zákl. přenesená",J134,0)</f>
        <v>0</v>
      </c>
      <c r="BH134" s="255">
        <f>IF(N134="sníž. přenesená",J134,0)</f>
        <v>0</v>
      </c>
      <c r="BI134" s="255">
        <f>IF(N134="nulová",J134,0)</f>
        <v>0</v>
      </c>
      <c r="BJ134" s="17" t="s">
        <v>80</v>
      </c>
      <c r="BK134" s="255">
        <f>ROUND(I134*H134,2)</f>
        <v>0</v>
      </c>
      <c r="BL134" s="17" t="s">
        <v>816</v>
      </c>
      <c r="BM134" s="254" t="s">
        <v>1633</v>
      </c>
    </row>
    <row r="135" s="2" customFormat="1">
      <c r="A135" s="38"/>
      <c r="B135" s="39"/>
      <c r="C135" s="40"/>
      <c r="D135" s="256" t="s">
        <v>170</v>
      </c>
      <c r="E135" s="40"/>
      <c r="F135" s="257" t="s">
        <v>824</v>
      </c>
      <c r="G135" s="40"/>
      <c r="H135" s="40"/>
      <c r="I135" s="154"/>
      <c r="J135" s="40"/>
      <c r="K135" s="40"/>
      <c r="L135" s="44"/>
      <c r="M135" s="258"/>
      <c r="N135" s="259"/>
      <c r="O135" s="91"/>
      <c r="P135" s="91"/>
      <c r="Q135" s="91"/>
      <c r="R135" s="91"/>
      <c r="S135" s="91"/>
      <c r="T135" s="92"/>
      <c r="U135" s="38"/>
      <c r="V135" s="38"/>
      <c r="W135" s="38"/>
      <c r="X135" s="38"/>
      <c r="Y135" s="38"/>
      <c r="Z135" s="38"/>
      <c r="AA135" s="38"/>
      <c r="AB135" s="38"/>
      <c r="AC135" s="38"/>
      <c r="AD135" s="38"/>
      <c r="AE135" s="38"/>
      <c r="AT135" s="17" t="s">
        <v>170</v>
      </c>
      <c r="AU135" s="17" t="s">
        <v>82</v>
      </c>
    </row>
    <row r="136" s="2" customFormat="1">
      <c r="A136" s="38"/>
      <c r="B136" s="39"/>
      <c r="C136" s="40"/>
      <c r="D136" s="256" t="s">
        <v>195</v>
      </c>
      <c r="E136" s="40"/>
      <c r="F136" s="260" t="s">
        <v>1634</v>
      </c>
      <c r="G136" s="40"/>
      <c r="H136" s="40"/>
      <c r="I136" s="154"/>
      <c r="J136" s="40"/>
      <c r="K136" s="40"/>
      <c r="L136" s="44"/>
      <c r="M136" s="258"/>
      <c r="N136" s="259"/>
      <c r="O136" s="91"/>
      <c r="P136" s="91"/>
      <c r="Q136" s="91"/>
      <c r="R136" s="91"/>
      <c r="S136" s="91"/>
      <c r="T136" s="92"/>
      <c r="U136" s="38"/>
      <c r="V136" s="38"/>
      <c r="W136" s="38"/>
      <c r="X136" s="38"/>
      <c r="Y136" s="38"/>
      <c r="Z136" s="38"/>
      <c r="AA136" s="38"/>
      <c r="AB136" s="38"/>
      <c r="AC136" s="38"/>
      <c r="AD136" s="38"/>
      <c r="AE136" s="38"/>
      <c r="AT136" s="17" t="s">
        <v>195</v>
      </c>
      <c r="AU136" s="17" t="s">
        <v>82</v>
      </c>
    </row>
    <row r="137" s="12" customFormat="1" ht="25.92" customHeight="1">
      <c r="A137" s="12"/>
      <c r="B137" s="227"/>
      <c r="C137" s="228"/>
      <c r="D137" s="229" t="s">
        <v>72</v>
      </c>
      <c r="E137" s="230" t="s">
        <v>828</v>
      </c>
      <c r="F137" s="230" t="s">
        <v>829</v>
      </c>
      <c r="G137" s="228"/>
      <c r="H137" s="228"/>
      <c r="I137" s="231"/>
      <c r="J137" s="232">
        <f>BK137</f>
        <v>0</v>
      </c>
      <c r="K137" s="228"/>
      <c r="L137" s="233"/>
      <c r="M137" s="234"/>
      <c r="N137" s="235"/>
      <c r="O137" s="235"/>
      <c r="P137" s="236">
        <f>SUM(P138:P144)</f>
        <v>0</v>
      </c>
      <c r="Q137" s="235"/>
      <c r="R137" s="236">
        <f>SUM(R138:R144)</f>
        <v>0</v>
      </c>
      <c r="S137" s="235"/>
      <c r="T137" s="237">
        <f>SUM(T138:T144)</f>
        <v>0</v>
      </c>
      <c r="U137" s="12"/>
      <c r="V137" s="12"/>
      <c r="W137" s="12"/>
      <c r="X137" s="12"/>
      <c r="Y137" s="12"/>
      <c r="Z137" s="12"/>
      <c r="AA137" s="12"/>
      <c r="AB137" s="12"/>
      <c r="AC137" s="12"/>
      <c r="AD137" s="12"/>
      <c r="AE137" s="12"/>
      <c r="AR137" s="238" t="s">
        <v>203</v>
      </c>
      <c r="AT137" s="239" t="s">
        <v>72</v>
      </c>
      <c r="AU137" s="239" t="s">
        <v>73</v>
      </c>
      <c r="AY137" s="238" t="s">
        <v>161</v>
      </c>
      <c r="BK137" s="240">
        <f>SUM(BK138:BK144)</f>
        <v>0</v>
      </c>
    </row>
    <row r="138" s="2" customFormat="1" ht="16.5" customHeight="1">
      <c r="A138" s="38"/>
      <c r="B138" s="39"/>
      <c r="C138" s="243" t="s">
        <v>168</v>
      </c>
      <c r="D138" s="243" t="s">
        <v>163</v>
      </c>
      <c r="E138" s="244" t="s">
        <v>1191</v>
      </c>
      <c r="F138" s="245" t="s">
        <v>1192</v>
      </c>
      <c r="G138" s="246" t="s">
        <v>815</v>
      </c>
      <c r="H138" s="247">
        <v>4</v>
      </c>
      <c r="I138" s="248"/>
      <c r="J138" s="249">
        <f>ROUND(I138*H138,2)</f>
        <v>0</v>
      </c>
      <c r="K138" s="245" t="s">
        <v>167</v>
      </c>
      <c r="L138" s="44"/>
      <c r="M138" s="250" t="s">
        <v>1</v>
      </c>
      <c r="N138" s="251" t="s">
        <v>38</v>
      </c>
      <c r="O138" s="91"/>
      <c r="P138" s="252">
        <f>O138*H138</f>
        <v>0</v>
      </c>
      <c r="Q138" s="252">
        <v>0</v>
      </c>
      <c r="R138" s="252">
        <f>Q138*H138</f>
        <v>0</v>
      </c>
      <c r="S138" s="252">
        <v>0</v>
      </c>
      <c r="T138" s="253">
        <f>S138*H138</f>
        <v>0</v>
      </c>
      <c r="U138" s="38"/>
      <c r="V138" s="38"/>
      <c r="W138" s="38"/>
      <c r="X138" s="38"/>
      <c r="Y138" s="38"/>
      <c r="Z138" s="38"/>
      <c r="AA138" s="38"/>
      <c r="AB138" s="38"/>
      <c r="AC138" s="38"/>
      <c r="AD138" s="38"/>
      <c r="AE138" s="38"/>
      <c r="AR138" s="254" t="s">
        <v>816</v>
      </c>
      <c r="AT138" s="254" t="s">
        <v>163</v>
      </c>
      <c r="AU138" s="254" t="s">
        <v>80</v>
      </c>
      <c r="AY138" s="17" t="s">
        <v>161</v>
      </c>
      <c r="BE138" s="255">
        <f>IF(N138="základní",J138,0)</f>
        <v>0</v>
      </c>
      <c r="BF138" s="255">
        <f>IF(N138="snížená",J138,0)</f>
        <v>0</v>
      </c>
      <c r="BG138" s="255">
        <f>IF(N138="zákl. přenesená",J138,0)</f>
        <v>0</v>
      </c>
      <c r="BH138" s="255">
        <f>IF(N138="sníž. přenesená",J138,0)</f>
        <v>0</v>
      </c>
      <c r="BI138" s="255">
        <f>IF(N138="nulová",J138,0)</f>
        <v>0</v>
      </c>
      <c r="BJ138" s="17" t="s">
        <v>80</v>
      </c>
      <c r="BK138" s="255">
        <f>ROUND(I138*H138,2)</f>
        <v>0</v>
      </c>
      <c r="BL138" s="17" t="s">
        <v>816</v>
      </c>
      <c r="BM138" s="254" t="s">
        <v>1635</v>
      </c>
    </row>
    <row r="139" s="2" customFormat="1">
      <c r="A139" s="38"/>
      <c r="B139" s="39"/>
      <c r="C139" s="40"/>
      <c r="D139" s="256" t="s">
        <v>170</v>
      </c>
      <c r="E139" s="40"/>
      <c r="F139" s="257" t="s">
        <v>1192</v>
      </c>
      <c r="G139" s="40"/>
      <c r="H139" s="40"/>
      <c r="I139" s="154"/>
      <c r="J139" s="40"/>
      <c r="K139" s="40"/>
      <c r="L139" s="44"/>
      <c r="M139" s="258"/>
      <c r="N139" s="259"/>
      <c r="O139" s="91"/>
      <c r="P139" s="91"/>
      <c r="Q139" s="91"/>
      <c r="R139" s="91"/>
      <c r="S139" s="91"/>
      <c r="T139" s="92"/>
      <c r="U139" s="38"/>
      <c r="V139" s="38"/>
      <c r="W139" s="38"/>
      <c r="X139" s="38"/>
      <c r="Y139" s="38"/>
      <c r="Z139" s="38"/>
      <c r="AA139" s="38"/>
      <c r="AB139" s="38"/>
      <c r="AC139" s="38"/>
      <c r="AD139" s="38"/>
      <c r="AE139" s="38"/>
      <c r="AT139" s="17" t="s">
        <v>170</v>
      </c>
      <c r="AU139" s="17" t="s">
        <v>80</v>
      </c>
    </row>
    <row r="140" s="2" customFormat="1">
      <c r="A140" s="38"/>
      <c r="B140" s="39"/>
      <c r="C140" s="40"/>
      <c r="D140" s="256" t="s">
        <v>195</v>
      </c>
      <c r="E140" s="40"/>
      <c r="F140" s="260" t="s">
        <v>1194</v>
      </c>
      <c r="G140" s="40"/>
      <c r="H140" s="40"/>
      <c r="I140" s="154"/>
      <c r="J140" s="40"/>
      <c r="K140" s="40"/>
      <c r="L140" s="44"/>
      <c r="M140" s="258"/>
      <c r="N140" s="259"/>
      <c r="O140" s="91"/>
      <c r="P140" s="91"/>
      <c r="Q140" s="91"/>
      <c r="R140" s="91"/>
      <c r="S140" s="91"/>
      <c r="T140" s="92"/>
      <c r="U140" s="38"/>
      <c r="V140" s="38"/>
      <c r="W140" s="38"/>
      <c r="X140" s="38"/>
      <c r="Y140" s="38"/>
      <c r="Z140" s="38"/>
      <c r="AA140" s="38"/>
      <c r="AB140" s="38"/>
      <c r="AC140" s="38"/>
      <c r="AD140" s="38"/>
      <c r="AE140" s="38"/>
      <c r="AT140" s="17" t="s">
        <v>195</v>
      </c>
      <c r="AU140" s="17" t="s">
        <v>80</v>
      </c>
    </row>
    <row r="141" s="14" customFormat="1">
      <c r="A141" s="14"/>
      <c r="B141" s="271"/>
      <c r="C141" s="272"/>
      <c r="D141" s="256" t="s">
        <v>174</v>
      </c>
      <c r="E141" s="273" t="s">
        <v>1</v>
      </c>
      <c r="F141" s="274" t="s">
        <v>168</v>
      </c>
      <c r="G141" s="272"/>
      <c r="H141" s="275">
        <v>4</v>
      </c>
      <c r="I141" s="276"/>
      <c r="J141" s="272"/>
      <c r="K141" s="272"/>
      <c r="L141" s="277"/>
      <c r="M141" s="278"/>
      <c r="N141" s="279"/>
      <c r="O141" s="279"/>
      <c r="P141" s="279"/>
      <c r="Q141" s="279"/>
      <c r="R141" s="279"/>
      <c r="S141" s="279"/>
      <c r="T141" s="280"/>
      <c r="U141" s="14"/>
      <c r="V141" s="14"/>
      <c r="W141" s="14"/>
      <c r="X141" s="14"/>
      <c r="Y141" s="14"/>
      <c r="Z141" s="14"/>
      <c r="AA141" s="14"/>
      <c r="AB141" s="14"/>
      <c r="AC141" s="14"/>
      <c r="AD141" s="14"/>
      <c r="AE141" s="14"/>
      <c r="AT141" s="281" t="s">
        <v>174</v>
      </c>
      <c r="AU141" s="281" t="s">
        <v>80</v>
      </c>
      <c r="AV141" s="14" t="s">
        <v>82</v>
      </c>
      <c r="AW141" s="14" t="s">
        <v>30</v>
      </c>
      <c r="AX141" s="14" t="s">
        <v>80</v>
      </c>
      <c r="AY141" s="281" t="s">
        <v>161</v>
      </c>
    </row>
    <row r="142" s="2" customFormat="1" ht="16.5" customHeight="1">
      <c r="A142" s="38"/>
      <c r="B142" s="39"/>
      <c r="C142" s="243" t="s">
        <v>203</v>
      </c>
      <c r="D142" s="243" t="s">
        <v>163</v>
      </c>
      <c r="E142" s="244" t="s">
        <v>1196</v>
      </c>
      <c r="F142" s="245" t="s">
        <v>1197</v>
      </c>
      <c r="G142" s="246" t="s">
        <v>815</v>
      </c>
      <c r="H142" s="247">
        <v>1</v>
      </c>
      <c r="I142" s="248"/>
      <c r="J142" s="249">
        <f>ROUND(I142*H142,2)</f>
        <v>0</v>
      </c>
      <c r="K142" s="245" t="s">
        <v>167</v>
      </c>
      <c r="L142" s="44"/>
      <c r="M142" s="250" t="s">
        <v>1</v>
      </c>
      <c r="N142" s="251" t="s">
        <v>38</v>
      </c>
      <c r="O142" s="91"/>
      <c r="P142" s="252">
        <f>O142*H142</f>
        <v>0</v>
      </c>
      <c r="Q142" s="252">
        <v>0</v>
      </c>
      <c r="R142" s="252">
        <f>Q142*H142</f>
        <v>0</v>
      </c>
      <c r="S142" s="252">
        <v>0</v>
      </c>
      <c r="T142" s="253">
        <f>S142*H142</f>
        <v>0</v>
      </c>
      <c r="U142" s="38"/>
      <c r="V142" s="38"/>
      <c r="W142" s="38"/>
      <c r="X142" s="38"/>
      <c r="Y142" s="38"/>
      <c r="Z142" s="38"/>
      <c r="AA142" s="38"/>
      <c r="AB142" s="38"/>
      <c r="AC142" s="38"/>
      <c r="AD142" s="38"/>
      <c r="AE142" s="38"/>
      <c r="AR142" s="254" t="s">
        <v>816</v>
      </c>
      <c r="AT142" s="254" t="s">
        <v>163</v>
      </c>
      <c r="AU142" s="254" t="s">
        <v>80</v>
      </c>
      <c r="AY142" s="17" t="s">
        <v>161</v>
      </c>
      <c r="BE142" s="255">
        <f>IF(N142="základní",J142,0)</f>
        <v>0</v>
      </c>
      <c r="BF142" s="255">
        <f>IF(N142="snížená",J142,0)</f>
        <v>0</v>
      </c>
      <c r="BG142" s="255">
        <f>IF(N142="zákl. přenesená",J142,0)</f>
        <v>0</v>
      </c>
      <c r="BH142" s="255">
        <f>IF(N142="sníž. přenesená",J142,0)</f>
        <v>0</v>
      </c>
      <c r="BI142" s="255">
        <f>IF(N142="nulová",J142,0)</f>
        <v>0</v>
      </c>
      <c r="BJ142" s="17" t="s">
        <v>80</v>
      </c>
      <c r="BK142" s="255">
        <f>ROUND(I142*H142,2)</f>
        <v>0</v>
      </c>
      <c r="BL142" s="17" t="s">
        <v>816</v>
      </c>
      <c r="BM142" s="254" t="s">
        <v>1636</v>
      </c>
    </row>
    <row r="143" s="2" customFormat="1">
      <c r="A143" s="38"/>
      <c r="B143" s="39"/>
      <c r="C143" s="40"/>
      <c r="D143" s="256" t="s">
        <v>170</v>
      </c>
      <c r="E143" s="40"/>
      <c r="F143" s="257" t="s">
        <v>1197</v>
      </c>
      <c r="G143" s="40"/>
      <c r="H143" s="40"/>
      <c r="I143" s="154"/>
      <c r="J143" s="40"/>
      <c r="K143" s="40"/>
      <c r="L143" s="44"/>
      <c r="M143" s="258"/>
      <c r="N143" s="259"/>
      <c r="O143" s="91"/>
      <c r="P143" s="91"/>
      <c r="Q143" s="91"/>
      <c r="R143" s="91"/>
      <c r="S143" s="91"/>
      <c r="T143" s="92"/>
      <c r="U143" s="38"/>
      <c r="V143" s="38"/>
      <c r="W143" s="38"/>
      <c r="X143" s="38"/>
      <c r="Y143" s="38"/>
      <c r="Z143" s="38"/>
      <c r="AA143" s="38"/>
      <c r="AB143" s="38"/>
      <c r="AC143" s="38"/>
      <c r="AD143" s="38"/>
      <c r="AE143" s="38"/>
      <c r="AT143" s="17" t="s">
        <v>170</v>
      </c>
      <c r="AU143" s="17" t="s">
        <v>80</v>
      </c>
    </row>
    <row r="144" s="2" customFormat="1">
      <c r="A144" s="38"/>
      <c r="B144" s="39"/>
      <c r="C144" s="40"/>
      <c r="D144" s="256" t="s">
        <v>195</v>
      </c>
      <c r="E144" s="40"/>
      <c r="F144" s="260" t="s">
        <v>1637</v>
      </c>
      <c r="G144" s="40"/>
      <c r="H144" s="40"/>
      <c r="I144" s="154"/>
      <c r="J144" s="40"/>
      <c r="K144" s="40"/>
      <c r="L144" s="44"/>
      <c r="M144" s="306"/>
      <c r="N144" s="307"/>
      <c r="O144" s="308"/>
      <c r="P144" s="308"/>
      <c r="Q144" s="308"/>
      <c r="R144" s="308"/>
      <c r="S144" s="308"/>
      <c r="T144" s="309"/>
      <c r="U144" s="38"/>
      <c r="V144" s="38"/>
      <c r="W144" s="38"/>
      <c r="X144" s="38"/>
      <c r="Y144" s="38"/>
      <c r="Z144" s="38"/>
      <c r="AA144" s="38"/>
      <c r="AB144" s="38"/>
      <c r="AC144" s="38"/>
      <c r="AD144" s="38"/>
      <c r="AE144" s="38"/>
      <c r="AT144" s="17" t="s">
        <v>195</v>
      </c>
      <c r="AU144" s="17" t="s">
        <v>80</v>
      </c>
    </row>
    <row r="145" s="2" customFormat="1" ht="6.96" customHeight="1">
      <c r="A145" s="38"/>
      <c r="B145" s="66"/>
      <c r="C145" s="67"/>
      <c r="D145" s="67"/>
      <c r="E145" s="67"/>
      <c r="F145" s="67"/>
      <c r="G145" s="67"/>
      <c r="H145" s="67"/>
      <c r="I145" s="192"/>
      <c r="J145" s="67"/>
      <c r="K145" s="67"/>
      <c r="L145" s="44"/>
      <c r="M145" s="38"/>
      <c r="O145" s="38"/>
      <c r="P145" s="38"/>
      <c r="Q145" s="38"/>
      <c r="R145" s="38"/>
      <c r="S145" s="38"/>
      <c r="T145" s="38"/>
      <c r="U145" s="38"/>
      <c r="V145" s="38"/>
      <c r="W145" s="38"/>
      <c r="X145" s="38"/>
      <c r="Y145" s="38"/>
      <c r="Z145" s="38"/>
      <c r="AA145" s="38"/>
      <c r="AB145" s="38"/>
      <c r="AC145" s="38"/>
      <c r="AD145" s="38"/>
      <c r="AE145" s="38"/>
    </row>
  </sheetData>
  <sheetProtection sheet="1" autoFilter="0" formatColumns="0" formatRows="0" objects="1" scenarios="1" spinCount="100000" saltValue="et75TPeJ7SZKU1Wk+/TN1KtSQ99j74wHq81Cddlf2H2Coo5uUdB/p/lQbNYCTnqLbOgWYqG9fHmAWsrHEA5C1Q==" hashValue="UL/BpCx2P48Hloh1VWIfGd2LLbVwoskC5aulbfwFdkT8Jozf41Of+HskYWCPQka3lKl041q7oZuX6T1DXNtZ7w==" algorithmName="SHA-512" password="CC35"/>
  <autoFilter ref="C123:K144"/>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Zlámal Marek, Ing.</dc:creator>
  <cp:lastModifiedBy>Zlámal Marek, Ing.</cp:lastModifiedBy>
  <dcterms:created xsi:type="dcterms:W3CDTF">2019-08-16T11:59:19Z</dcterms:created>
  <dcterms:modified xsi:type="dcterms:W3CDTF">2019-08-16T11:59:38Z</dcterms:modified>
</cp:coreProperties>
</file>